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הלוואות!$B$7:$R$983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השקעה'!$B$8:$K$14</definedName>
    <definedName name="_xlnm._FilterDatabase" localSheetId="1" hidden="1">מזומנים!$B$7:$L$194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מניות!$B$6:$O$31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P33" i="78" l="1"/>
  <c r="P12" i="78"/>
  <c r="L13" i="72"/>
  <c r="L171" i="62" l="1"/>
  <c r="L145" i="62"/>
  <c r="L97" i="62"/>
  <c r="L12" i="62" s="1"/>
  <c r="L11" i="62" s="1"/>
  <c r="I11" i="81"/>
  <c r="I10" i="81" l="1"/>
  <c r="J12" i="81" s="1"/>
  <c r="J11" i="81"/>
  <c r="J10" i="81" l="1"/>
  <c r="J12" i="58" l="1"/>
  <c r="J22" i="58"/>
  <c r="C43" i="88"/>
  <c r="C23" i="88"/>
  <c r="C16" i="88"/>
  <c r="C12" i="88" s="1"/>
  <c r="C37" i="88"/>
  <c r="Q167" i="78"/>
  <c r="Q166" i="78"/>
  <c r="Q165" i="78"/>
  <c r="Q164" i="78"/>
  <c r="Q163" i="78"/>
  <c r="Q162" i="78"/>
  <c r="Q161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6" i="74"/>
  <c r="K15" i="74"/>
  <c r="K14" i="74"/>
  <c r="K13" i="74"/>
  <c r="K12" i="74"/>
  <c r="K11" i="74"/>
  <c r="L14" i="72"/>
  <c r="L12" i="72"/>
  <c r="L11" i="72"/>
  <c r="R41" i="71"/>
  <c r="R40" i="71"/>
  <c r="R39" i="71"/>
  <c r="R37" i="71"/>
  <c r="R36" i="71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16" i="65"/>
  <c r="K15" i="65"/>
  <c r="K14" i="65"/>
  <c r="K13" i="65"/>
  <c r="K12" i="65"/>
  <c r="K11" i="65"/>
  <c r="N20" i="64"/>
  <c r="N19" i="64"/>
  <c r="N18" i="64"/>
  <c r="N17" i="64"/>
  <c r="N16" i="64"/>
  <c r="N15" i="64"/>
  <c r="N14" i="64"/>
  <c r="N13" i="64"/>
  <c r="N12" i="64"/>
  <c r="N11" i="64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3" i="62"/>
  <c r="N262" i="62"/>
  <c r="N261" i="62"/>
  <c r="N260" i="62"/>
  <c r="N259" i="62"/>
  <c r="N258" i="62"/>
  <c r="N257" i="62"/>
  <c r="N256" i="62"/>
  <c r="N255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2" i="62"/>
  <c r="N240" i="62"/>
  <c r="N239" i="62"/>
  <c r="N238" i="62"/>
  <c r="N237" i="62"/>
  <c r="N236" i="62"/>
  <c r="N235" i="62"/>
  <c r="N233" i="62"/>
  <c r="N232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6" i="62"/>
  <c r="N215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69" i="62"/>
  <c r="N168" i="62"/>
  <c r="N167" i="62"/>
  <c r="N166" i="62"/>
  <c r="N165" i="62"/>
  <c r="N164" i="62"/>
  <c r="N163" i="62"/>
  <c r="N241" i="62"/>
  <c r="N162" i="62"/>
  <c r="N234" i="62"/>
  <c r="N161" i="62"/>
  <c r="N231" i="62"/>
  <c r="N160" i="62"/>
  <c r="N159" i="62"/>
  <c r="N158" i="62"/>
  <c r="N157" i="62"/>
  <c r="N214" i="62"/>
  <c r="N156" i="62"/>
  <c r="N155" i="62"/>
  <c r="N154" i="62"/>
  <c r="N153" i="62"/>
  <c r="N198" i="62"/>
  <c r="N152" i="62"/>
  <c r="N151" i="62"/>
  <c r="N150" i="62"/>
  <c r="N149" i="62"/>
  <c r="N148" i="62"/>
  <c r="N147" i="62"/>
  <c r="N146" i="62"/>
  <c r="N145" i="62"/>
  <c r="N144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1" i="58" l="1"/>
  <c r="J10" i="58"/>
  <c r="K11" i="58" s="1"/>
  <c r="K48" i="58" l="1"/>
  <c r="K44" i="58"/>
  <c r="K40" i="58"/>
  <c r="K36" i="58"/>
  <c r="K32" i="58"/>
  <c r="K28" i="58"/>
  <c r="K24" i="58"/>
  <c r="K19" i="58"/>
  <c r="K15" i="58"/>
  <c r="K41" i="58"/>
  <c r="K47" i="58"/>
  <c r="K43" i="58"/>
  <c r="K39" i="58"/>
  <c r="K35" i="58"/>
  <c r="K31" i="58"/>
  <c r="K27" i="58"/>
  <c r="K23" i="58"/>
  <c r="K18" i="58"/>
  <c r="K14" i="58"/>
  <c r="K10" i="58"/>
  <c r="K46" i="58"/>
  <c r="K42" i="58"/>
  <c r="K34" i="58"/>
  <c r="K30" i="58"/>
  <c r="K26" i="58"/>
  <c r="K17" i="58"/>
  <c r="K13" i="58"/>
  <c r="K49" i="58"/>
  <c r="K45" i="58"/>
  <c r="K37" i="58"/>
  <c r="K33" i="58"/>
  <c r="K29" i="58"/>
  <c r="K25" i="58"/>
  <c r="K20" i="58"/>
  <c r="K16" i="58"/>
  <c r="K12" i="58"/>
  <c r="K38" i="58"/>
  <c r="C11" i="88"/>
  <c r="C10" i="88" s="1"/>
  <c r="C42" i="88" s="1"/>
  <c r="M13" i="72" s="1"/>
  <c r="K22" i="58"/>
  <c r="D31" i="88"/>
  <c r="R166" i="78"/>
  <c r="R158" i="78"/>
  <c r="R154" i="78"/>
  <c r="R148" i="78"/>
  <c r="R146" i="78"/>
  <c r="R144" i="78"/>
  <c r="R140" i="78"/>
  <c r="R138" i="78"/>
  <c r="R136" i="78"/>
  <c r="R132" i="78"/>
  <c r="R130" i="78"/>
  <c r="R128" i="78"/>
  <c r="R124" i="78"/>
  <c r="R122" i="78"/>
  <c r="R120" i="78"/>
  <c r="R116" i="78"/>
  <c r="R114" i="78"/>
  <c r="R112" i="78"/>
  <c r="R108" i="78"/>
  <c r="R106" i="78"/>
  <c r="R104" i="78"/>
  <c r="R100" i="78"/>
  <c r="R98" i="78"/>
  <c r="R96" i="78"/>
  <c r="R92" i="78"/>
  <c r="R90" i="78"/>
  <c r="R88" i="78"/>
  <c r="R84" i="78"/>
  <c r="R82" i="78"/>
  <c r="R80" i="78"/>
  <c r="R78" i="78"/>
  <c r="R76" i="78"/>
  <c r="R74" i="78"/>
  <c r="R72" i="78"/>
  <c r="R70" i="78"/>
  <c r="R68" i="78"/>
  <c r="R66" i="78"/>
  <c r="R64" i="78"/>
  <c r="R62" i="78"/>
  <c r="R60" i="78"/>
  <c r="R58" i="78"/>
  <c r="R56" i="78"/>
  <c r="R54" i="78"/>
  <c r="R52" i="78"/>
  <c r="R50" i="78"/>
  <c r="R48" i="78"/>
  <c r="R46" i="78"/>
  <c r="R44" i="78"/>
  <c r="R42" i="78"/>
  <c r="R40" i="78"/>
  <c r="R38" i="78"/>
  <c r="R36" i="78"/>
  <c r="R34" i="78"/>
  <c r="R31" i="78"/>
  <c r="R29" i="78"/>
  <c r="R27" i="78"/>
  <c r="R25" i="78"/>
  <c r="R23" i="78"/>
  <c r="R21" i="78"/>
  <c r="R19" i="78"/>
  <c r="R17" i="78"/>
  <c r="R15" i="78"/>
  <c r="R13" i="78"/>
  <c r="R11" i="78"/>
  <c r="D27" i="88"/>
  <c r="D17" i="88"/>
  <c r="R167" i="78"/>
  <c r="R153" i="78"/>
  <c r="R145" i="78"/>
  <c r="R137" i="78"/>
  <c r="R129" i="78"/>
  <c r="R121" i="78"/>
  <c r="R113" i="78"/>
  <c r="R105" i="78"/>
  <c r="R97" i="78"/>
  <c r="R89" i="78"/>
  <c r="R81" i="78"/>
  <c r="R73" i="78"/>
  <c r="R65" i="78"/>
  <c r="R57" i="78"/>
  <c r="R49" i="78"/>
  <c r="R41" i="78"/>
  <c r="R33" i="78"/>
  <c r="R24" i="78"/>
  <c r="R16" i="78"/>
  <c r="K32" i="76"/>
  <c r="K12" i="76"/>
  <c r="L14" i="74"/>
  <c r="L12" i="74"/>
  <c r="M12" i="72"/>
  <c r="S41" i="71"/>
  <c r="S36" i="71"/>
  <c r="S31" i="71"/>
  <c r="S27" i="71"/>
  <c r="S24" i="71"/>
  <c r="S20" i="71"/>
  <c r="S18" i="71"/>
  <c r="S16" i="71"/>
  <c r="S12" i="71"/>
  <c r="P84" i="69"/>
  <c r="P82" i="69"/>
  <c r="P78" i="69"/>
  <c r="P76" i="69"/>
  <c r="P72" i="69"/>
  <c r="P70" i="69"/>
  <c r="P66" i="69"/>
  <c r="P64" i="69"/>
  <c r="P60" i="69"/>
  <c r="P56" i="69"/>
  <c r="P52" i="69"/>
  <c r="P50" i="69"/>
  <c r="P46" i="69"/>
  <c r="P42" i="69"/>
  <c r="P40" i="69"/>
  <c r="P38" i="69"/>
  <c r="P34" i="69"/>
  <c r="P32" i="69"/>
  <c r="P30" i="69"/>
  <c r="P26" i="69"/>
  <c r="P24" i="69"/>
  <c r="P20" i="69"/>
  <c r="P18" i="69"/>
  <c r="P14" i="69"/>
  <c r="P12" i="69"/>
  <c r="K12" i="67"/>
  <c r="L24" i="66"/>
  <c r="L20" i="66"/>
  <c r="L15" i="66"/>
  <c r="L11" i="66"/>
  <c r="L13" i="65"/>
  <c r="L11" i="65"/>
  <c r="O17" i="64"/>
  <c r="O15" i="64"/>
  <c r="O11" i="64"/>
  <c r="N75" i="63"/>
  <c r="N71" i="63"/>
  <c r="N67" i="63"/>
  <c r="N63" i="63"/>
  <c r="N59" i="63"/>
  <c r="N55" i="63"/>
  <c r="N53" i="63"/>
  <c r="N49" i="63"/>
  <c r="N47" i="63"/>
  <c r="N43" i="63"/>
  <c r="N39" i="63"/>
  <c r="N37" i="63"/>
  <c r="N33" i="63"/>
  <c r="N29" i="63"/>
  <c r="D38" i="88"/>
  <c r="D23" i="88"/>
  <c r="D12" i="88"/>
  <c r="R161" i="78"/>
  <c r="R155" i="78"/>
  <c r="R147" i="78"/>
  <c r="R139" i="78"/>
  <c r="R131" i="78"/>
  <c r="R123" i="78"/>
  <c r="R115" i="78"/>
  <c r="R107" i="78"/>
  <c r="R99" i="78"/>
  <c r="R91" i="78"/>
  <c r="R83" i="78"/>
  <c r="R75" i="78"/>
  <c r="R67" i="78"/>
  <c r="R59" i="78"/>
  <c r="R51" i="78"/>
  <c r="R43" i="78"/>
  <c r="R35" i="78"/>
  <c r="R26" i="78"/>
  <c r="R18" i="78"/>
  <c r="R10" i="78"/>
  <c r="K206" i="76"/>
  <c r="K204" i="76"/>
  <c r="K202" i="76"/>
  <c r="K200" i="76"/>
  <c r="K198" i="76"/>
  <c r="K196" i="76"/>
  <c r="K193" i="76"/>
  <c r="K191" i="76"/>
  <c r="K189" i="76"/>
  <c r="K187" i="76"/>
  <c r="K185" i="76"/>
  <c r="K183" i="76"/>
  <c r="K181" i="76"/>
  <c r="K179" i="76"/>
  <c r="K177" i="76"/>
  <c r="K175" i="76"/>
  <c r="K173" i="76"/>
  <c r="K171" i="76"/>
  <c r="K169" i="76"/>
  <c r="K167" i="76"/>
  <c r="K165" i="76"/>
  <c r="K163" i="76"/>
  <c r="K161" i="76"/>
  <c r="K159" i="76"/>
  <c r="K157" i="76"/>
  <c r="K155" i="76"/>
  <c r="K152" i="76"/>
  <c r="K150" i="76"/>
  <c r="K148" i="76"/>
  <c r="K146" i="76"/>
  <c r="K144" i="76"/>
  <c r="K142" i="76"/>
  <c r="K140" i="76"/>
  <c r="K138" i="76"/>
  <c r="K136" i="76"/>
  <c r="K134" i="76"/>
  <c r="K132" i="76"/>
  <c r="K130" i="76"/>
  <c r="K128" i="76"/>
  <c r="K126" i="76"/>
  <c r="K124" i="76"/>
  <c r="K122" i="76"/>
  <c r="K120" i="76"/>
  <c r="K118" i="76"/>
  <c r="K116" i="76"/>
  <c r="K114" i="76"/>
  <c r="K112" i="76"/>
  <c r="K110" i="76"/>
  <c r="K108" i="76"/>
  <c r="K106" i="76"/>
  <c r="K104" i="76"/>
  <c r="K102" i="76"/>
  <c r="K100" i="76"/>
  <c r="K98" i="76"/>
  <c r="K96" i="76"/>
  <c r="K94" i="76"/>
  <c r="K92" i="76"/>
  <c r="K90" i="76"/>
  <c r="K88" i="76"/>
  <c r="K86" i="76"/>
  <c r="K84" i="76"/>
  <c r="K82" i="76"/>
  <c r="K80" i="76"/>
  <c r="K78" i="76"/>
  <c r="K76" i="76"/>
  <c r="K74" i="76"/>
  <c r="K72" i="76"/>
  <c r="K70" i="76"/>
  <c r="K68" i="76"/>
  <c r="K66" i="76"/>
  <c r="K64" i="76"/>
  <c r="K62" i="76"/>
  <c r="K60" i="76"/>
  <c r="K58" i="76"/>
  <c r="K56" i="76"/>
  <c r="K54" i="76"/>
  <c r="K52" i="76"/>
  <c r="K50" i="76"/>
  <c r="K48" i="76"/>
  <c r="K46" i="76"/>
  <c r="K44" i="76"/>
  <c r="K42" i="76"/>
  <c r="K40" i="76"/>
  <c r="K38" i="76"/>
  <c r="K36" i="76"/>
  <c r="K34" i="76"/>
  <c r="K30" i="76"/>
  <c r="K28" i="76"/>
  <c r="K26" i="76"/>
  <c r="K24" i="76"/>
  <c r="K22" i="76"/>
  <c r="K20" i="76"/>
  <c r="K18" i="76"/>
  <c r="K16" i="76"/>
  <c r="K14" i="76"/>
  <c r="L16" i="74"/>
  <c r="M14" i="72"/>
  <c r="S39" i="71"/>
  <c r="S33" i="71"/>
  <c r="S29" i="71"/>
  <c r="S22" i="71"/>
  <c r="S14" i="71"/>
  <c r="P86" i="69"/>
  <c r="P80" i="69"/>
  <c r="P74" i="69"/>
  <c r="P68" i="69"/>
  <c r="P62" i="69"/>
  <c r="P58" i="69"/>
  <c r="P54" i="69"/>
  <c r="P48" i="69"/>
  <c r="P44" i="69"/>
  <c r="P36" i="69"/>
  <c r="P28" i="69"/>
  <c r="P22" i="69"/>
  <c r="P16" i="69"/>
  <c r="K14" i="67"/>
  <c r="L22" i="66"/>
  <c r="L17" i="66"/>
  <c r="L13" i="66"/>
  <c r="L15" i="65"/>
  <c r="O19" i="64"/>
  <c r="O13" i="64"/>
  <c r="N73" i="63"/>
  <c r="N69" i="63"/>
  <c r="N65" i="63"/>
  <c r="N61" i="63"/>
  <c r="N57" i="63"/>
  <c r="N51" i="63"/>
  <c r="N45" i="63"/>
  <c r="N41" i="63"/>
  <c r="N35" i="63"/>
  <c r="N31" i="63"/>
  <c r="D18" i="88"/>
  <c r="R163" i="78"/>
  <c r="R149" i="78"/>
  <c r="R133" i="78"/>
  <c r="R117" i="78"/>
  <c r="R101" i="78"/>
  <c r="R85" i="78"/>
  <c r="R69" i="78"/>
  <c r="R53" i="78"/>
  <c r="R37" i="78"/>
  <c r="R20" i="78"/>
  <c r="K203" i="76"/>
  <c r="K194" i="76"/>
  <c r="K186" i="76"/>
  <c r="K178" i="76"/>
  <c r="K170" i="76"/>
  <c r="K162" i="76"/>
  <c r="K153" i="76"/>
  <c r="K145" i="76"/>
  <c r="K137" i="76"/>
  <c r="K129" i="76"/>
  <c r="K121" i="76"/>
  <c r="K113" i="76"/>
  <c r="K105" i="76"/>
  <c r="K97" i="76"/>
  <c r="K89" i="76"/>
  <c r="K81" i="76"/>
  <c r="K73" i="76"/>
  <c r="K65" i="76"/>
  <c r="K57" i="76"/>
  <c r="K49" i="76"/>
  <c r="K41" i="76"/>
  <c r="K33" i="76"/>
  <c r="K25" i="76"/>
  <c r="K17" i="76"/>
  <c r="L15" i="74"/>
  <c r="M11" i="72"/>
  <c r="S32" i="71"/>
  <c r="S23" i="71"/>
  <c r="S15" i="71"/>
  <c r="P83" i="69"/>
  <c r="P75" i="69"/>
  <c r="P67" i="69"/>
  <c r="P59" i="69"/>
  <c r="P51" i="69"/>
  <c r="P43" i="69"/>
  <c r="P35" i="69"/>
  <c r="P27" i="69"/>
  <c r="P19" i="69"/>
  <c r="P11" i="69"/>
  <c r="L21" i="66"/>
  <c r="L12" i="66"/>
  <c r="O20" i="64"/>
  <c r="O12" i="64"/>
  <c r="N70" i="63"/>
  <c r="N62" i="63"/>
  <c r="N54" i="63"/>
  <c r="N46" i="63"/>
  <c r="N38" i="63"/>
  <c r="N30" i="63"/>
  <c r="N20" i="63"/>
  <c r="N14" i="63"/>
  <c r="O261" i="62"/>
  <c r="O259" i="62"/>
  <c r="O253" i="62"/>
  <c r="O249" i="62"/>
  <c r="O245" i="62"/>
  <c r="O240" i="62"/>
  <c r="O238" i="62"/>
  <c r="O233" i="62"/>
  <c r="O230" i="62"/>
  <c r="O226" i="62"/>
  <c r="O224" i="62"/>
  <c r="O220" i="62"/>
  <c r="O218" i="62"/>
  <c r="O213" i="62"/>
  <c r="O209" i="62"/>
  <c r="O207" i="62"/>
  <c r="O203" i="62"/>
  <c r="O201" i="62"/>
  <c r="O196" i="62"/>
  <c r="O192" i="62"/>
  <c r="O190" i="62"/>
  <c r="O186" i="62"/>
  <c r="O184" i="62"/>
  <c r="O182" i="62"/>
  <c r="O178" i="62"/>
  <c r="O176" i="62"/>
  <c r="O172" i="62"/>
  <c r="O169" i="62"/>
  <c r="O165" i="62"/>
  <c r="O163" i="62"/>
  <c r="O161" i="62"/>
  <c r="O160" i="62"/>
  <c r="O214" i="62"/>
  <c r="O155" i="62"/>
  <c r="O152" i="62"/>
  <c r="O148" i="62"/>
  <c r="O146" i="62"/>
  <c r="O141" i="62"/>
  <c r="O137" i="62"/>
  <c r="O135" i="62"/>
  <c r="O133" i="62"/>
  <c r="O129" i="62"/>
  <c r="O127" i="62"/>
  <c r="O124" i="62"/>
  <c r="O122" i="62"/>
  <c r="O118" i="62"/>
  <c r="O114" i="62"/>
  <c r="O112" i="62"/>
  <c r="O110" i="62"/>
  <c r="O106" i="62"/>
  <c r="O102" i="62"/>
  <c r="O100" i="62"/>
  <c r="O98" i="62"/>
  <c r="O93" i="62"/>
  <c r="O91" i="62"/>
  <c r="O87" i="62"/>
  <c r="O85" i="62"/>
  <c r="O81" i="62"/>
  <c r="O79" i="62"/>
  <c r="O75" i="62"/>
  <c r="O73" i="62"/>
  <c r="O69" i="62"/>
  <c r="O67" i="62"/>
  <c r="O63" i="62"/>
  <c r="O61" i="62"/>
  <c r="O59" i="62"/>
  <c r="O55" i="62"/>
  <c r="O53" i="62"/>
  <c r="O51" i="62"/>
  <c r="O47" i="62"/>
  <c r="O45" i="62"/>
  <c r="O40" i="62"/>
  <c r="O38" i="62"/>
  <c r="O34" i="62"/>
  <c r="O32" i="62"/>
  <c r="O30" i="62"/>
  <c r="O26" i="62"/>
  <c r="O22" i="62"/>
  <c r="O20" i="62"/>
  <c r="O16" i="62"/>
  <c r="O15" i="62"/>
  <c r="O11" i="62"/>
  <c r="R24" i="59"/>
  <c r="R20" i="59"/>
  <c r="R16" i="59"/>
  <c r="R12" i="59"/>
  <c r="L49" i="58"/>
  <c r="L43" i="58"/>
  <c r="L41" i="58"/>
  <c r="L37" i="58"/>
  <c r="L35" i="58"/>
  <c r="L31" i="58"/>
  <c r="L27" i="58"/>
  <c r="L25" i="58"/>
  <c r="L20" i="58"/>
  <c r="L16" i="58"/>
  <c r="L12" i="58"/>
  <c r="L10" i="58"/>
  <c r="R157" i="78"/>
  <c r="R141" i="78"/>
  <c r="R125" i="78"/>
  <c r="R109" i="78"/>
  <c r="R93" i="78"/>
  <c r="R77" i="78"/>
  <c r="R61" i="78"/>
  <c r="R45" i="78"/>
  <c r="R12" i="78"/>
  <c r="K199" i="76"/>
  <c r="D37" i="88"/>
  <c r="D11" i="88"/>
  <c r="R165" i="78"/>
  <c r="R151" i="78"/>
  <c r="R135" i="78"/>
  <c r="R119" i="78"/>
  <c r="R103" i="78"/>
  <c r="R87" i="78"/>
  <c r="R71" i="78"/>
  <c r="R55" i="78"/>
  <c r="R39" i="78"/>
  <c r="R22" i="78"/>
  <c r="K205" i="76"/>
  <c r="K197" i="76"/>
  <c r="K188" i="76"/>
  <c r="K180" i="76"/>
  <c r="K172" i="76"/>
  <c r="K164" i="76"/>
  <c r="K156" i="76"/>
  <c r="K147" i="76"/>
  <c r="K139" i="76"/>
  <c r="K131" i="76"/>
  <c r="K123" i="76"/>
  <c r="K115" i="76"/>
  <c r="K107" i="76"/>
  <c r="K99" i="76"/>
  <c r="K91" i="76"/>
  <c r="K83" i="76"/>
  <c r="K75" i="76"/>
  <c r="K67" i="76"/>
  <c r="K59" i="76"/>
  <c r="K51" i="76"/>
  <c r="K43" i="76"/>
  <c r="K35" i="76"/>
  <c r="K27" i="76"/>
  <c r="K19" i="76"/>
  <c r="K11" i="76"/>
  <c r="S34" i="71"/>
  <c r="S25" i="71"/>
  <c r="S17" i="71"/>
  <c r="P85" i="69"/>
  <c r="P77" i="69"/>
  <c r="P69" i="69"/>
  <c r="P61" i="69"/>
  <c r="P53" i="69"/>
  <c r="P45" i="69"/>
  <c r="P37" i="69"/>
  <c r="P29" i="69"/>
  <c r="P21" i="69"/>
  <c r="P13" i="69"/>
  <c r="L23" i="66"/>
  <c r="L14" i="66"/>
  <c r="L12" i="65"/>
  <c r="O14" i="64"/>
  <c r="N72" i="63"/>
  <c r="N64" i="63"/>
  <c r="N56" i="63"/>
  <c r="N48" i="63"/>
  <c r="N40" i="63"/>
  <c r="N32" i="63"/>
  <c r="N27" i="63"/>
  <c r="N25" i="63"/>
  <c r="N22" i="63"/>
  <c r="N18" i="63"/>
  <c r="N16" i="63"/>
  <c r="N12" i="63"/>
  <c r="O263" i="62"/>
  <c r="O257" i="62"/>
  <c r="O255" i="62"/>
  <c r="O251" i="62"/>
  <c r="O247" i="62"/>
  <c r="O243" i="62"/>
  <c r="O236" i="62"/>
  <c r="O228" i="62"/>
  <c r="O222" i="62"/>
  <c r="O216" i="62"/>
  <c r="O211" i="62"/>
  <c r="O205" i="62"/>
  <c r="O199" i="62"/>
  <c r="O194" i="62"/>
  <c r="O188" i="62"/>
  <c r="O180" i="62"/>
  <c r="O174" i="62"/>
  <c r="O167" i="62"/>
  <c r="O162" i="62"/>
  <c r="O158" i="62"/>
  <c r="O153" i="62"/>
  <c r="O150" i="62"/>
  <c r="O144" i="62"/>
  <c r="O139" i="62"/>
  <c r="O131" i="62"/>
  <c r="O125" i="62"/>
  <c r="O120" i="62"/>
  <c r="O116" i="62"/>
  <c r="O108" i="62"/>
  <c r="O104" i="62"/>
  <c r="O95" i="62"/>
  <c r="O89" i="62"/>
  <c r="O83" i="62"/>
  <c r="O77" i="62"/>
  <c r="O71" i="62"/>
  <c r="O65" i="62"/>
  <c r="O57" i="62"/>
  <c r="O49" i="62"/>
  <c r="O42" i="62"/>
  <c r="O36" i="62"/>
  <c r="O28" i="62"/>
  <c r="O24" i="62"/>
  <c r="O18" i="62"/>
  <c r="O13" i="62"/>
  <c r="R22" i="59"/>
  <c r="R18" i="59"/>
  <c r="R14" i="59"/>
  <c r="L47" i="58"/>
  <c r="L45" i="58"/>
  <c r="L39" i="58"/>
  <c r="L33" i="58"/>
  <c r="L29" i="58"/>
  <c r="L23" i="58"/>
  <c r="L18" i="58"/>
  <c r="L14" i="58"/>
  <c r="D29" i="88"/>
  <c r="R28" i="78"/>
  <c r="K207" i="76"/>
  <c r="D21" i="88"/>
  <c r="R159" i="78"/>
  <c r="R95" i="78"/>
  <c r="R30" i="78"/>
  <c r="K184" i="76"/>
  <c r="K168" i="76"/>
  <c r="K151" i="76"/>
  <c r="K135" i="76"/>
  <c r="K119" i="76"/>
  <c r="K103" i="76"/>
  <c r="K87" i="76"/>
  <c r="K71" i="76"/>
  <c r="K55" i="76"/>
  <c r="K39" i="76"/>
  <c r="K23" i="76"/>
  <c r="L13" i="74"/>
  <c r="S30" i="71"/>
  <c r="S13" i="71"/>
  <c r="P73" i="69"/>
  <c r="P57" i="69"/>
  <c r="P41" i="69"/>
  <c r="P25" i="69"/>
  <c r="K13" i="67"/>
  <c r="L16" i="65"/>
  <c r="N76" i="63"/>
  <c r="N60" i="63"/>
  <c r="N44" i="63"/>
  <c r="N28" i="63"/>
  <c r="N19" i="63"/>
  <c r="N11" i="63"/>
  <c r="O256" i="62"/>
  <c r="O248" i="62"/>
  <c r="O239" i="62"/>
  <c r="O229" i="62"/>
  <c r="O221" i="62"/>
  <c r="O212" i="62"/>
  <c r="O204" i="62"/>
  <c r="O195" i="62"/>
  <c r="O187" i="62"/>
  <c r="O179" i="62"/>
  <c r="O171" i="62"/>
  <c r="O241" i="62"/>
  <c r="O157" i="62"/>
  <c r="O151" i="62"/>
  <c r="O142" i="62"/>
  <c r="O134" i="62"/>
  <c r="O126" i="62"/>
  <c r="O119" i="62"/>
  <c r="O111" i="62"/>
  <c r="O103" i="62"/>
  <c r="O94" i="62"/>
  <c r="O86" i="62"/>
  <c r="O78" i="62"/>
  <c r="O70" i="62"/>
  <c r="O62" i="62"/>
  <c r="O54" i="62"/>
  <c r="O46" i="62"/>
  <c r="O37" i="62"/>
  <c r="O29" i="62"/>
  <c r="O21" i="62"/>
  <c r="O14" i="62"/>
  <c r="R21" i="59"/>
  <c r="R13" i="59"/>
  <c r="L44" i="58"/>
  <c r="L36" i="58"/>
  <c r="L28" i="58"/>
  <c r="L19" i="58"/>
  <c r="L11" i="58"/>
  <c r="R143" i="78"/>
  <c r="R79" i="78"/>
  <c r="R14" i="78"/>
  <c r="K201" i="76"/>
  <c r="K190" i="76"/>
  <c r="K174" i="76"/>
  <c r="K158" i="76"/>
  <c r="K141" i="76"/>
  <c r="K125" i="76"/>
  <c r="K109" i="76"/>
  <c r="K93" i="76"/>
  <c r="K77" i="76"/>
  <c r="K61" i="76"/>
  <c r="K45" i="76"/>
  <c r="K29" i="76"/>
  <c r="K13" i="76"/>
  <c r="S37" i="71"/>
  <c r="S19" i="71"/>
  <c r="P79" i="69"/>
  <c r="P63" i="69"/>
  <c r="P47" i="69"/>
  <c r="P31" i="69"/>
  <c r="P15" i="69"/>
  <c r="L16" i="66"/>
  <c r="O16" i="64"/>
  <c r="N66" i="63"/>
  <c r="N50" i="63"/>
  <c r="N34" i="63"/>
  <c r="N21" i="63"/>
  <c r="N13" i="63"/>
  <c r="O258" i="62"/>
  <c r="O250" i="62"/>
  <c r="O242" i="62"/>
  <c r="O232" i="62"/>
  <c r="O223" i="62"/>
  <c r="O215" i="62"/>
  <c r="O206" i="62"/>
  <c r="O197" i="62"/>
  <c r="O189" i="62"/>
  <c r="O181" i="62"/>
  <c r="O173" i="62"/>
  <c r="O164" i="62"/>
  <c r="O159" i="62"/>
  <c r="O198" i="62"/>
  <c r="O145" i="62"/>
  <c r="O136" i="62"/>
  <c r="O128" i="62"/>
  <c r="O121" i="62"/>
  <c r="O113" i="62"/>
  <c r="O105" i="62"/>
  <c r="O97" i="62"/>
  <c r="O88" i="62"/>
  <c r="O80" i="62"/>
  <c r="O72" i="62"/>
  <c r="O64" i="62"/>
  <c r="O56" i="62"/>
  <c r="O48" i="62"/>
  <c r="O39" i="62"/>
  <c r="O31" i="62"/>
  <c r="O23" i="62"/>
  <c r="R23" i="59"/>
  <c r="R15" i="59"/>
  <c r="L46" i="58"/>
  <c r="L38" i="58"/>
  <c r="L30" i="58"/>
  <c r="L22" i="58"/>
  <c r="L13" i="58"/>
  <c r="R127" i="78"/>
  <c r="R63" i="78"/>
  <c r="K192" i="76"/>
  <c r="K176" i="76"/>
  <c r="K160" i="76"/>
  <c r="K143" i="76"/>
  <c r="K127" i="76"/>
  <c r="K111" i="76"/>
  <c r="K95" i="76"/>
  <c r="K79" i="76"/>
  <c r="K63" i="76"/>
  <c r="K47" i="76"/>
  <c r="K31" i="76"/>
  <c r="K15" i="76"/>
  <c r="S40" i="71"/>
  <c r="S21" i="71"/>
  <c r="P81" i="69"/>
  <c r="P65" i="69"/>
  <c r="P49" i="69"/>
  <c r="P33" i="69"/>
  <c r="P17" i="69"/>
  <c r="L19" i="66"/>
  <c r="O18" i="64"/>
  <c r="N68" i="63"/>
  <c r="N52" i="63"/>
  <c r="N36" i="63"/>
  <c r="N23" i="63"/>
  <c r="N15" i="63"/>
  <c r="O260" i="62"/>
  <c r="O252" i="62"/>
  <c r="O244" i="62"/>
  <c r="O235" i="62"/>
  <c r="O225" i="62"/>
  <c r="O217" i="62"/>
  <c r="R111" i="78"/>
  <c r="K166" i="76"/>
  <c r="K101" i="76"/>
  <c r="K37" i="76"/>
  <c r="S11" i="71"/>
  <c r="P23" i="69"/>
  <c r="N58" i="63"/>
  <c r="O262" i="62"/>
  <c r="O227" i="62"/>
  <c r="O202" i="62"/>
  <c r="O185" i="62"/>
  <c r="O168" i="62"/>
  <c r="O156" i="62"/>
  <c r="O140" i="62"/>
  <c r="O109" i="62"/>
  <c r="O92" i="62"/>
  <c r="O76" i="62"/>
  <c r="O60" i="62"/>
  <c r="O43" i="62"/>
  <c r="O27" i="62"/>
  <c r="O12" i="62"/>
  <c r="R11" i="59"/>
  <c r="L34" i="58"/>
  <c r="L17" i="58"/>
  <c r="K133" i="76"/>
  <c r="K69" i="76"/>
  <c r="P55" i="69"/>
  <c r="L14" i="65"/>
  <c r="O246" i="62"/>
  <c r="O210" i="62"/>
  <c r="O193" i="62"/>
  <c r="O234" i="62"/>
  <c r="O149" i="62"/>
  <c r="O117" i="62"/>
  <c r="O84" i="62"/>
  <c r="O52" i="62"/>
  <c r="O19" i="62"/>
  <c r="R19" i="59"/>
  <c r="L42" i="58"/>
  <c r="K182" i="76"/>
  <c r="K117" i="76"/>
  <c r="K53" i="76"/>
  <c r="P39" i="69"/>
  <c r="N74" i="63"/>
  <c r="O237" i="62"/>
  <c r="O200" i="62"/>
  <c r="O183" i="62"/>
  <c r="O154" i="62"/>
  <c r="O138" i="62"/>
  <c r="O123" i="62"/>
  <c r="O90" i="62"/>
  <c r="O74" i="62"/>
  <c r="O41" i="62"/>
  <c r="O25" i="62"/>
  <c r="R25" i="59"/>
  <c r="R47" i="78"/>
  <c r="K149" i="76"/>
  <c r="K85" i="76"/>
  <c r="K21" i="76"/>
  <c r="P71" i="69"/>
  <c r="K11" i="67"/>
  <c r="N42" i="63"/>
  <c r="O254" i="62"/>
  <c r="O219" i="62"/>
  <c r="O208" i="62"/>
  <c r="O191" i="62"/>
  <c r="O175" i="62"/>
  <c r="O231" i="62"/>
  <c r="O147" i="62"/>
  <c r="O130" i="62"/>
  <c r="O115" i="62"/>
  <c r="O99" i="62"/>
  <c r="O82" i="62"/>
  <c r="O66" i="62"/>
  <c r="O50" i="62"/>
  <c r="O33" i="62"/>
  <c r="O17" i="62"/>
  <c r="R17" i="59"/>
  <c r="L40" i="58"/>
  <c r="L24" i="58"/>
  <c r="L11" i="74"/>
  <c r="N26" i="63"/>
  <c r="O177" i="62"/>
  <c r="O132" i="62"/>
  <c r="O101" i="62"/>
  <c r="O68" i="62"/>
  <c r="O35" i="62"/>
  <c r="L26" i="58"/>
  <c r="S28" i="71"/>
  <c r="N17" i="63"/>
  <c r="O166" i="62"/>
  <c r="O107" i="62"/>
  <c r="O58" i="62"/>
  <c r="L48" i="58"/>
  <c r="L32" i="58"/>
  <c r="L15" i="58"/>
  <c r="D10" i="88" l="1"/>
  <c r="R156" i="78"/>
  <c r="D13" i="88"/>
  <c r="R86" i="78"/>
  <c r="R94" i="78"/>
  <c r="R102" i="78"/>
  <c r="R110" i="78"/>
  <c r="R118" i="78"/>
  <c r="R126" i="78"/>
  <c r="R134" i="78"/>
  <c r="R142" i="78"/>
  <c r="R150" i="78"/>
  <c r="R164" i="78"/>
  <c r="D20" i="88"/>
  <c r="D42" i="88"/>
  <c r="D24" i="88"/>
  <c r="D26" i="88"/>
  <c r="D33" i="88"/>
  <c r="R152" i="78"/>
  <c r="R162" i="78"/>
  <c r="D19" i="88"/>
  <c r="D16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01231]}"/>
    <s v="{[Medida].[Medida].&amp;[2]}"/>
    <s v="{[Keren].[Keren].[All]}"/>
    <s v="{[Cheshbon KM].[Hie Peilut].[Peilut 7].&amp;[Kod_Peilut_L7_10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<sst xmlns="http://schemas.openxmlformats.org/spreadsheetml/2006/main" count="5918" uniqueCount="1868">
  <si>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</si>
  <si>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</si>
  <si>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</si>
  <si>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</si>
  <si>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</si>
  <si>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</si>
  <si>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</si>
  <si>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</si>
  <si>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</si>
  <si>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</si>
  <si>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</si>
  <si>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</si>
  <si>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</si>
  <si>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</si>
  <si>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</si>
  <si>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</si>
  <si>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</si>
  <si>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</si>
  <si>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</si>
  <si>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</si>
  <si>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</si>
  <si>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</si>
  <si>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</si>
  <si>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</si>
  <si>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</si>
  <si>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</si>
  <si>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</si>
  <si>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</si>
  <si>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</si>
  <si>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</si>
  <si>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</si>
  <si>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</si>
  <si>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</si>
  <si>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</si>
  <si>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</si>
  <si>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</si>
  <si>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</si>
  <si>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</si>
  <si>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</si>
  <si>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</si>
  <si>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</si>
  <si>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</si>
  <si>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</si>
  <si>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</si>
  <si>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</si>
  <si>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</si>
  <si>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</si>
  <si>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</si>
  <si>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</si>
  <si>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</si>
  <si>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</si>
  <si>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</si>
  <si>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</si>
  <si>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</si>
  <si>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</si>
  <si>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</si>
  <si>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</si>
  <si>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</si>
  <si>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</si>
  <si>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</si>
  <si>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</si>
  <si>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</si>
  <si>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</si>
  <si>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</si>
  <si>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</si>
  <si>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</si>
  <si>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</si>
  <si>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</si>
  <si>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</si>
  <si>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</si>
  <si>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</si>
  <si>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</si>
  <si>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</si>
  <si>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</si>
  <si>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</si>
  <si>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</si>
  <si>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</si>
  <si>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</si>
  <si>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</si>
  <si>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</si>
  <si>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</si>
  <si>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</si>
  <si>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</si>
  <si>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</si>
  <si>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</si>
  <si>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</si>
  <si>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</si>
  <si>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</si>
  <si>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</si>
  <si>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</si>
  <si>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</si>
  <si>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</si>
  <si>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</si>
  <si>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</si>
  <si>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</si>
  <si>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</si>
  <si>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</si>
  <si>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</si>
  <si>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</si>
  <si>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</si>
  <si>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</si>
  <si>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</si>
  <si>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</si>
  <si>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</si>
  <si>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</si>
  <si>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</si>
  <si>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</si>
  <si>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</si>
  <si>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</si>
  <si>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</si>
  <si>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</si>
  <si>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</si>
  <si>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</si>
  <si>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</si>
  <si>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</si>
  <si>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</si>
  <si>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</si>
  <si>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</si>
  <si>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</si>
  <si>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</si>
  <si>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</si>
  <si>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</si>
  <si>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</si>
  <si>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</si>
  <si>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</si>
  <si>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</si>
  <si>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</si>
  <si>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</si>
  <si>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</si>
  <si>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</si>
  <si>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</si>
  <si>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</si>
  <si>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</si>
  <si>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</si>
  <si>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</si>
  <si>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</si>
  <si>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</si>
  <si>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</si>
  <si>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</si>
  <si>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</si>
  <si>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</si>
  <si>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</si>
  <si>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</si>
  <si>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</si>
  <si>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</si>
  <si>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</si>
  <si>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</si>
  <si>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</si>
  <si>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</si>
  <si>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</si>
  <si>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</si>
  <si>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</si>
  <si>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</si>
  <si>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</si>
  <si>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</si>
  <si>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</si>
  <si>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</si>
  <si>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</si>
  <si>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</si>
  <si>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</si>
  <si>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</si>
  <si>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</si>
  <si>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</si>
  <si>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</si>
  <si>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</si>
  <si>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</si>
  <si>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</si>
  <si>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</si>
  <si>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</si>
  <si>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</si>
  <si>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</si>
  <si>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</si>
  <si>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</si>
  <si>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</si>
  <si>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</si>
  <si>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</si>
  <si>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</si>
  <si>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</si>
  <si>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</si>
  <si>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</si>
  <si>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</si>
  <si>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</si>
  <si>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</si>
  <si>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</si>
  <si>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</si>
  <si>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</si>
  <si>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</si>
  <si>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</si>
  <si>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</si>
  <si>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</si>
  <si>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</si>
  <si>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</si>
  <si>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</si>
  <si>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</si>
  <si>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</si>
  <si>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</si>
  <si>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</si>
  <si>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</si>
  <si>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</si>
  <si>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</si>
  <si>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</si>
  <si>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</si>
  <si>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</si>
  <si>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</si>
  <si>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</si>
  <si>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</si>
  <si>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</si>
  <si>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</si>
  <si>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</si>
  <si>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</si>
  <si>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</si>
  <si>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</si>
  <si>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</si>
  <si>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31/12/2020</t>
  </si>
  <si>
    <t>מגדל מקפת קרנות פנסיה וקופות גמל בע"מ</t>
  </si>
  <si>
    <t>מגדל מקפת אישית (מספר אוצר 162) - מסלול לזכאים קיימים לקצבה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</si>
  <si>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</si>
  <si>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</si>
  <si>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</si>
  <si>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</si>
  <si>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</si>
  <si>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</si>
  <si>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</si>
  <si>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</si>
  <si>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</si>
  <si>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</si>
  <si>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</si>
  <si>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</si>
  <si>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</si>
  <si>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</si>
  <si>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</si>
  <si>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</si>
  <si>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</si>
  <si>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</si>
  <si>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</si>
  <si>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</si>
  <si>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</si>
  <si>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</si>
  <si>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</si>
  <si>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סה"כ תל אביב 35</t>
  </si>
  <si>
    <t>אורמת טכנולוגיות*</t>
  </si>
  <si>
    <t>1134402</t>
  </si>
  <si>
    <t>מגמה</t>
  </si>
  <si>
    <t>520036716</t>
  </si>
  <si>
    <t>איי סי אל*</t>
  </si>
  <si>
    <t>281014</t>
  </si>
  <si>
    <t>520027830</t>
  </si>
  <si>
    <t>כימיה, גומי ופלסטיק</t>
  </si>
  <si>
    <t>מזון</t>
  </si>
  <si>
    <t>איירפורט סיטי</t>
  </si>
  <si>
    <t>1095835</t>
  </si>
  <si>
    <t>511659401</t>
  </si>
  <si>
    <t>נדל"ן מניב בישראל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</si>
  <si>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</si>
  <si>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</si>
  <si>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</si>
  <si>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</si>
  <si>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</si>
  <si>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</si>
  <si>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</si>
  <si>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</si>
  <si>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</si>
  <si>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</si>
  <si>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</si>
  <si>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</si>
  <si>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</si>
  <si>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</si>
  <si>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</si>
  <si>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</si>
  <si>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</si>
  <si>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</si>
  <si>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</si>
  <si>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520031931</t>
  </si>
  <si>
    <t>בינלאומי 5</t>
  </si>
  <si>
    <t>593038</t>
  </si>
  <si>
    <t>520029083</t>
  </si>
  <si>
    <t>בנקים</t>
  </si>
  <si>
    <t>דיסקונט</t>
  </si>
  <si>
    <t>691212</t>
  </si>
  <si>
    <t>520007030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</si>
  <si>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</si>
  <si>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</si>
  <si>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</si>
  <si>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</si>
  <si>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</si>
  <si>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</si>
  <si>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</si>
  <si>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</si>
  <si>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</si>
  <si>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</si>
  <si>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</si>
  <si>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</si>
  <si>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</si>
  <si>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</si>
  <si>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</si>
  <si>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</si>
  <si>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</si>
  <si>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</si>
  <si>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מבני תעשיה</t>
  </si>
  <si>
    <t>226019</t>
  </si>
  <si>
    <t>520024126</t>
  </si>
  <si>
    <t>מזרחי</t>
  </si>
  <si>
    <t>695437</t>
  </si>
  <si>
    <t>520000522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</si>
  <si>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</si>
  <si>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</si>
  <si>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</si>
  <si>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</si>
  <si>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</si>
  <si>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</si>
  <si>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</si>
  <si>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</si>
  <si>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</si>
  <si>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</si>
  <si>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520037789</t>
  </si>
  <si>
    <t>נובה*</t>
  </si>
  <si>
    <t>1084557</t>
  </si>
  <si>
    <t>511812463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</si>
  <si>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</si>
  <si>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</si>
  <si>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</si>
  <si>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</si>
  <si>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</si>
  <si>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</si>
  <si>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</si>
  <si>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</si>
  <si>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</si>
  <si>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</si>
  <si>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</si>
  <si>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</si>
  <si>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</si>
  <si>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</si>
  <si>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</si>
  <si>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גרופ*</t>
  </si>
  <si>
    <t>746016</t>
  </si>
  <si>
    <t>520003781</t>
  </si>
  <si>
    <t>שיכון ובינוי</t>
  </si>
  <si>
    <t>1081942</t>
  </si>
  <si>
    <t>520036104</t>
  </si>
  <si>
    <t>בנייה</t>
  </si>
  <si>
    <t>שפיר הנדסה*</t>
  </si>
  <si>
    <t>1133875</t>
  </si>
  <si>
    <t>514892801</t>
  </si>
  <si>
    <t>מתכת ומוצרי בניה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</si>
  <si>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</si>
  <si>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</si>
  <si>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</si>
  <si>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</si>
  <si>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</si>
  <si>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</si>
  <si>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</si>
  <si>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514401702</t>
  </si>
  <si>
    <t>אנרגיה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</si>
  <si>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</si>
  <si>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</si>
  <si>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</si>
  <si>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</si>
  <si>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</si>
  <si>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</si>
  <si>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</si>
  <si>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</si>
  <si>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</si>
  <si>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</si>
  <si>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</si>
  <si>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</si>
  <si>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</si>
  <si>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</si>
  <si>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</si>
  <si>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</si>
  <si>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</si>
  <si>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</si>
  <si>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</si>
  <si>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</si>
  <si>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</si>
  <si>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</si>
  <si>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</si>
  <si>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</si>
  <si>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</si>
  <si>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</si>
  <si>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</si>
  <si>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520041146</t>
  </si>
  <si>
    <t>אפריקה ישראל מגורים*</t>
  </si>
  <si>
    <t>1097948</t>
  </si>
  <si>
    <t>520034760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</si>
  <si>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</si>
  <si>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</si>
  <si>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</si>
  <si>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</si>
  <si>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</si>
  <si>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</si>
  <si>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</si>
  <si>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</si>
  <si>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520036658</t>
  </si>
  <si>
    <t>גב ים 1*</t>
  </si>
  <si>
    <t>759019</t>
  </si>
  <si>
    <t>520001736</t>
  </si>
  <si>
    <t>דוראל*</t>
  </si>
  <si>
    <t>1166768</t>
  </si>
  <si>
    <t>515364891</t>
  </si>
  <si>
    <t>דלק קדוחים*</t>
  </si>
  <si>
    <t>475020</t>
  </si>
  <si>
    <t>550013098</t>
  </si>
  <si>
    <t>דמרי*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</si>
  <si>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</si>
  <si>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</si>
  <si>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</si>
  <si>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</si>
  <si>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</si>
  <si>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</si>
  <si>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</si>
  <si>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</si>
  <si>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</si>
  <si>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</si>
  <si>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</si>
  <si>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</si>
  <si>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</si>
  <si>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</si>
  <si>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</si>
  <si>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</si>
  <si>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</si>
  <si>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</si>
  <si>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</si>
  <si>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</si>
  <si>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</si>
  <si>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</si>
  <si>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</si>
  <si>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</si>
  <si>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</si>
  <si>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</si>
  <si>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</si>
  <si>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</si>
  <si>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</si>
  <si>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</si>
  <si>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</si>
  <si>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513257873</t>
  </si>
  <si>
    <t>מנורה</t>
  </si>
  <si>
    <t>566018</t>
  </si>
  <si>
    <t>520007469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</si>
  <si>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</si>
  <si>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</si>
  <si>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</si>
  <si>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</si>
  <si>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</si>
  <si>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</si>
  <si>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</si>
  <si>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</si>
  <si>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</si>
  <si>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</si>
  <si>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</si>
  <si>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</si>
  <si>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</si>
  <si>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</si>
  <si>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</si>
  <si>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</si>
  <si>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</si>
  <si>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511930125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</si>
  <si>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</si>
  <si>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</si>
  <si>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</si>
  <si>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</si>
  <si>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</si>
  <si>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</si>
  <si>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</si>
  <si>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</si>
  <si>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</si>
  <si>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</si>
  <si>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</si>
  <si>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</si>
  <si>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</si>
  <si>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</si>
  <si>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</si>
  <si>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פתאל החזקות*</t>
  </si>
  <si>
    <t>1143429</t>
  </si>
  <si>
    <t>512607888</t>
  </si>
  <si>
    <t>מלונאות ותיירות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</si>
  <si>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</si>
  <si>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</si>
  <si>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</si>
  <si>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</si>
  <si>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</si>
  <si>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</si>
  <si>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</si>
  <si>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</si>
  <si>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</si>
  <si>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</si>
  <si>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</si>
  <si>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</si>
  <si>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513765859</t>
  </si>
  <si>
    <t>ריט 1*</t>
  </si>
  <si>
    <t>1098920</t>
  </si>
  <si>
    <t>513821488</t>
  </si>
  <si>
    <t>רמי לוי*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</si>
  <si>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</si>
  <si>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</si>
  <si>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</si>
  <si>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</si>
  <si>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</si>
  <si>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</si>
  <si>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</si>
  <si>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</si>
  <si>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</si>
  <si>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</si>
  <si>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</si>
  <si>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</si>
  <si>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</si>
  <si>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</si>
  <si>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</si>
  <si>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</si>
  <si>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</si>
  <si>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</si>
  <si>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</si>
  <si>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</si>
  <si>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</si>
  <si>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</si>
  <si>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</si>
  <si>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</si>
  <si>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</si>
  <si>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</si>
  <si>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</si>
  <si>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</si>
  <si>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</si>
  <si>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</si>
  <si>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</si>
  <si>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</si>
  <si>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</si>
  <si>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</si>
  <si>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</si>
  <si>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</si>
  <si>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</si>
  <si>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אקוואריוס</t>
  </si>
  <si>
    <t>1170240</t>
  </si>
  <si>
    <t>515114429</t>
  </si>
  <si>
    <t>אקופיה</t>
  </si>
  <si>
    <t>1169895</t>
  </si>
  <si>
    <t>514856772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</si>
  <si>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</si>
  <si>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</si>
  <si>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</si>
  <si>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</si>
  <si>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</si>
  <si>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</si>
  <si>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</si>
  <si>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</si>
  <si>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</si>
  <si>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</si>
  <si>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</si>
  <si>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</si>
  <si>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</si>
  <si>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</si>
  <si>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</si>
  <si>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גנסל</t>
  </si>
  <si>
    <t>1169689</t>
  </si>
  <si>
    <t>514579887</t>
  </si>
  <si>
    <t>גנריישן*</t>
  </si>
  <si>
    <t>1156926</t>
  </si>
  <si>
    <t>515846558</t>
  </si>
  <si>
    <t>דלק תמלוגים*</t>
  </si>
  <si>
    <t>1129493</t>
  </si>
  <si>
    <t>514837111</t>
  </si>
  <si>
    <t>הייקון</t>
  </si>
  <si>
    <t>1169945</t>
  </si>
  <si>
    <t>514347160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</si>
  <si>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</si>
  <si>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</si>
  <si>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</si>
  <si>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</si>
  <si>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</si>
  <si>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</si>
  <si>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</si>
  <si>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</si>
  <si>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</si>
  <si>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</si>
  <si>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</si>
  <si>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</si>
  <si>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</si>
  <si>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</si>
  <si>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</si>
  <si>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</si>
  <si>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</si>
  <si>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</si>
  <si>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</si>
  <si>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</si>
  <si>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515327120</t>
  </si>
  <si>
    <t>מניות הפחתת שווי ניירות חסומים</t>
  </si>
  <si>
    <t>112239100</t>
  </si>
  <si>
    <t>ל.ר.</t>
  </si>
  <si>
    <t>משביר לצרכן</t>
  </si>
  <si>
    <t>1104959</t>
  </si>
  <si>
    <t>513389270</t>
  </si>
  <si>
    <t>משק אנרגיה*</t>
  </si>
  <si>
    <t>1166974</t>
  </si>
  <si>
    <t>516167343</t>
  </si>
  <si>
    <t>נופר אנרגי</t>
  </si>
  <si>
    <t>1170877</t>
  </si>
  <si>
    <t>514599943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</si>
  <si>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</si>
  <si>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</si>
  <si>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</si>
  <si>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</si>
  <si>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</si>
  <si>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</si>
  <si>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</si>
  <si>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</si>
  <si>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</si>
  <si>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</si>
  <si>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</si>
  <si>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</si>
  <si>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</si>
  <si>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</si>
  <si>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</si>
  <si>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</si>
  <si>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</si>
  <si>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</si>
  <si>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</si>
  <si>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</si>
  <si>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</si>
  <si>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</si>
  <si>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</si>
  <si>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</si>
  <si>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</si>
  <si>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</si>
  <si>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</si>
  <si>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</si>
  <si>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</si>
  <si>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</si>
  <si>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</si>
  <si>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</si>
  <si>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</si>
  <si>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</si>
  <si>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</si>
  <si>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</si>
  <si>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</si>
  <si>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</si>
  <si>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</si>
  <si>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</si>
  <si>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</si>
  <si>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</si>
  <si>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</si>
  <si>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</si>
  <si>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515334662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</si>
  <si>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</si>
  <si>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</si>
  <si>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</si>
  <si>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</si>
  <si>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</si>
  <si>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</si>
  <si>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</si>
  <si>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</si>
  <si>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</si>
  <si>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</si>
  <si>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</si>
  <si>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</si>
  <si>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</si>
  <si>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</si>
  <si>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</si>
  <si>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</si>
  <si>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</si>
  <si>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</si>
  <si>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</si>
  <si>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</si>
  <si>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</si>
  <si>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</si>
  <si>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</si>
  <si>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</si>
  <si>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</si>
  <si>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</si>
  <si>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</si>
  <si>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</si>
  <si>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</si>
  <si>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</si>
  <si>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</si>
  <si>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</si>
  <si>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</si>
  <si>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</si>
  <si>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</si>
  <si>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</si>
  <si>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</si>
  <si>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</si>
  <si>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</si>
  <si>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</si>
  <si>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</si>
  <si>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</si>
  <si>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</si>
  <si>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Pharmaceuticals &amp; Biotechnology</t>
  </si>
  <si>
    <t>NANO X IMAGING</t>
  </si>
  <si>
    <t>IL0011681371</t>
  </si>
  <si>
    <t>515942076</t>
  </si>
  <si>
    <t>Health Care Equipment &amp; Services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</si>
  <si>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</si>
  <si>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</si>
  <si>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</si>
  <si>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</si>
  <si>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</si>
  <si>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</si>
  <si>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</si>
  <si>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</si>
  <si>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</si>
  <si>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</si>
  <si>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</si>
  <si>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</si>
  <si>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</si>
  <si>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</si>
  <si>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</si>
  <si>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</si>
  <si>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</si>
  <si>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</si>
  <si>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</si>
  <si>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</si>
  <si>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</si>
  <si>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</si>
  <si>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</si>
  <si>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</si>
  <si>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</si>
  <si>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</si>
  <si>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</si>
  <si>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</si>
  <si>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</si>
  <si>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</si>
  <si>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</si>
  <si>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</si>
  <si>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</si>
  <si>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</si>
  <si>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</si>
  <si>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</si>
  <si>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</si>
  <si>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</si>
  <si>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</si>
  <si>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</si>
  <si>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</si>
  <si>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</si>
  <si>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</si>
  <si>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ALIBABA GROUP HOLDING</t>
  </si>
  <si>
    <t>KYG017191142</t>
  </si>
  <si>
    <t>HKSE</t>
  </si>
  <si>
    <t>ALIBABA GROUP HOLDING_SP ADR</t>
  </si>
  <si>
    <t>US01609W1027</t>
  </si>
  <si>
    <t>ALPHABET INC CL C</t>
  </si>
  <si>
    <t>US02079K1079</t>
  </si>
  <si>
    <t>Media</t>
  </si>
  <si>
    <t>AMAZON.COM INC</t>
  </si>
  <si>
    <t>US0231351067</t>
  </si>
  <si>
    <t>AMERICAN EXPRESS</t>
  </si>
  <si>
    <t>US0258161092</t>
  </si>
  <si>
    <t>Diversified Financials</t>
  </si>
  <si>
    <t>ANGLO AMERICAN</t>
  </si>
  <si>
    <t>GB00B1XZS820</t>
  </si>
  <si>
    <t>MATERIALS</t>
  </si>
  <si>
    <t>ANTOFAGASTA</t>
  </si>
  <si>
    <t>GB0000456144</t>
  </si>
  <si>
    <t>APPLE INC</t>
  </si>
  <si>
    <t>US0378331005</t>
  </si>
  <si>
    <t>Technology Hardware &amp; Equipment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</si>
  <si>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</si>
  <si>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</si>
  <si>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</si>
  <si>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</si>
  <si>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</si>
  <si>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</si>
  <si>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</si>
  <si>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</si>
  <si>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</si>
  <si>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</si>
  <si>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</si>
  <si>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</si>
  <si>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</si>
  <si>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</si>
  <si>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</si>
  <si>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</si>
  <si>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</si>
  <si>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</si>
  <si>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</si>
  <si>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</si>
  <si>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</si>
  <si>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TELECOMMUNICATION SERVICES</t>
  </si>
  <si>
    <t>CENTENE CORP</t>
  </si>
  <si>
    <t>US15135B1017</t>
  </si>
  <si>
    <t>CITIGROUP INC</t>
  </si>
  <si>
    <t>US1729674242</t>
  </si>
  <si>
    <t>D.R. HORTON INC</t>
  </si>
  <si>
    <t>US23331A1097</t>
  </si>
  <si>
    <t>DARDEN RESTAURANTS</t>
  </si>
  <si>
    <t>US2371941053</t>
  </si>
  <si>
    <t>Hotels Restaurants &amp; Leisure</t>
  </si>
  <si>
    <t>DEUTSCHE POST AG REG</t>
  </si>
  <si>
    <t>DE0005552004</t>
  </si>
  <si>
    <t>Transportation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</si>
  <si>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</si>
  <si>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</si>
  <si>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</si>
  <si>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</si>
  <si>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</si>
  <si>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</si>
  <si>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</si>
  <si>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</si>
  <si>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</si>
  <si>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</si>
  <si>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Automobiles &amp; Components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</si>
  <si>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</si>
  <si>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</si>
  <si>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</si>
  <si>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</si>
  <si>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</si>
  <si>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</si>
  <si>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</si>
  <si>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</si>
  <si>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</si>
  <si>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</si>
  <si>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HOME DEPOT INC</t>
  </si>
  <si>
    <t>US4370761029</t>
  </si>
  <si>
    <t>INDITEX</t>
  </si>
  <si>
    <t>ES0148396007</t>
  </si>
  <si>
    <t>INFINEON TECHNOLOGIES</t>
  </si>
  <si>
    <t>DE0006231004</t>
  </si>
  <si>
    <t>INTERCONTINENTAL EXCHANGE IN</t>
  </si>
  <si>
    <t>US45866F1049</t>
  </si>
  <si>
    <t>JPMORGAN CHASE</t>
  </si>
  <si>
    <t>US46625H1005</t>
  </si>
  <si>
    <t>KERING</t>
  </si>
  <si>
    <t>FR0000121485</t>
  </si>
  <si>
    <t>LLOYDS BANKING GROUP PLC</t>
  </si>
  <si>
    <t>GB0008706128</t>
  </si>
  <si>
    <t>LVMH MOET HENNESSY LOUIS VUI</t>
  </si>
  <si>
    <t>FR0000121014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</si>
  <si>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</si>
  <si>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</si>
  <si>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</si>
  <si>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</si>
  <si>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</si>
  <si>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</si>
  <si>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</si>
  <si>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</si>
  <si>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</si>
  <si>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</si>
  <si>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</si>
  <si>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</si>
  <si>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NASDAQ INC</t>
  </si>
  <si>
    <t>US6311031081</t>
  </si>
  <si>
    <t>NESTLE SA REG</t>
  </si>
  <si>
    <t>CH0038863350</t>
  </si>
  <si>
    <t>Food, Beverage &amp; Tobacco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</si>
  <si>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</si>
  <si>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</si>
  <si>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</si>
  <si>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</si>
  <si>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</si>
  <si>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</si>
  <si>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</si>
  <si>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</si>
  <si>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</si>
  <si>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</si>
  <si>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</si>
  <si>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</si>
  <si>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</si>
  <si>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</si>
  <si>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</si>
  <si>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</si>
  <si>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</si>
  <si>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</si>
  <si>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</si>
  <si>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</si>
  <si>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PUMA</t>
  </si>
  <si>
    <t>DE0006969603</t>
  </si>
  <si>
    <t>PVH CORP</t>
  </si>
  <si>
    <t>US6936561009</t>
  </si>
  <si>
    <t>ROSS STORES</t>
  </si>
  <si>
    <t>US7782961038</t>
  </si>
  <si>
    <t>SAMSUNG ELECTR GDR REG</t>
  </si>
  <si>
    <t>US7960508882</t>
  </si>
  <si>
    <t>SCHNEIDER ELECTRIC</t>
  </si>
  <si>
    <t>FR0000121972</t>
  </si>
  <si>
    <t>SEGRO</t>
  </si>
  <si>
    <t>GB00B5ZN1N88</t>
  </si>
  <si>
    <t>SIEMENS AG REG</t>
  </si>
  <si>
    <t>DE0007236101</t>
  </si>
  <si>
    <t>SL GREEN REALTY CORP</t>
  </si>
  <si>
    <t>US78440X1019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</si>
  <si>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</si>
  <si>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</si>
  <si>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</si>
  <si>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</si>
  <si>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</si>
  <si>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</si>
  <si>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</si>
  <si>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</si>
  <si>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TJX COMPANIES INC</t>
  </si>
  <si>
    <t>US8725401090</t>
  </si>
  <si>
    <t>UNILEVER NV CVA</t>
  </si>
  <si>
    <t>GB00B10RZP78</t>
  </si>
  <si>
    <t>Household &amp; Personal Products</t>
  </si>
  <si>
    <t>UNITED PARCEL SERVICE CL B</t>
  </si>
  <si>
    <t>US9113121068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</si>
  <si>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</si>
  <si>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</si>
  <si>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</si>
  <si>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</si>
  <si>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</si>
  <si>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</si>
  <si>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</si>
  <si>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</si>
  <si>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</si>
  <si>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</si>
  <si>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</si>
  <si>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</si>
  <si>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</si>
  <si>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</si>
  <si>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</si>
  <si>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</si>
  <si>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</si>
  <si>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</si>
  <si>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</si>
  <si>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</si>
  <si>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</si>
  <si>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WHIRLPOOL CORP</t>
  </si>
  <si>
    <t>US9633201069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</si>
  <si>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</si>
  <si>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</si>
  <si>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</si>
  <si>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</si>
  <si>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</si>
  <si>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</si>
  <si>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</si>
  <si>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</si>
  <si>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</si>
  <si>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</si>
  <si>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</si>
  <si>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</si>
  <si>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</si>
  <si>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</si>
  <si>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</si>
  <si>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</si>
  <si>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</si>
  <si>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</si>
  <si>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</si>
  <si>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</si>
  <si>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</si>
  <si>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</si>
  <si>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</si>
  <si>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</si>
  <si>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</si>
  <si>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</si>
  <si>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</si>
  <si>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</si>
  <si>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</si>
  <si>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</si>
  <si>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</si>
  <si>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</si>
  <si>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</si>
  <si>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</si>
  <si>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</si>
  <si>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</si>
  <si>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</si>
  <si>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</si>
  <si>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</si>
  <si>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</si>
  <si>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</si>
  <si>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</si>
  <si>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</si>
  <si>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</si>
  <si>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</si>
  <si>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</si>
  <si>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</si>
  <si>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</si>
  <si>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</si>
  <si>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</si>
  <si>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</si>
  <si>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</si>
  <si>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</si>
  <si>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</si>
  <si>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</si>
  <si>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</si>
  <si>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</si>
  <si>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</si>
  <si>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</si>
  <si>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</si>
  <si>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</si>
  <si>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</si>
  <si>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</si>
  <si>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MIDCAP ETF</t>
  </si>
  <si>
    <t>US4642875078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</si>
  <si>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</si>
  <si>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</si>
  <si>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</si>
  <si>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</si>
  <si>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</si>
  <si>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</si>
  <si>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EUR600 INSURANCE (DE)</t>
  </si>
  <si>
    <t>DE000A0H08K7</t>
  </si>
  <si>
    <t>Ishares FTSE 100</t>
  </si>
  <si>
    <t>IE0005042456</t>
  </si>
  <si>
    <t>ISHARES HANG SENG TECH USD</t>
  </si>
  <si>
    <t>HK0000651221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</si>
  <si>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</si>
  <si>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</si>
  <si>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</si>
  <si>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</si>
  <si>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</si>
  <si>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</si>
  <si>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</si>
  <si>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</si>
  <si>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STOXX EUROPE 600 FOOD &amp; BEVERAGE</t>
  </si>
  <si>
    <t>DE000A0H08H3</t>
  </si>
  <si>
    <t>ISHARES U.S. AEROSPACE &amp; DEFENSE ETF</t>
  </si>
  <si>
    <t>US4642887602</t>
  </si>
  <si>
    <t>ISHR EUR600 IND GDS&amp;SERV (DE)</t>
  </si>
  <si>
    <t>DE000A0H08J9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</si>
  <si>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</si>
  <si>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</si>
  <si>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</si>
  <si>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</si>
  <si>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</si>
  <si>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</si>
  <si>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</si>
  <si>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</si>
  <si>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</si>
  <si>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</si>
  <si>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</si>
  <si>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</si>
  <si>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</si>
  <si>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</si>
  <si>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</si>
  <si>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</si>
  <si>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</si>
  <si>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</si>
  <si>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</si>
  <si>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</si>
  <si>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</si>
  <si>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</si>
  <si>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</si>
  <si>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</si>
  <si>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</si>
  <si>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</si>
  <si>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</si>
  <si>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</si>
  <si>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</si>
  <si>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</si>
  <si>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</si>
  <si>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</si>
  <si>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</si>
  <si>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</si>
  <si>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BNP CHINA EQUITY I C</t>
  </si>
  <si>
    <t>LU0823426647</t>
  </si>
  <si>
    <t>NR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</si>
  <si>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</si>
  <si>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</si>
  <si>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</si>
  <si>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</si>
  <si>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</si>
  <si>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</si>
  <si>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</si>
  <si>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</si>
  <si>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</si>
  <si>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</si>
  <si>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</si>
  <si>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</si>
  <si>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</si>
  <si>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</si>
  <si>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</si>
  <si>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</t>
  </si>
  <si>
    <t>1170224</t>
  </si>
  <si>
    <t>רציו אופציה 19</t>
  </si>
  <si>
    <t>3940319</t>
  </si>
  <si>
    <t>bC 2000 JAN 2021</t>
  </si>
  <si>
    <t>83341032</t>
  </si>
  <si>
    <t>bP 2000 JAN 2021</t>
  </si>
  <si>
    <t>83341545</t>
  </si>
  <si>
    <t>C 115 JAN 2021 בזק</t>
  </si>
  <si>
    <t>83343327</t>
  </si>
  <si>
    <t>P 115 JAN 2021 בזק</t>
  </si>
  <si>
    <t>83343616</t>
  </si>
  <si>
    <t>SPX 01/15/21 P3200</t>
  </si>
  <si>
    <t>SPX0121P3200</t>
  </si>
  <si>
    <t>SPX 01/15/21 P3550</t>
  </si>
  <si>
    <t>SPX0121P3550</t>
  </si>
  <si>
    <t>SX5E 01/15/21 P3100</t>
  </si>
  <si>
    <t>SX5E121P3100</t>
  </si>
  <si>
    <t>SX5E 01/15/21 P3450</t>
  </si>
  <si>
    <t>SX5E121P3450</t>
  </si>
  <si>
    <t>S&amp;P500 EMINI MAR21</t>
  </si>
  <si>
    <t>ESH1</t>
  </si>
  <si>
    <t>STOXX EUROPE 600 MAR21</t>
  </si>
  <si>
    <t>SXOH1</t>
  </si>
  <si>
    <t>ערד   4.8%   סדרה  8730</t>
  </si>
  <si>
    <t>8287302</t>
  </si>
  <si>
    <t>ערד   4.8%   סדרה  8731</t>
  </si>
  <si>
    <t>8287310</t>
  </si>
  <si>
    <t>ערד   4.8%   סדרה  8733</t>
  </si>
  <si>
    <t>8287336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</si>
  <si>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</si>
  <si>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</si>
  <si>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</si>
  <si>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</si>
  <si>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</si>
  <si>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</si>
  <si>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8786_1/2027</t>
  </si>
  <si>
    <t>71116487</t>
  </si>
  <si>
    <t>ערד 8796</t>
  </si>
  <si>
    <t>98796000</t>
  </si>
  <si>
    <t>ערד 8798</t>
  </si>
  <si>
    <t>98798000</t>
  </si>
  <si>
    <t>ערד 8800</t>
  </si>
  <si>
    <t>98800000</t>
  </si>
  <si>
    <t>ערד 8802</t>
  </si>
  <si>
    <t>ערד 8803</t>
  </si>
  <si>
    <t>71121057</t>
  </si>
  <si>
    <t>ערד 8805</t>
  </si>
  <si>
    <t>ערד 8807</t>
  </si>
  <si>
    <t>3236000</t>
  </si>
  <si>
    <t>ערד 8808</t>
  </si>
  <si>
    <t>3275000</t>
  </si>
  <si>
    <t>ערד 8809</t>
  </si>
  <si>
    <t>3322000</t>
  </si>
  <si>
    <t>ערד 8812</t>
  </si>
  <si>
    <t>98812000</t>
  </si>
  <si>
    <t>ערד 8813</t>
  </si>
  <si>
    <t>98813000</t>
  </si>
  <si>
    <t>ערד 8815</t>
  </si>
  <si>
    <t>98815000</t>
  </si>
  <si>
    <t>ערד 8820</t>
  </si>
  <si>
    <t>98820000</t>
  </si>
  <si>
    <t>ערד 8821</t>
  </si>
  <si>
    <t>98821000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</si>
  <si>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</si>
  <si>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</si>
  <si>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</si>
  <si>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</si>
  <si>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</si>
  <si>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</si>
  <si>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</si>
  <si>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</si>
  <si>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8833</t>
  </si>
  <si>
    <t>8833000</t>
  </si>
  <si>
    <t>ערד 8834</t>
  </si>
  <si>
    <t>8834000</t>
  </si>
  <si>
    <t>ערד 8837</t>
  </si>
  <si>
    <t>8837000</t>
  </si>
  <si>
    <t>ערד 8839</t>
  </si>
  <si>
    <t>8839000</t>
  </si>
  <si>
    <t>ערד 8840</t>
  </si>
  <si>
    <t>8840000</t>
  </si>
  <si>
    <t>ערד 8841</t>
  </si>
  <si>
    <t>8841000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</si>
  <si>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</si>
  <si>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</si>
  <si>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</si>
  <si>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</si>
  <si>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</si>
  <si>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</si>
  <si>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</si>
  <si>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</si>
  <si>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</si>
  <si>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</si>
  <si>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</si>
  <si>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</si>
  <si>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8852</t>
  </si>
  <si>
    <t>8852000</t>
  </si>
  <si>
    <t>ערד 8853</t>
  </si>
  <si>
    <t>8853000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</si>
  <si>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</si>
  <si>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</si>
  <si>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</si>
  <si>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</si>
  <si>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</si>
  <si>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</si>
  <si>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</si>
  <si>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</si>
  <si>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</si>
  <si>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</si>
  <si>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</si>
  <si>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</si>
  <si>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</si>
  <si>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</si>
  <si>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</si>
  <si>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</si>
  <si>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8873</t>
  </si>
  <si>
    <t>88730000</t>
  </si>
  <si>
    <t>ערד 8874</t>
  </si>
  <si>
    <t>88740000</t>
  </si>
  <si>
    <t>ערד 8875</t>
  </si>
  <si>
    <t>88750000</t>
  </si>
  <si>
    <t>ערד 8877</t>
  </si>
  <si>
    <t>88770000</t>
  </si>
  <si>
    <t>ערד 8878</t>
  </si>
  <si>
    <t>88780000</t>
  </si>
  <si>
    <t>ערד 8880</t>
  </si>
  <si>
    <t>88800000</t>
  </si>
  <si>
    <t>ערד 8882</t>
  </si>
  <si>
    <t>88820000</t>
  </si>
  <si>
    <t>ערד 8883</t>
  </si>
  <si>
    <t>88830000</t>
  </si>
  <si>
    <t>ערד 8884</t>
  </si>
  <si>
    <t>88840000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</si>
  <si>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</si>
  <si>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</si>
  <si>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</si>
  <si>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</si>
  <si>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</si>
  <si>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</si>
  <si>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8757 2024 4.8%</t>
  </si>
  <si>
    <t>8287575</t>
  </si>
  <si>
    <t>ערד סדרה 8764 %4.8 2025</t>
  </si>
  <si>
    <t>8287641</t>
  </si>
  <si>
    <t>ערד סדרה 8770   2025   4.8%</t>
  </si>
  <si>
    <t>8287708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</si>
  <si>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</si>
  <si>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</si>
  <si>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</si>
  <si>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</si>
  <si>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</si>
  <si>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</si>
  <si>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</si>
  <si>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</si>
  <si>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</si>
  <si>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</si>
  <si>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</si>
  <si>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</si>
  <si>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</si>
  <si>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</si>
  <si>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</si>
  <si>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</si>
  <si>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</si>
  <si>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</si>
  <si>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</si>
  <si>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</si>
  <si>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</si>
  <si>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</si>
  <si>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</si>
  <si>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</si>
  <si>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520010869</t>
  </si>
  <si>
    <t>ilAAA</t>
  </si>
  <si>
    <t>מעלות S&amp;P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</si>
  <si>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</si>
  <si>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</si>
  <si>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</si>
  <si>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</si>
  <si>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</si>
  <si>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</si>
  <si>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</si>
  <si>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</si>
  <si>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</si>
  <si>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Aaa.il</t>
  </si>
  <si>
    <t>לאומי למשכנתאות שה</t>
  </si>
  <si>
    <t>6020903</t>
  </si>
  <si>
    <t>ilAA+</t>
  </si>
  <si>
    <t>נתיבי גז  סדרה א ל.ס 5.6%</t>
  </si>
  <si>
    <t>1103084</t>
  </si>
  <si>
    <t>513436394</t>
  </si>
  <si>
    <t>Aa1.il</t>
  </si>
  <si>
    <t>אגח ל.ס חשמל 2022</t>
  </si>
  <si>
    <t>6000129</t>
  </si>
  <si>
    <t>520000472</t>
  </si>
  <si>
    <t>Aa2.il</t>
  </si>
  <si>
    <t>שטרהון נדחה פועלים ג ל.ס 5.75%</t>
  </si>
  <si>
    <t>6620280</t>
  </si>
  <si>
    <t>ilAA-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</si>
  <si>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</si>
  <si>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</si>
  <si>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</si>
  <si>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</si>
  <si>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</si>
  <si>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</si>
  <si>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</si>
  <si>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</si>
  <si>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</si>
  <si>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</si>
  <si>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</si>
  <si>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</si>
  <si>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</si>
  <si>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</si>
  <si>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</si>
  <si>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</si>
  <si>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</si>
  <si>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</si>
  <si>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</si>
  <si>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</si>
  <si>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</si>
  <si>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</si>
  <si>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Aa3.il</t>
  </si>
  <si>
    <t>גב ים נגב אגח א</t>
  </si>
  <si>
    <t>1151141</t>
  </si>
  <si>
    <t>514189596</t>
  </si>
  <si>
    <t>ilA+</t>
  </si>
  <si>
    <t>אמקור א</t>
  </si>
  <si>
    <t>1133545</t>
  </si>
  <si>
    <t>510064603</t>
  </si>
  <si>
    <t>A3.il</t>
  </si>
  <si>
    <t>אורמת אגח 3*</t>
  </si>
  <si>
    <t>1139179</t>
  </si>
  <si>
    <t>RUBY PIPELINE 6 04/22</t>
  </si>
  <si>
    <t>ENERGY</t>
  </si>
  <si>
    <t>B+</t>
  </si>
  <si>
    <t>S&amp;P</t>
  </si>
  <si>
    <t>אלון דלק מניה לא סחירה</t>
  </si>
  <si>
    <t>צים מניה</t>
  </si>
  <si>
    <t>347283</t>
  </si>
  <si>
    <t>520015041</t>
  </si>
  <si>
    <t>סה"כ כתבי אופציה בישראל:</t>
  </si>
  <si>
    <t>אופציה גב ים ל.ס CALL*</t>
  </si>
  <si>
    <t>אלקטריון אופציה לא סחירה</t>
  </si>
  <si>
    <t>578779</t>
  </si>
  <si>
    <t>SOLGEL WARRANT</t>
  </si>
  <si>
    <t>565685</t>
  </si>
  <si>
    <t>₪ / מט"ח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</si>
  <si>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</si>
  <si>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</si>
  <si>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</si>
  <si>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</si>
  <si>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</si>
  <si>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</si>
  <si>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</si>
  <si>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</si>
  <si>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</si>
  <si>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</si>
  <si>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</si>
  <si>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</si>
  <si>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</si>
  <si>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</si>
  <si>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</si>
  <si>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</si>
  <si>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</si>
  <si>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</si>
  <si>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</si>
  <si>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</si>
  <si>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</si>
  <si>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</si>
  <si>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3.2347 10-06-21 (12) -88</t>
  </si>
  <si>
    <t>10000754</t>
  </si>
  <si>
    <t>+ILS/-USD 3.2354 10-05-21 (11) -66</t>
  </si>
  <si>
    <t>10000260</t>
  </si>
  <si>
    <t>+ILS/-USD 3.2358 29-06-21 (11) -92</t>
  </si>
  <si>
    <t>10000264</t>
  </si>
  <si>
    <t>+ILS/-USD 3.2364 08-06-21 (20) -86</t>
  </si>
  <si>
    <t>10000261</t>
  </si>
  <si>
    <t>+ILS/-USD 3.241 23-06-21 (12) -100</t>
  </si>
  <si>
    <t>10000760</t>
  </si>
  <si>
    <t>+ILS/-USD 3.2413 10-06-21 (10) -97</t>
  </si>
  <si>
    <t>10000764</t>
  </si>
  <si>
    <t>+ILS/-USD 3.242 12-07-21 (20) -120</t>
  </si>
  <si>
    <t>10000748</t>
  </si>
  <si>
    <t>+ILS/-USD 3.242 15-06-21 (11) -85</t>
  </si>
  <si>
    <t>10000262</t>
  </si>
  <si>
    <t>+ILS/-USD 3.2428 19-03-21 (93) -49</t>
  </si>
  <si>
    <t>10000742</t>
  </si>
  <si>
    <t>+ILS/-USD 3.2431 17-06-21 (10) -89</t>
  </si>
  <si>
    <t>10000756</t>
  </si>
  <si>
    <t>+ILS/-USD 3.2431 19-03-21 (11) -49</t>
  </si>
  <si>
    <t>10000253</t>
  </si>
  <si>
    <t>+ILS/-USD 3.244 06-05-21 (11) -80</t>
  </si>
  <si>
    <t>10000255</t>
  </si>
  <si>
    <t>+ILS/-USD 3.244 06-05-21 (20) -80</t>
  </si>
  <si>
    <t>10000744</t>
  </si>
  <si>
    <t>10000257</t>
  </si>
  <si>
    <t>+ILS/-USD 3.245 06-05-21 (12) -80</t>
  </si>
  <si>
    <t>10000259</t>
  </si>
  <si>
    <t>10000746</t>
  </si>
  <si>
    <t>+ILS/-USD 3.2454 10-05-21 (11) -76</t>
  </si>
  <si>
    <t>10000251</t>
  </si>
  <si>
    <t>+ILS/-USD 3.2462 11-05-21 (11) -78</t>
  </si>
  <si>
    <t>10000247</t>
  </si>
  <si>
    <t>+ILS/-USD 3.2463 03-06-21 (10) -87</t>
  </si>
  <si>
    <t>10000762</t>
  </si>
  <si>
    <t>+ILS/-USD 3.2472 13-01-21 (11) -13</t>
  </si>
  <si>
    <t>10000249</t>
  </si>
  <si>
    <t>+ILS/-USD 3.24755 19-03-21 (12) -49.5</t>
  </si>
  <si>
    <t>10000738</t>
  </si>
  <si>
    <t>+ILS/-USD 3.2491 19-03-21 (20) -49</t>
  </si>
  <si>
    <t>10000740</t>
  </si>
  <si>
    <t>+ILS/-USD 3.251 22-06-21 (20) -1740</t>
  </si>
  <si>
    <t>10000216</t>
  </si>
  <si>
    <t>+ILS/-USD 3.2634 02-06-21 (11) -81</t>
  </si>
  <si>
    <t>10000245</t>
  </si>
  <si>
    <t>+ILS/-USD 3.27 02-06-21 (11) -80</t>
  </si>
  <si>
    <t>10000244</t>
  </si>
  <si>
    <t>+ILS/-USD 3.2898 07-07-21 (11) -102</t>
  </si>
  <si>
    <t>10000242</t>
  </si>
  <si>
    <t>+ILS/-USD 3.2915 19-03-21 (10) -85</t>
  </si>
  <si>
    <t>10000639</t>
  </si>
  <si>
    <t>+ILS/-USD 3.2918 29-07-21 (20) -112</t>
  </si>
  <si>
    <t>10000712</t>
  </si>
  <si>
    <t>+ILS/-USD 3.2924 15-07-21 (11) -106</t>
  </si>
  <si>
    <t>10000241</t>
  </si>
  <si>
    <t>+ILS/-USD 3.313 29-07-21 (10) -105</t>
  </si>
  <si>
    <t>10000702</t>
  </si>
  <si>
    <t>+ILS/-USD 3.33 24-05-21 (10) -74</t>
  </si>
  <si>
    <t>10000698</t>
  </si>
  <si>
    <t>+ILS/-USD 3.3334 13-07-21 (11) -206</t>
  </si>
  <si>
    <t>10000189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</si>
  <si>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</si>
  <si>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</si>
  <si>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</si>
  <si>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</si>
  <si>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</si>
  <si>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</si>
  <si>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3.3462 27-07-21 (11) -118</t>
  </si>
  <si>
    <t>10000238</t>
  </si>
  <si>
    <t>+ILS/-USD 3.3465 07-07-21 (12) -205</t>
  </si>
  <si>
    <t>10000503</t>
  </si>
  <si>
    <t>+ILS/-USD 3.3468 22-04-21 (10) -62</t>
  </si>
  <si>
    <t>10000690</t>
  </si>
  <si>
    <t>+ILS/-USD 3.3472 08-07-21 (20) -203</t>
  </si>
  <si>
    <t>10000509</t>
  </si>
  <si>
    <t>+ILS/-USD 3.349 08-07-21 (10) -195</t>
  </si>
  <si>
    <t>10000508</t>
  </si>
  <si>
    <t>+ILS/-USD 3.3493 06-07-21 (11) -102</t>
  </si>
  <si>
    <t>10000236</t>
  </si>
  <si>
    <t>+ILS/-USD 3.3601 20-04-21 (10) -89</t>
  </si>
  <si>
    <t>10000674</t>
  </si>
  <si>
    <t>+ILS/-USD 3.3607 10-02-21 (12) -43</t>
  </si>
  <si>
    <t>10000675</t>
  </si>
  <si>
    <t>+ILS/-USD 3.3609 20-07-21 (11) -236</t>
  </si>
  <si>
    <t>10000191</t>
  </si>
  <si>
    <t>+ILS/-USD 3.3633 20-04-21 (11) -87</t>
  </si>
  <si>
    <t>10000231</t>
  </si>
  <si>
    <t>+ILS/-USD 3.3638 28-07-21 (10) -162</t>
  </si>
  <si>
    <t>10000628</t>
  </si>
  <si>
    <t>+ILS/-USD 3.3665 16-02-21 (11) -35</t>
  </si>
  <si>
    <t>10000233</t>
  </si>
  <si>
    <t>+ILS/-USD 3.3676 01-06-21 (10) -124</t>
  </si>
  <si>
    <t>10000631</t>
  </si>
  <si>
    <t>+ILS/-USD 3.3696 01-06-21 (12) -124</t>
  </si>
  <si>
    <t>10000633</t>
  </si>
  <si>
    <t>+ILS/-USD 3.37 19-04-21 (20) -95</t>
  </si>
  <si>
    <t>10000224</t>
  </si>
  <si>
    <t>+ILS/-USD 3.3706 14-04-21 (11) -94</t>
  </si>
  <si>
    <t>10000226</t>
  </si>
  <si>
    <t>+ILS/-USD 3.3708 25-04-21 (12) -82</t>
  </si>
  <si>
    <t>10000636</t>
  </si>
  <si>
    <t>+ILS/-USD 3.3714 19-04-21 (12) -96</t>
  </si>
  <si>
    <t>10000626</t>
  </si>
  <si>
    <t>+ILS/-USD 3.3726 20-04-21 (20) -99</t>
  </si>
  <si>
    <t>10000670</t>
  </si>
  <si>
    <t>+ILS/-USD 3.3737 01-03-21 (10) -78</t>
  </si>
  <si>
    <t>10000610</t>
  </si>
  <si>
    <t>+ILS/-USD 3.374 14-01-21 (12) -92</t>
  </si>
  <si>
    <t>10000514</t>
  </si>
  <si>
    <t>+ILS/-USD 3.3748 03-06-21 (11) -142</t>
  </si>
  <si>
    <t>10000222</t>
  </si>
  <si>
    <t>+ILS/-USD 3.3761 01-02-21 (10) -59</t>
  </si>
  <si>
    <t>10000597</t>
  </si>
  <si>
    <t>+ILS/-USD 3.3773 16-02-21 (12) -67</t>
  </si>
  <si>
    <t>10000607</t>
  </si>
  <si>
    <t>+ILS/-USD 3.3795 06-07-21 (10) -190</t>
  </si>
  <si>
    <t>10000501</t>
  </si>
  <si>
    <t>+ILS/-USD 3.38 19-01-21 (20) -34</t>
  </si>
  <si>
    <t>10000621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</si>
  <si>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</si>
  <si>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</si>
  <si>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</si>
  <si>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</si>
  <si>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</si>
  <si>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10000193</t>
  </si>
  <si>
    <t>+ILS/-USD 3.3817 06-07-21 (10) -198</t>
  </si>
  <si>
    <t>10000497</t>
  </si>
  <si>
    <t>+ILS/-USD 3.3817 21-04-21 (11) -63</t>
  </si>
  <si>
    <t>10000235</t>
  </si>
  <si>
    <t>+ILS/-USD 3.3824 08-03-21 (11) -81</t>
  </si>
  <si>
    <t>10000220</t>
  </si>
  <si>
    <t>+ILS/-USD 3.3825 22-02-21 (20) -75</t>
  </si>
  <si>
    <t>10000598</t>
  </si>
  <si>
    <t>+ILS/-USD 3.3827 09-03-21 (20) -83</t>
  </si>
  <si>
    <t>10000588</t>
  </si>
  <si>
    <t>+ILS/-USD 3.3827 20-04-21 (12) -103</t>
  </si>
  <si>
    <t>10000668</t>
  </si>
  <si>
    <t>+ILS/-USD 3.3829 09-03-21 (12) -81</t>
  </si>
  <si>
    <t>10000589</t>
  </si>
  <si>
    <t>+ILS/-USD 3.3845 26-01-21 (20) -55</t>
  </si>
  <si>
    <t>10000593</t>
  </si>
  <si>
    <t>+ILS/-USD 3.3846 27-01-21 (20) -44</t>
  </si>
  <si>
    <t>10000641</t>
  </si>
  <si>
    <t>+ILS/-USD 3.385 20-04-21 (20) -100</t>
  </si>
  <si>
    <t>10000669</t>
  </si>
  <si>
    <t>+ILS/-USD 3.3866 26-07-21 (11) -229</t>
  </si>
  <si>
    <t>10000197</t>
  </si>
  <si>
    <t>+ILS/-USD 3.3883 28-01-21 (12) -57</t>
  </si>
  <si>
    <t>10000592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</si>
  <si>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</si>
  <si>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</si>
  <si>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</si>
  <si>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</si>
  <si>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</si>
  <si>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</si>
  <si>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</si>
  <si>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</si>
  <si>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22-07-21 (20) -98</t>
  </si>
  <si>
    <t>10000195</t>
  </si>
  <si>
    <t>+ILS/-USD 3.395 03-03-21 (10) -125</t>
  </si>
  <si>
    <t>10000483</t>
  </si>
  <si>
    <t>+ILS/-USD 3.395 03-03-21 (20) -125</t>
  </si>
  <si>
    <t>10000485</t>
  </si>
  <si>
    <t>+ILS/-USD 3.3974 06-01-21 (11) -86</t>
  </si>
  <si>
    <t>10000187</t>
  </si>
  <si>
    <t>+ILS/-USD 3.398 09-03-21 (10) -80</t>
  </si>
  <si>
    <t>10000586</t>
  </si>
  <si>
    <t>+ILS/-USD 3.3991 05-01-21 (10) -109</t>
  </si>
  <si>
    <t>10000176</t>
  </si>
  <si>
    <t>+ILS/-USD 3.4 14-01-21 (20) -33</t>
  </si>
  <si>
    <t>10000230</t>
  </si>
  <si>
    <t>10000660</t>
  </si>
  <si>
    <t>+ILS/-USD 3.4 18-03-21 (11) -85</t>
  </si>
  <si>
    <t>10000219</t>
  </si>
  <si>
    <t>+ILS/-USD 3.4005 08-03-21 (20) -125</t>
  </si>
  <si>
    <t>10000532</t>
  </si>
  <si>
    <t>+ILS/-USD 3.4008 10-03-21 (20) -82</t>
  </si>
  <si>
    <t>10000587</t>
  </si>
  <si>
    <t>+ILS/-USD 3.4015 03-03-21 (11) -505</t>
  </si>
  <si>
    <t>10000082</t>
  </si>
  <si>
    <t>+ILS/-USD 3.4017 14-01-21 (10) -33</t>
  </si>
  <si>
    <t>10000658</t>
  </si>
  <si>
    <t>+ILS/-USD 3.4017 16-02-21 (10) -108</t>
  </si>
  <si>
    <t>10000533</t>
  </si>
  <si>
    <t>+ILS/-USD 3.4019 12-01-21 (10) -31</t>
  </si>
  <si>
    <t>10000656</t>
  </si>
  <si>
    <t>+ILS/-USD 3.4019 15-03-21 (10) -81</t>
  </si>
  <si>
    <t>10000647</t>
  </si>
  <si>
    <t>+ILS/-USD 3.4024 12-01-21 (11) -31</t>
  </si>
  <si>
    <t>10000228</t>
  </si>
  <si>
    <t>+ILS/-USD 3.4028 15-07-21 (10) -222</t>
  </si>
  <si>
    <t>10000531</t>
  </si>
  <si>
    <t>+ILS/-USD 3.404 10-03-21 (11) -120</t>
  </si>
  <si>
    <t>10000208</t>
  </si>
  <si>
    <t>+ILS/-USD 3.4055 29-03-21 (11) -145</t>
  </si>
  <si>
    <t>10000205</t>
  </si>
  <si>
    <t>+ILS/-USD 3.4075 20-01-21 (93) -94</t>
  </si>
  <si>
    <t>10000201</t>
  </si>
  <si>
    <t>+ILS/-USD 3.41 10-02-21 (10) -53</t>
  </si>
  <si>
    <t>10000662</t>
  </si>
  <si>
    <t>+ILS/-USD 3.41 18-02-21 (10) -57</t>
  </si>
  <si>
    <t>10000664</t>
  </si>
  <si>
    <t>+ILS/-USD 3.4139 11-03-21 (20) -91</t>
  </si>
  <si>
    <t>10000583</t>
  </si>
  <si>
    <t>+ILS/-USD 3.4147 09-02-21 (10) -103</t>
  </si>
  <si>
    <t>10000529</t>
  </si>
  <si>
    <t>+ILS/-USD 3.4158 09-02-21 (11) -102</t>
  </si>
  <si>
    <t>10000207</t>
  </si>
  <si>
    <t>+ILS/-USD 3.419 02-03-21 (12) -87</t>
  </si>
  <si>
    <t>10000581</t>
  </si>
  <si>
    <t>+ILS/-USD 3.42 16-02-21 (11) -102</t>
  </si>
  <si>
    <t>10000210</t>
  </si>
  <si>
    <t>+ILS/-USD 3.4216 01-07-21 (11) -214</t>
  </si>
  <si>
    <t>10000203</t>
  </si>
  <si>
    <t>+ILS/-USD 3.4258 08-07-21 (12) -222</t>
  </si>
  <si>
    <t>10000578</t>
  </si>
  <si>
    <t>+ILS/-USD 3.4272 27-01-21 (12) -103</t>
  </si>
  <si>
    <t>10000525</t>
  </si>
  <si>
    <t>+ILS/-USD 3.4312 23-06-21 (11) -218</t>
  </si>
  <si>
    <t>10000214</t>
  </si>
  <si>
    <t>+ILS/-USD 3.4364 22-01-21 (12) -116</t>
  </si>
  <si>
    <t>10000560</t>
  </si>
  <si>
    <t>+ILS/-USD 3.4474 18-02-21 (11) -116</t>
  </si>
  <si>
    <t>10000212</t>
  </si>
  <si>
    <t>+ILS/-USD 3.4666 27-01-21 (10) -104</t>
  </si>
  <si>
    <t>10000568</t>
  </si>
  <si>
    <t>+ILS/-USD 3.4679 24-02-21 (12) -121</t>
  </si>
  <si>
    <t>10000562</t>
  </si>
  <si>
    <t>+ILS/-USD 3.4707 24-02-21 (20) -121</t>
  </si>
  <si>
    <t>10000564</t>
  </si>
  <si>
    <t>+ILS/-USD 3.5376 16-03-21 (11) -514</t>
  </si>
  <si>
    <t>10000097</t>
  </si>
  <si>
    <t>+ILS/-USD 3.59 16-03-21 (12) +0</t>
  </si>
  <si>
    <t>+USD/-ILS 3.2146 07-01-21 (20) -4</t>
  </si>
  <si>
    <t>10000269</t>
  </si>
  <si>
    <t>+USD/-ILS 3.2161 27-01-21 (20) -19</t>
  </si>
  <si>
    <t>10000779</t>
  </si>
  <si>
    <t>+USD/-ILS 3.2162 26-01-21 (20) -18</t>
  </si>
  <si>
    <t>10000777</t>
  </si>
  <si>
    <t>+USD/-ILS 3.2198 14-01-21 (20) -12</t>
  </si>
  <si>
    <t>10000775</t>
  </si>
  <si>
    <t>+USD/-ILS 3.27855 01-02-21 (10) -14.5</t>
  </si>
  <si>
    <t>10000725</t>
  </si>
  <si>
    <t>+USD/-ILS 3.2787 27-01-21 (10) -13</t>
  </si>
  <si>
    <t>10000723</t>
  </si>
  <si>
    <t>+USD/-ILS 3.3007 12-01-21 (10) -3</t>
  </si>
  <si>
    <t>10000721</t>
  </si>
  <si>
    <t>+USD/-ILS 3.47 16-03-21 (12) -240</t>
  </si>
  <si>
    <t>10000385</t>
  </si>
  <si>
    <t>+ILS/-USD 3.3612 25-03-21 (10) -68</t>
  </si>
  <si>
    <t>10000857</t>
  </si>
  <si>
    <t>+ILS/-USD 3.3988 29-06-21 (10) -212</t>
  </si>
  <si>
    <t>10000855</t>
  </si>
  <si>
    <t>+EUR/-USD 1.22075 11-01-21 (10) +12.5</t>
  </si>
  <si>
    <t>10000782</t>
  </si>
  <si>
    <t>+JPY/-USD 103.165 27-05-21 (10) -25.5</t>
  </si>
  <si>
    <t>10000773</t>
  </si>
  <si>
    <t>+JPY/-USD 103.279 25-02-21 (10) -14.1</t>
  </si>
  <si>
    <t>10000771</t>
  </si>
  <si>
    <t>+JPY/-USD 103.32 21-01-21 (10) -10</t>
  </si>
  <si>
    <t>10000769</t>
  </si>
  <si>
    <t>+JPY/-USD 103.676 25-02-21 (10) -12.4</t>
  </si>
  <si>
    <t>10000753</t>
  </si>
  <si>
    <t>+JPY/-USD 103.915 13-04-21 (10) -18.5</t>
  </si>
  <si>
    <t>10000751</t>
  </si>
  <si>
    <t>+JPY/-USD 103.965 21-01-21 (10) -11.5</t>
  </si>
  <si>
    <t>10000710</t>
  </si>
  <si>
    <t>+JPY/-USD 105.235 25-02-21 (10) -19.5</t>
  </si>
  <si>
    <t>10000609</t>
  </si>
  <si>
    <t>+USD/-EUR 1.14587 11-01-21 (10) +46.7</t>
  </si>
  <si>
    <t>10000438</t>
  </si>
  <si>
    <t>+USD/-EUR 1.17355 11-02-21 (10) +27.5</t>
  </si>
  <si>
    <t>10000666</t>
  </si>
  <si>
    <t>+USD/-EUR 1.17865 12-04-21 (12) +46.5</t>
  </si>
  <si>
    <t>10000612</t>
  </si>
  <si>
    <t>+USD/-EUR 1.18022 03-02-21 (12) -27.8</t>
  </si>
  <si>
    <t>10000635</t>
  </si>
  <si>
    <t>+USD/-EUR 1.1834 26-04-21 (20) +49</t>
  </si>
  <si>
    <t>10000619</t>
  </si>
  <si>
    <t>+USD/-EUR 1.1837 26-04-21 (12) +49</t>
  </si>
  <si>
    <t>10000617</t>
  </si>
  <si>
    <t>+USD/-EUR 1.1846 12-04-21 (10) +42</t>
  </si>
  <si>
    <t>10000684</t>
  </si>
  <si>
    <t>+USD/-EUR 1.18745 03-02-21 (10) +24.5</t>
  </si>
  <si>
    <t>10000677</t>
  </si>
  <si>
    <t>+USD/-EUR 1.192 29-04-21 (10) +47</t>
  </si>
  <si>
    <t>10000681</t>
  </si>
  <si>
    <t>+USD/-EUR 1.19235 13-05-21 (10) +50.5</t>
  </si>
  <si>
    <t>10000679</t>
  </si>
  <si>
    <t>+USD/-EUR 1.19362 07-06-21 (10) +54.2</t>
  </si>
  <si>
    <t>10000700</t>
  </si>
  <si>
    <t>+USD/-EUR 1.20405 28-06-21 (10) +59.5</t>
  </si>
  <si>
    <t>10000704</t>
  </si>
  <si>
    <t>+USD/-EUR 1.20407 28-06-21 (12) +59.7</t>
  </si>
  <si>
    <t>10000706</t>
  </si>
  <si>
    <t>+USD/-EUR 1.233 19-07-21 (10) +52</t>
  </si>
  <si>
    <t>10000797</t>
  </si>
  <si>
    <t>+USD/-GBP 1.28793 02-02-21 (10) +14.3</t>
  </si>
  <si>
    <t>10000526</t>
  </si>
  <si>
    <t>+USD/-GBP 1.29698 06-04-21 (12) +15.8</t>
  </si>
  <si>
    <t>10000538</t>
  </si>
  <si>
    <t>+USD/-GBP 1.30427 07-04-21 (10) +11.7</t>
  </si>
  <si>
    <t>10000591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</si>
  <si>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</si>
  <si>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</si>
  <si>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</si>
  <si>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</si>
  <si>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</si>
  <si>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</si>
  <si>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</si>
  <si>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</si>
  <si>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</si>
  <si>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</si>
  <si>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1.35995 17-05-21 (10) -17.5</t>
  </si>
  <si>
    <t>10000785</t>
  </si>
  <si>
    <t>+USD/-JPY 103.76 27-05-21 (10) -28</t>
  </si>
  <si>
    <t>10000732</t>
  </si>
  <si>
    <t>+USD/-JPY 105 13-04-21 (10) -25.8</t>
  </si>
  <si>
    <t>10000614</t>
  </si>
  <si>
    <t>+USD/-JPY 105.2 26-04-21 (20) -23.5</t>
  </si>
  <si>
    <t>10000687</t>
  </si>
  <si>
    <t>+USD/-JPY 105.33 25-02-21 (10) -19</t>
  </si>
  <si>
    <t>10000606</t>
  </si>
  <si>
    <t>+USD/-JPY 105.373 25-02-21 (10) -22.7</t>
  </si>
  <si>
    <t>10000577</t>
  </si>
  <si>
    <t>+USD/-JPY 105.375 21-01-21 (10) -14.5</t>
  </si>
  <si>
    <t>10000604</t>
  </si>
  <si>
    <t>+USD/-JPY 105.84 21-01-21 (10) -24</t>
  </si>
  <si>
    <t>10000520</t>
  </si>
  <si>
    <t>+USD/-JPY 105.215 26-04-21 (10) -23.5</t>
  </si>
  <si>
    <t>10000859</t>
  </si>
  <si>
    <t>TRS</t>
  </si>
  <si>
    <t>10000442</t>
  </si>
  <si>
    <t>10000349</t>
  </si>
  <si>
    <t>10000469</t>
  </si>
  <si>
    <t>10000624</t>
  </si>
  <si>
    <t>10000537</t>
  </si>
  <si>
    <t>10000696</t>
  </si>
  <si>
    <t>10000688</t>
  </si>
  <si>
    <t>10000448</t>
  </si>
  <si>
    <t>10000766</t>
  </si>
  <si>
    <t>10000786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</si>
  <si>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</si>
  <si>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</si>
  <si>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</si>
  <si>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</si>
  <si>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</si>
  <si>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</si>
  <si>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</si>
  <si>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</si>
  <si>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</si>
  <si>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34112000</t>
  </si>
  <si>
    <t>בנק לאומי לישראל בע"מ</t>
  </si>
  <si>
    <t>30110000</t>
  </si>
  <si>
    <t>34810000</t>
  </si>
  <si>
    <t>34110000</t>
  </si>
  <si>
    <t>בנק מזרחי טפחות בע"מ</t>
  </si>
  <si>
    <t>30120000</t>
  </si>
  <si>
    <t>יו בנק</t>
  </si>
  <si>
    <t>30026000</t>
  </si>
  <si>
    <t>30211000</t>
  </si>
  <si>
    <t>32011000</t>
  </si>
  <si>
    <t>30311000</t>
  </si>
  <si>
    <t>30212000</t>
  </si>
  <si>
    <t>32012000</t>
  </si>
  <si>
    <t>30312000</t>
  </si>
  <si>
    <t>31712000</t>
  </si>
  <si>
    <t>31110000</t>
  </si>
  <si>
    <t>30310000</t>
  </si>
  <si>
    <t>30210000</t>
  </si>
  <si>
    <t>34510000</t>
  </si>
  <si>
    <t>34610000</t>
  </si>
  <si>
    <t>31710000</t>
  </si>
  <si>
    <t>32610000</t>
  </si>
  <si>
    <t>33810000</t>
  </si>
  <si>
    <t>32010000</t>
  </si>
  <si>
    <t>34010000</t>
  </si>
  <si>
    <t>30810000</t>
  </si>
  <si>
    <t>31210000</t>
  </si>
  <si>
    <t>31220000</t>
  </si>
  <si>
    <t>34020000</t>
  </si>
  <si>
    <t>31720000</t>
  </si>
  <si>
    <t>33820000</t>
  </si>
  <si>
    <t>34520000</t>
  </si>
  <si>
    <t>30820000</t>
  </si>
  <si>
    <t>30326000</t>
  </si>
  <si>
    <t>31726000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</si>
  <si>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</si>
  <si>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</si>
  <si>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</si>
  <si>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</si>
  <si>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</si>
  <si>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</si>
  <si>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</si>
  <si>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</si>
  <si>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</si>
  <si>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91102700</t>
  </si>
  <si>
    <t>91102701</t>
  </si>
  <si>
    <t>90150400</t>
  </si>
  <si>
    <t>90150520</t>
  </si>
  <si>
    <t>91102799</t>
  </si>
  <si>
    <t>91102798</t>
  </si>
  <si>
    <t>לא</t>
  </si>
  <si>
    <t>AA</t>
  </si>
  <si>
    <t>14760843</t>
  </si>
  <si>
    <t>AA-</t>
  </si>
  <si>
    <t>472710</t>
  </si>
  <si>
    <t>90145563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</si>
  <si>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</si>
  <si>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</si>
  <si>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</si>
  <si>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</si>
  <si>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</si>
  <si>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</si>
  <si>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</si>
  <si>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</si>
  <si>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</si>
  <si>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</si>
  <si>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</si>
  <si>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A+</t>
  </si>
  <si>
    <t>A1.il</t>
  </si>
  <si>
    <t>14760844</t>
  </si>
  <si>
    <t>14811160</t>
  </si>
  <si>
    <t>90136004</t>
  </si>
  <si>
    <t>414968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</si>
  <si>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</si>
  <si>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</si>
  <si>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</si>
  <si>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</si>
  <si>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</si>
  <si>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</si>
  <si>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</si>
  <si>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</si>
  <si>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</si>
  <si>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</si>
  <si>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</si>
  <si>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</si>
  <si>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</si>
  <si>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</si>
  <si>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</si>
  <si>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</si>
  <si>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</si>
  <si>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</si>
  <si>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</si>
  <si>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</si>
  <si>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</si>
  <si>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</si>
  <si>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</si>
  <si>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</si>
  <si>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</si>
  <si>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</si>
  <si>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</si>
  <si>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</si>
  <si>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</si>
  <si>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458870</t>
  </si>
  <si>
    <t>458869</t>
  </si>
  <si>
    <t>455954</t>
  </si>
  <si>
    <t>A</t>
  </si>
  <si>
    <t>A2.il</t>
  </si>
  <si>
    <t>90145980</t>
  </si>
  <si>
    <t>482154</t>
  </si>
  <si>
    <t>482153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</si>
  <si>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</si>
  <si>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</si>
  <si>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</si>
  <si>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</si>
  <si>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</si>
  <si>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</si>
  <si>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</si>
  <si>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</si>
  <si>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</si>
  <si>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</si>
  <si>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</si>
  <si>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</si>
  <si>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</si>
  <si>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</si>
  <si>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</si>
  <si>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</si>
  <si>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</si>
  <si>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</si>
  <si>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90141407</t>
  </si>
  <si>
    <t>90800100</t>
  </si>
  <si>
    <t>D</t>
  </si>
  <si>
    <t>BBB-</t>
  </si>
  <si>
    <t>FITCH</t>
  </si>
  <si>
    <t>487557</t>
  </si>
  <si>
    <t>B</t>
  </si>
  <si>
    <t>487556</t>
  </si>
  <si>
    <t>CCC+</t>
  </si>
  <si>
    <t>474437</t>
  </si>
  <si>
    <t>474436</t>
  </si>
  <si>
    <t>סה"כ תעודות חוב מסחריות</t>
  </si>
  <si>
    <t>סה"כ אגרות חוב קונצרניות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</si>
  <si>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</si>
  <si>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</si>
  <si>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</si>
  <si>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</si>
  <si>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</si>
  <si>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</si>
  <si>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</si>
  <si>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</si>
  <si>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</si>
  <si>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</si>
  <si>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מובטחות משכנתא - גורם 01</t>
  </si>
  <si>
    <t>בבטחונות אחרים - גורם 80</t>
  </si>
  <si>
    <t>בבטחונות אחרים - גורם 38</t>
  </si>
  <si>
    <t>בבטחונות אחרים - גורם 7</t>
  </si>
  <si>
    <t>בבטחונות אחרים - גורם 94</t>
  </si>
  <si>
    <t>בבטחונות אחרים - גורם 29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</si>
  <si>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</si>
  <si>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</si>
  <si>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</si>
  <si>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</si>
  <si>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</si>
  <si>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</si>
  <si>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</si>
  <si>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</si>
  <si>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</si>
  <si>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154</t>
  </si>
  <si>
    <t>בבטחונות אחרים - גורם 33</t>
  </si>
  <si>
    <t>בבטחונות אחרים - גורם 159</t>
  </si>
  <si>
    <t>בבטחונות אחרים - גורם 40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</si>
  <si>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</si>
  <si>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</si>
  <si>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</si>
  <si>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</si>
  <si>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81</t>
  </si>
  <si>
    <t>בבטחונות אחרים - גורם 96</t>
  </si>
  <si>
    <t>בבטחונות אחרים - גורם 41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</si>
  <si>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</si>
  <si>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</si>
  <si>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</si>
  <si>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</si>
  <si>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43</t>
  </si>
  <si>
    <t>בבטחונות אחרים - גורם 70</t>
  </si>
  <si>
    <t>בבטחונות אחרים - גורם 14*</t>
  </si>
  <si>
    <t>בבטחונות אחרים - גורם 84</t>
  </si>
  <si>
    <t>בבטחונות אחרים - גורם 86</t>
  </si>
  <si>
    <t>בבטחונות אחרים - גורם 79</t>
  </si>
  <si>
    <t>גורם 80</t>
  </si>
  <si>
    <t>גורם 156</t>
  </si>
  <si>
    <t>גורם 43</t>
  </si>
  <si>
    <t>גורם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</si>
</sst>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67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3"/>
    </xf>
    <xf numFmtId="0" fontId="25" fillId="0" borderId="25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64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8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64" fontId="25" fillId="0" borderId="0" xfId="13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F12" sqref="F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136</v>
      </c>
      <c r="C1" s="67" t="s" vm="1">
        <v>213</v>
      </c>
    </row>
    <row r="2" spans="1:4">
      <c r="B2" s="46" t="s">
        <v>135</v>
      </c>
      <c r="C2" s="67" t="s">
        <v>214</v>
      </c>
    </row>
    <row r="3" spans="1:4">
      <c r="B3" s="46" t="s">
        <v>137</v>
      </c>
      <c r="C3" s="67" t="s">
        <v>215</v>
      </c>
    </row>
    <row r="4" spans="1:4">
      <c r="B4" s="46" t="s">
        <v>138</v>
      </c>
      <c r="C4" s="67">
        <v>8602</v>
      </c>
    </row>
    <row r="6" spans="1:4" ht="26.25" customHeight="1">
      <c r="B6" s="124" t="s">
        <v>150</v>
      </c>
      <c r="C6" s="125"/>
      <c r="D6" s="126"/>
    </row>
    <row r="7" spans="1:4" s="9" customFormat="1">
      <c r="B7" s="21"/>
      <c r="C7" s="22" t="s">
        <v>101</v>
      </c>
      <c r="D7" s="23" t="s">
        <v>99</v>
      </c>
    </row>
    <row r="8" spans="1:4" s="9" customFormat="1">
      <c r="B8" s="21"/>
      <c r="C8" s="24" t="s">
        <v>194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149</v>
      </c>
      <c r="C10" s="107">
        <f>C11+C12+C23+C33+C37</f>
        <v>78210.546764485014</v>
      </c>
      <c r="D10" s="108">
        <f>C10/$C$42</f>
        <v>1</v>
      </c>
    </row>
    <row r="11" spans="1:4">
      <c r="A11" s="42" t="s">
        <v>116</v>
      </c>
      <c r="B11" s="27" t="s">
        <v>151</v>
      </c>
      <c r="C11" s="107">
        <f>מזומנים!J10</f>
        <v>1435.508976006</v>
      </c>
      <c r="D11" s="108">
        <f t="shared" ref="D11:D42" si="0">C11/$C$42</f>
        <v>1.835441683240932E-2</v>
      </c>
    </row>
    <row r="12" spans="1:4">
      <c r="B12" s="27" t="s">
        <v>152</v>
      </c>
      <c r="C12" s="107">
        <f>SUM(C13:C22)</f>
        <v>14879.940722077999</v>
      </c>
      <c r="D12" s="108">
        <f t="shared" si="0"/>
        <v>0.19025491238267242</v>
      </c>
    </row>
    <row r="13" spans="1:4">
      <c r="A13" s="44" t="s">
        <v>116</v>
      </c>
      <c r="B13" s="28" t="s">
        <v>62</v>
      </c>
      <c r="C13" s="107" vm="2">
        <v>13576.359699631999</v>
      </c>
      <c r="D13" s="108">
        <f t="shared" si="0"/>
        <v>0.17358732627856976</v>
      </c>
    </row>
    <row r="14" spans="1:4">
      <c r="A14" s="44" t="s">
        <v>116</v>
      </c>
      <c r="B14" s="28" t="s">
        <v>63</v>
      </c>
      <c r="C14" s="107" t="s" vm="3">
        <v>1667</v>
      </c>
      <c r="D14" s="108"/>
    </row>
    <row r="15" spans="1:4">
      <c r="A15" s="44" t="s">
        <v>116</v>
      </c>
      <c r="B15" s="28" t="s">
        <v>64</v>
      </c>
      <c r="C15" s="107" t="s" vm="4">
        <v>1667</v>
      </c>
      <c r="D15" s="108"/>
    </row>
    <row r="16" spans="1:4">
      <c r="A16" s="44" t="s">
        <v>116</v>
      </c>
      <c r="B16" s="28" t="s">
        <v>65</v>
      </c>
      <c r="C16" s="107">
        <f>מניות!L11</f>
        <v>823.62390604400002</v>
      </c>
      <c r="D16" s="108">
        <f t="shared" si="0"/>
        <v>1.0530854726334724E-2</v>
      </c>
    </row>
    <row r="17" spans="1:4">
      <c r="A17" s="44" t="s">
        <v>116</v>
      </c>
      <c r="B17" s="28" t="s">
        <v>207</v>
      </c>
      <c r="C17" s="107" vm="5">
        <v>428.15639965500009</v>
      </c>
      <c r="D17" s="108">
        <f t="shared" si="0"/>
        <v>5.4744074471733978E-3</v>
      </c>
    </row>
    <row r="18" spans="1:4">
      <c r="A18" s="44" t="s">
        <v>116</v>
      </c>
      <c r="B18" s="28" t="s">
        <v>66</v>
      </c>
      <c r="C18" s="107" vm="6">
        <v>46.563633415000012</v>
      </c>
      <c r="D18" s="108">
        <f t="shared" si="0"/>
        <v>5.9536258652195361E-4</v>
      </c>
    </row>
    <row r="19" spans="1:4">
      <c r="A19" s="44" t="s">
        <v>116</v>
      </c>
      <c r="B19" s="28" t="s">
        <v>67</v>
      </c>
      <c r="C19" s="107" vm="7">
        <v>0.19260217300000004</v>
      </c>
      <c r="D19" s="108">
        <f t="shared" si="0"/>
        <v>2.4626112585554723E-6</v>
      </c>
    </row>
    <row r="20" spans="1:4">
      <c r="A20" s="44" t="s">
        <v>116</v>
      </c>
      <c r="B20" s="28" t="s">
        <v>68</v>
      </c>
      <c r="C20" s="107" vm="8">
        <v>1.1080250659999999</v>
      </c>
      <c r="D20" s="108">
        <f t="shared" si="0"/>
        <v>1.4167207772330114E-5</v>
      </c>
    </row>
    <row r="21" spans="1:4">
      <c r="A21" s="44" t="s">
        <v>116</v>
      </c>
      <c r="B21" s="28" t="s">
        <v>69</v>
      </c>
      <c r="C21" s="107" vm="9">
        <v>3.9364560930000003</v>
      </c>
      <c r="D21" s="108">
        <f t="shared" si="0"/>
        <v>5.033152504167793E-5</v>
      </c>
    </row>
    <row r="22" spans="1:4">
      <c r="A22" s="44" t="s">
        <v>116</v>
      </c>
      <c r="B22" s="28" t="s">
        <v>70</v>
      </c>
      <c r="C22" s="107" t="s" vm="10">
        <v>1667</v>
      </c>
      <c r="D22" s="108"/>
    </row>
    <row r="23" spans="1:4">
      <c r="B23" s="27" t="s">
        <v>153</v>
      </c>
      <c r="C23" s="107">
        <f>SUM(C24:C32)</f>
        <v>59801.25513739801</v>
      </c>
      <c r="D23" s="108">
        <f t="shared" si="0"/>
        <v>0.76461880924419567</v>
      </c>
    </row>
    <row r="24" spans="1:4">
      <c r="A24" s="44" t="s">
        <v>116</v>
      </c>
      <c r="B24" s="28" t="s">
        <v>71</v>
      </c>
      <c r="C24" s="107" vm="11">
        <v>58752.218860000008</v>
      </c>
      <c r="D24" s="108">
        <f t="shared" si="0"/>
        <v>0.75120583208451719</v>
      </c>
    </row>
    <row r="25" spans="1:4">
      <c r="A25" s="44" t="s">
        <v>116</v>
      </c>
      <c r="B25" s="28" t="s">
        <v>72</v>
      </c>
      <c r="C25" s="107" t="s" vm="12">
        <v>1667</v>
      </c>
      <c r="D25" s="108"/>
    </row>
    <row r="26" spans="1:4">
      <c r="A26" s="44" t="s">
        <v>116</v>
      </c>
      <c r="B26" s="28" t="s">
        <v>64</v>
      </c>
      <c r="C26" s="107" vm="13">
        <v>993.01881106999997</v>
      </c>
      <c r="D26" s="108">
        <f t="shared" si="0"/>
        <v>1.2696737871687203E-2</v>
      </c>
    </row>
    <row r="27" spans="1:4">
      <c r="A27" s="44" t="s">
        <v>116</v>
      </c>
      <c r="B27" s="28" t="s">
        <v>73</v>
      </c>
      <c r="C27" s="107" vm="14">
        <v>13.02075</v>
      </c>
      <c r="D27" s="108">
        <f t="shared" si="0"/>
        <v>1.6648330102088805E-4</v>
      </c>
    </row>
    <row r="28" spans="1:4">
      <c r="A28" s="44" t="s">
        <v>116</v>
      </c>
      <c r="B28" s="28" t="s">
        <v>74</v>
      </c>
      <c r="C28" s="107" t="s" vm="15">
        <v>1667</v>
      </c>
      <c r="D28" s="108"/>
    </row>
    <row r="29" spans="1:4">
      <c r="A29" s="44" t="s">
        <v>116</v>
      </c>
      <c r="B29" s="28" t="s">
        <v>75</v>
      </c>
      <c r="C29" s="107" vm="16">
        <v>-1.02144879</v>
      </c>
      <c r="D29" s="108">
        <f t="shared" si="0"/>
        <v>-1.3060243563772583E-5</v>
      </c>
    </row>
    <row r="30" spans="1:4">
      <c r="A30" s="44" t="s">
        <v>116</v>
      </c>
      <c r="B30" s="28" t="s">
        <v>176</v>
      </c>
      <c r="C30" s="107" t="s" vm="17">
        <v>1667</v>
      </c>
      <c r="D30" s="108"/>
    </row>
    <row r="31" spans="1:4">
      <c r="A31" s="44" t="s">
        <v>116</v>
      </c>
      <c r="B31" s="28" t="s">
        <v>96</v>
      </c>
      <c r="C31" s="107" vm="18">
        <v>44.018165117999999</v>
      </c>
      <c r="D31" s="108">
        <f t="shared" si="0"/>
        <v>5.6281623053412038E-4</v>
      </c>
    </row>
    <row r="32" spans="1:4">
      <c r="A32" s="44" t="s">
        <v>116</v>
      </c>
      <c r="B32" s="28" t="s">
        <v>76</v>
      </c>
      <c r="C32" s="107" t="s" vm="19">
        <v>1667</v>
      </c>
      <c r="D32" s="108"/>
    </row>
    <row r="33" spans="1:4">
      <c r="A33" s="44" t="s">
        <v>116</v>
      </c>
      <c r="B33" s="27" t="s">
        <v>154</v>
      </c>
      <c r="C33" s="107" vm="20">
        <v>2094.810766133</v>
      </c>
      <c r="D33" s="108">
        <f t="shared" si="0"/>
        <v>2.6784249091635837E-2</v>
      </c>
    </row>
    <row r="34" spans="1:4">
      <c r="A34" s="44" t="s">
        <v>116</v>
      </c>
      <c r="B34" s="27" t="s">
        <v>155</v>
      </c>
      <c r="C34" s="107" t="s" vm="21">
        <v>1667</v>
      </c>
      <c r="D34" s="108"/>
    </row>
    <row r="35" spans="1:4">
      <c r="A35" s="44" t="s">
        <v>116</v>
      </c>
      <c r="B35" s="27" t="s">
        <v>156</v>
      </c>
      <c r="C35" s="107" t="s" vm="22">
        <v>1667</v>
      </c>
      <c r="D35" s="108"/>
    </row>
    <row r="36" spans="1:4">
      <c r="A36" s="44" t="s">
        <v>116</v>
      </c>
      <c r="B36" s="45" t="s">
        <v>157</v>
      </c>
      <c r="C36" s="107" t="s" vm="23">
        <v>1667</v>
      </c>
      <c r="D36" s="108"/>
    </row>
    <row r="37" spans="1:4">
      <c r="A37" s="44" t="s">
        <v>116</v>
      </c>
      <c r="B37" s="27" t="s">
        <v>158</v>
      </c>
      <c r="C37" s="107">
        <f>'השקעות אחרות '!I10</f>
        <v>-0.96883713000000005</v>
      </c>
      <c r="D37" s="108">
        <f t="shared" si="0"/>
        <v>-1.2387550913273295E-5</v>
      </c>
    </row>
    <row r="38" spans="1:4">
      <c r="A38" s="44"/>
      <c r="B38" s="55" t="s">
        <v>160</v>
      </c>
      <c r="C38" s="107">
        <v>0</v>
      </c>
      <c r="D38" s="108">
        <f t="shared" si="0"/>
        <v>0</v>
      </c>
    </row>
    <row r="39" spans="1:4">
      <c r="A39" s="44" t="s">
        <v>116</v>
      </c>
      <c r="B39" s="56" t="s">
        <v>161</v>
      </c>
      <c r="C39" s="107" t="s" vm="24">
        <v>1667</v>
      </c>
      <c r="D39" s="108"/>
    </row>
    <row r="40" spans="1:4">
      <c r="A40" s="44" t="s">
        <v>116</v>
      </c>
      <c r="B40" s="56" t="s">
        <v>192</v>
      </c>
      <c r="C40" s="107" t="s" vm="25">
        <v>1667</v>
      </c>
      <c r="D40" s="108"/>
    </row>
    <row r="41" spans="1:4">
      <c r="A41" s="44" t="s">
        <v>116</v>
      </c>
      <c r="B41" s="56" t="s">
        <v>162</v>
      </c>
      <c r="C41" s="107" t="s" vm="26">
        <v>1667</v>
      </c>
      <c r="D41" s="108"/>
    </row>
    <row r="42" spans="1:4">
      <c r="B42" s="56" t="s">
        <v>77</v>
      </c>
      <c r="C42" s="107">
        <f>C10</f>
        <v>78210.546764485014</v>
      </c>
      <c r="D42" s="108">
        <f t="shared" si="0"/>
        <v>1</v>
      </c>
    </row>
    <row r="43" spans="1:4">
      <c r="A43" s="44" t="s">
        <v>116</v>
      </c>
      <c r="B43" s="56" t="s">
        <v>159</v>
      </c>
      <c r="C43" s="107">
        <f>'יתרת התחייבות להשקעה'!C10</f>
        <v>97.14164664144846</v>
      </c>
      <c r="D43" s="108"/>
    </row>
    <row r="44" spans="1:4">
      <c r="B44" s="5" t="s">
        <v>100</v>
      </c>
    </row>
    <row r="45" spans="1:4">
      <c r="C45" s="62" t="s">
        <v>143</v>
      </c>
      <c r="D45" s="34" t="s">
        <v>95</v>
      </c>
    </row>
    <row r="46" spans="1:4">
      <c r="C46" s="63" t="s">
        <v>0</v>
      </c>
      <c r="D46" s="23" t="s">
        <v>1</v>
      </c>
    </row>
    <row r="47" spans="1:4">
      <c r="C47" s="109" t="s">
        <v>126</v>
      </c>
      <c r="D47" s="110" vm="27">
        <v>2.4834000000000001</v>
      </c>
    </row>
    <row r="48" spans="1:4">
      <c r="C48" s="109" t="s">
        <v>133</v>
      </c>
      <c r="D48" s="110">
        <v>0.6189953599414697</v>
      </c>
    </row>
    <row r="49" spans="2:4">
      <c r="C49" s="109" t="s">
        <v>130</v>
      </c>
      <c r="D49" s="110" vm="28">
        <v>2.5217000000000001</v>
      </c>
    </row>
    <row r="50" spans="2:4">
      <c r="B50" s="11"/>
      <c r="C50" s="109" t="s">
        <v>725</v>
      </c>
      <c r="D50" s="110" vm="29">
        <v>3.6497999999999999</v>
      </c>
    </row>
    <row r="51" spans="2:4">
      <c r="C51" s="109" t="s">
        <v>124</v>
      </c>
      <c r="D51" s="110" vm="30">
        <v>3.9441000000000002</v>
      </c>
    </row>
    <row r="52" spans="2:4">
      <c r="C52" s="109" t="s">
        <v>125</v>
      </c>
      <c r="D52" s="110" vm="31">
        <v>4.3918999999999997</v>
      </c>
    </row>
    <row r="53" spans="2:4">
      <c r="C53" s="109" t="s">
        <v>127</v>
      </c>
      <c r="D53" s="110">
        <v>0.41466749213228088</v>
      </c>
    </row>
    <row r="54" spans="2:4">
      <c r="C54" s="109" t="s">
        <v>131</v>
      </c>
      <c r="D54" s="110" vm="32">
        <v>3.1191</v>
      </c>
    </row>
    <row r="55" spans="2:4">
      <c r="C55" s="109" t="s">
        <v>132</v>
      </c>
      <c r="D55" s="110">
        <v>0.1616666499049611</v>
      </c>
    </row>
    <row r="56" spans="2:4">
      <c r="C56" s="109" t="s">
        <v>129</v>
      </c>
      <c r="D56" s="110" vm="33">
        <v>0.53</v>
      </c>
    </row>
    <row r="57" spans="2:4">
      <c r="C57" s="109" t="s">
        <v>1668</v>
      </c>
      <c r="D57" s="110">
        <v>2.3138354999999997</v>
      </c>
    </row>
    <row r="58" spans="2:4">
      <c r="C58" s="109" t="s">
        <v>128</v>
      </c>
      <c r="D58" s="110" vm="34">
        <v>0.39319999999999999</v>
      </c>
    </row>
    <row r="59" spans="2:4">
      <c r="C59" s="109" t="s">
        <v>122</v>
      </c>
      <c r="D59" s="110" vm="35">
        <v>3.2149999999999999</v>
      </c>
    </row>
    <row r="60" spans="2:4">
      <c r="C60" s="109" t="s">
        <v>134</v>
      </c>
      <c r="D60" s="110" vm="36">
        <v>0.219</v>
      </c>
    </row>
    <row r="61" spans="2:4">
      <c r="C61" s="109" t="s">
        <v>1669</v>
      </c>
      <c r="D61" s="110" vm="37">
        <v>0.37669999999999998</v>
      </c>
    </row>
    <row r="62" spans="2:4">
      <c r="C62" s="109" t="s">
        <v>1670</v>
      </c>
      <c r="D62" s="110">
        <v>4.3362502427760637E-2</v>
      </c>
    </row>
    <row r="63" spans="2:4">
      <c r="C63" s="109" t="s">
        <v>1671</v>
      </c>
      <c r="D63" s="110">
        <v>0.49255423458757203</v>
      </c>
    </row>
    <row r="64" spans="2:4">
      <c r="C64" s="109" t="s">
        <v>123</v>
      </c>
      <c r="D64" s="110">
        <v>1</v>
      </c>
    </row>
    <row r="65" spans="3:4">
      <c r="C65" s="111"/>
      <c r="D65" s="111"/>
    </row>
    <row r="66" spans="3:4">
      <c r="C66" s="111"/>
      <c r="D66" s="111"/>
    </row>
    <row r="67" spans="3:4">
      <c r="C67" s="112"/>
      <c r="D67" s="11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140625" style="2" bestFit="1" customWidth="1"/>
    <col min="3" max="3" width="64.8554687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136</v>
      </c>
      <c r="C1" s="67" t="s" vm="1">
        <v>213</v>
      </c>
    </row>
    <row r="2" spans="2:13">
      <c r="B2" s="46" t="s">
        <v>135</v>
      </c>
      <c r="C2" s="67" t="s">
        <v>214</v>
      </c>
    </row>
    <row r="3" spans="2:13">
      <c r="B3" s="46" t="s">
        <v>137</v>
      </c>
      <c r="C3" s="67" t="s">
        <v>215</v>
      </c>
    </row>
    <row r="4" spans="2:13">
      <c r="B4" s="46" t="s">
        <v>138</v>
      </c>
      <c r="C4" s="67">
        <v>8602</v>
      </c>
    </row>
    <row r="6" spans="2:13" ht="26.25" customHeight="1">
      <c r="B6" s="127" t="s">
        <v>164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3" ht="26.25" customHeight="1">
      <c r="B7" s="127" t="s">
        <v>85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3"/>
    </row>
    <row r="8" spans="2:13" s="3" customFormat="1" ht="78.75">
      <c r="B8" s="21" t="s">
        <v>106</v>
      </c>
      <c r="C8" s="29" t="s">
        <v>40</v>
      </c>
      <c r="D8" s="29" t="s">
        <v>109</v>
      </c>
      <c r="E8" s="29" t="s">
        <v>58</v>
      </c>
      <c r="F8" s="29" t="s">
        <v>93</v>
      </c>
      <c r="G8" s="29" t="s">
        <v>191</v>
      </c>
      <c r="H8" s="29" t="s">
        <v>190</v>
      </c>
      <c r="I8" s="29" t="s">
        <v>55</v>
      </c>
      <c r="J8" s="29" t="s">
        <v>52</v>
      </c>
      <c r="K8" s="29" t="s">
        <v>139</v>
      </c>
      <c r="L8" s="30" t="s">
        <v>141</v>
      </c>
    </row>
    <row r="9" spans="2:13" s="3" customFormat="1">
      <c r="B9" s="14"/>
      <c r="C9" s="29"/>
      <c r="D9" s="29"/>
      <c r="E9" s="29"/>
      <c r="F9" s="29"/>
      <c r="G9" s="15" t="s">
        <v>198</v>
      </c>
      <c r="H9" s="15"/>
      <c r="I9" s="15" t="s">
        <v>194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1" t="s">
        <v>44</v>
      </c>
      <c r="C11" s="71"/>
      <c r="D11" s="71"/>
      <c r="E11" s="71"/>
      <c r="F11" s="71"/>
      <c r="G11" s="79"/>
      <c r="H11" s="81"/>
      <c r="I11" s="79">
        <v>1.1080250660000002</v>
      </c>
      <c r="J11" s="71"/>
      <c r="K11" s="80">
        <f>IFERROR(I11/$I$11,0)</f>
        <v>1</v>
      </c>
      <c r="L11" s="80">
        <f>I11/'סכום נכסי הקרן'!$C$42</f>
        <v>1.4167207772330116E-5</v>
      </c>
    </row>
    <row r="12" spans="2:13">
      <c r="B12" s="90" t="s">
        <v>185</v>
      </c>
      <c r="C12" s="69"/>
      <c r="D12" s="69"/>
      <c r="E12" s="69"/>
      <c r="F12" s="69"/>
      <c r="G12" s="76"/>
      <c r="H12" s="78"/>
      <c r="I12" s="76">
        <v>0.95583739000000001</v>
      </c>
      <c r="J12" s="69"/>
      <c r="K12" s="77">
        <f t="shared" ref="K12:K24" si="0">IFERROR(I12/$I$11,0)</f>
        <v>0.86264960904774324</v>
      </c>
      <c r="L12" s="77">
        <f>I12/'סכום נכסי הקרן'!$C$42</f>
        <v>1.2221336246098724E-5</v>
      </c>
    </row>
    <row r="13" spans="2:13">
      <c r="B13" s="85" t="s">
        <v>182</v>
      </c>
      <c r="C13" s="71"/>
      <c r="D13" s="71"/>
      <c r="E13" s="71"/>
      <c r="F13" s="71"/>
      <c r="G13" s="79"/>
      <c r="H13" s="81"/>
      <c r="I13" s="79">
        <v>0.95583739000000001</v>
      </c>
      <c r="J13" s="71"/>
      <c r="K13" s="80">
        <f t="shared" si="0"/>
        <v>0.86264960904774324</v>
      </c>
      <c r="L13" s="80">
        <f>I13/'סכום נכסי הקרן'!$C$42</f>
        <v>1.2221336246098724E-5</v>
      </c>
    </row>
    <row r="14" spans="2:13">
      <c r="B14" s="75" t="s">
        <v>1061</v>
      </c>
      <c r="C14" s="69" t="s">
        <v>1062</v>
      </c>
      <c r="D14" s="82" t="s">
        <v>110</v>
      </c>
      <c r="E14" s="82" t="s">
        <v>585</v>
      </c>
      <c r="F14" s="82" t="s">
        <v>123</v>
      </c>
      <c r="G14" s="76">
        <v>5.8659999999999997E-2</v>
      </c>
      <c r="H14" s="78">
        <v>397000</v>
      </c>
      <c r="I14" s="76">
        <v>0.23288099399999998</v>
      </c>
      <c r="J14" s="69"/>
      <c r="K14" s="77">
        <f t="shared" si="0"/>
        <v>0.21017664775464559</v>
      </c>
      <c r="L14" s="77">
        <f>I14/'סכום נכסי הקרן'!$C$42</f>
        <v>2.9776162376319044E-6</v>
      </c>
    </row>
    <row r="15" spans="2:13">
      <c r="B15" s="75" t="s">
        <v>1063</v>
      </c>
      <c r="C15" s="69" t="s">
        <v>1064</v>
      </c>
      <c r="D15" s="82" t="s">
        <v>110</v>
      </c>
      <c r="E15" s="82" t="s">
        <v>585</v>
      </c>
      <c r="F15" s="82" t="s">
        <v>123</v>
      </c>
      <c r="G15" s="76">
        <v>-5.8659999999999997E-2</v>
      </c>
      <c r="H15" s="78">
        <v>454000</v>
      </c>
      <c r="I15" s="76">
        <v>-0.26631730800000003</v>
      </c>
      <c r="J15" s="69"/>
      <c r="K15" s="77">
        <f t="shared" si="0"/>
        <v>-0.24035314377987185</v>
      </c>
      <c r="L15" s="77">
        <f>I15/'סכום נכסי הקרן'!$C$42</f>
        <v>-3.4051329266621786E-6</v>
      </c>
    </row>
    <row r="16" spans="2:13">
      <c r="B16" s="75" t="s">
        <v>1065</v>
      </c>
      <c r="C16" s="69" t="s">
        <v>1066</v>
      </c>
      <c r="D16" s="82" t="s">
        <v>110</v>
      </c>
      <c r="E16" s="82" t="s">
        <v>585</v>
      </c>
      <c r="F16" s="82" t="s">
        <v>123</v>
      </c>
      <c r="G16" s="76">
        <v>0.19333100000000003</v>
      </c>
      <c r="H16" s="78">
        <v>512000</v>
      </c>
      <c r="I16" s="76">
        <v>0.98985369600000006</v>
      </c>
      <c r="J16" s="69"/>
      <c r="K16" s="77">
        <f t="shared" si="0"/>
        <v>0.89334955171492469</v>
      </c>
      <c r="L16" s="77">
        <f>I16/'סכום נכסי הקרן'!$C$42</f>
        <v>1.2656268712463307E-5</v>
      </c>
    </row>
    <row r="17" spans="2:12">
      <c r="B17" s="75" t="s">
        <v>1067</v>
      </c>
      <c r="C17" s="69" t="s">
        <v>1068</v>
      </c>
      <c r="D17" s="82" t="s">
        <v>110</v>
      </c>
      <c r="E17" s="82" t="s">
        <v>585</v>
      </c>
      <c r="F17" s="82" t="s">
        <v>123</v>
      </c>
      <c r="G17" s="76">
        <v>-0.19333100000000003</v>
      </c>
      <c r="H17" s="78">
        <v>300</v>
      </c>
      <c r="I17" s="76">
        <v>-5.7999199999999999E-4</v>
      </c>
      <c r="J17" s="69"/>
      <c r="K17" s="77">
        <f t="shared" si="0"/>
        <v>-5.2344664195530023E-4</v>
      </c>
      <c r="L17" s="77">
        <f>I17/'סכום נכסי הקרן'!$C$42</f>
        <v>-7.4157773343092294E-9</v>
      </c>
    </row>
    <row r="18" spans="2:12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</row>
    <row r="19" spans="2:12">
      <c r="B19" s="90" t="s">
        <v>184</v>
      </c>
      <c r="C19" s="69"/>
      <c r="D19" s="69"/>
      <c r="E19" s="69"/>
      <c r="F19" s="69"/>
      <c r="G19" s="76"/>
      <c r="H19" s="78"/>
      <c r="I19" s="76">
        <v>0.15218767600000002</v>
      </c>
      <c r="J19" s="69"/>
      <c r="K19" s="77">
        <f t="shared" si="0"/>
        <v>0.13735039095225668</v>
      </c>
      <c r="L19" s="77">
        <f>I19/'סכום נכסי הקרן'!$C$42</f>
        <v>1.9458715262313909E-6</v>
      </c>
    </row>
    <row r="20" spans="2:12">
      <c r="B20" s="85" t="s">
        <v>182</v>
      </c>
      <c r="C20" s="71"/>
      <c r="D20" s="71"/>
      <c r="E20" s="71"/>
      <c r="F20" s="71"/>
      <c r="G20" s="79"/>
      <c r="H20" s="81"/>
      <c r="I20" s="79">
        <v>0.15218767600000002</v>
      </c>
      <c r="J20" s="71"/>
      <c r="K20" s="80">
        <f t="shared" si="0"/>
        <v>0.13735039095225668</v>
      </c>
      <c r="L20" s="80">
        <f>I20/'סכום נכסי הקרן'!$C$42</f>
        <v>1.9458715262313909E-6</v>
      </c>
    </row>
    <row r="21" spans="2:12">
      <c r="B21" s="75" t="s">
        <v>1069</v>
      </c>
      <c r="C21" s="69" t="s">
        <v>1070</v>
      </c>
      <c r="D21" s="82" t="s">
        <v>26</v>
      </c>
      <c r="E21" s="82" t="s">
        <v>585</v>
      </c>
      <c r="F21" s="82" t="s">
        <v>122</v>
      </c>
      <c r="G21" s="76">
        <v>-3.0438E-2</v>
      </c>
      <c r="H21" s="78">
        <v>290</v>
      </c>
      <c r="I21" s="76">
        <v>-2.8378700999999999E-2</v>
      </c>
      <c r="J21" s="69"/>
      <c r="K21" s="77">
        <f t="shared" si="0"/>
        <v>-2.5611966615924908E-2</v>
      </c>
      <c r="L21" s="77">
        <f>I21/'סכום נכסי הקרן'!$C$42</f>
        <v>-3.6285005250579087E-7</v>
      </c>
    </row>
    <row r="22" spans="2:12">
      <c r="B22" s="75" t="s">
        <v>1071</v>
      </c>
      <c r="C22" s="69" t="s">
        <v>1072</v>
      </c>
      <c r="D22" s="82" t="s">
        <v>26</v>
      </c>
      <c r="E22" s="82" t="s">
        <v>585</v>
      </c>
      <c r="F22" s="82" t="s">
        <v>122</v>
      </c>
      <c r="G22" s="76">
        <v>3.0438E-2</v>
      </c>
      <c r="H22" s="78">
        <v>1280</v>
      </c>
      <c r="I22" s="76">
        <v>0.12525771699999999</v>
      </c>
      <c r="J22" s="69"/>
      <c r="K22" s="77">
        <f t="shared" si="0"/>
        <v>0.11304592363797659</v>
      </c>
      <c r="L22" s="77">
        <f>I22/'סכום נכסי הקרן'!$C$42</f>
        <v>1.6015450879941789E-6</v>
      </c>
    </row>
    <row r="23" spans="2:12">
      <c r="B23" s="75" t="s">
        <v>1073</v>
      </c>
      <c r="C23" s="69" t="s">
        <v>1074</v>
      </c>
      <c r="D23" s="82" t="s">
        <v>26</v>
      </c>
      <c r="E23" s="82" t="s">
        <v>585</v>
      </c>
      <c r="F23" s="82" t="s">
        <v>124</v>
      </c>
      <c r="G23" s="76">
        <v>-6.5224000000000004E-2</v>
      </c>
      <c r="H23" s="78">
        <v>490</v>
      </c>
      <c r="I23" s="76">
        <v>-1.260523E-2</v>
      </c>
      <c r="J23" s="69"/>
      <c r="K23" s="77">
        <f t="shared" si="0"/>
        <v>-1.1376304008631514E-2</v>
      </c>
      <c r="L23" s="77">
        <f>I23/'סכום נכסי הקרן'!$C$42</f>
        <v>-1.6117046257147467E-7</v>
      </c>
    </row>
    <row r="24" spans="2:12">
      <c r="B24" s="75" t="s">
        <v>1075</v>
      </c>
      <c r="C24" s="69" t="s">
        <v>1076</v>
      </c>
      <c r="D24" s="82" t="s">
        <v>26</v>
      </c>
      <c r="E24" s="82" t="s">
        <v>585</v>
      </c>
      <c r="F24" s="82" t="s">
        <v>124</v>
      </c>
      <c r="G24" s="76">
        <v>6.5224000000000004E-2</v>
      </c>
      <c r="H24" s="78">
        <v>2640</v>
      </c>
      <c r="I24" s="76">
        <v>6.7913889999999991E-2</v>
      </c>
      <c r="J24" s="69"/>
      <c r="K24" s="77">
        <f t="shared" si="0"/>
        <v>6.1292737938836467E-2</v>
      </c>
      <c r="L24" s="77">
        <f>I24/'סכום נכסי הקרן'!$C$42</f>
        <v>8.6834695331447705E-7</v>
      </c>
    </row>
    <row r="25" spans="2:12">
      <c r="B25" s="72"/>
      <c r="C25" s="69"/>
      <c r="D25" s="69"/>
      <c r="E25" s="69"/>
      <c r="F25" s="69"/>
      <c r="G25" s="76"/>
      <c r="H25" s="78"/>
      <c r="I25" s="69"/>
      <c r="J25" s="69"/>
      <c r="K25" s="77"/>
      <c r="L25" s="69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15" t="s">
        <v>206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15" t="s">
        <v>102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115" t="s">
        <v>189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115" t="s">
        <v>197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</row>
    <row r="531" spans="2:12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</row>
    <row r="532" spans="2:12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</row>
    <row r="533" spans="2:12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</row>
    <row r="534" spans="2:12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</row>
    <row r="535" spans="2:12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</row>
    <row r="536" spans="2:12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</row>
    <row r="537" spans="2:12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</row>
    <row r="538" spans="2:12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</row>
    <row r="539" spans="2:12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</row>
    <row r="540" spans="2:12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</row>
    <row r="541" spans="2:12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</row>
    <row r="542" spans="2:12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</row>
    <row r="543" spans="2:12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</row>
    <row r="544" spans="2:12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</row>
    <row r="545" spans="2:12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</row>
    <row r="546" spans="2:12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</row>
    <row r="547" spans="2:12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</row>
    <row r="548" spans="2:12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</row>
    <row r="549" spans="2:12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</row>
    <row r="550" spans="2:12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</row>
    <row r="551" spans="2:12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</row>
    <row r="552" spans="2:12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</row>
    <row r="553" spans="2:12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</row>
    <row r="554" spans="2:12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</row>
    <row r="555" spans="2:12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</row>
    <row r="556" spans="2:12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2:12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58" spans="2:12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</row>
    <row r="559" spans="2:12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</row>
    <row r="560" spans="2:12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</row>
    <row r="561" spans="2:12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</row>
    <row r="562" spans="2:12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</row>
    <row r="563" spans="2:12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</row>
    <row r="564" spans="2:12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</row>
    <row r="565" spans="2:12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</row>
    <row r="566" spans="2:12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</row>
    <row r="567" spans="2:12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</row>
    <row r="568" spans="2:12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</row>
    <row r="569" spans="2:12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</row>
    <row r="570" spans="2:12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</row>
    <row r="571" spans="2:12">
      <c r="B571" s="113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</row>
    <row r="572" spans="2:12">
      <c r="B572" s="113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</row>
    <row r="573" spans="2:12">
      <c r="B573" s="113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</row>
    <row r="574" spans="2:12">
      <c r="B574" s="113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</row>
    <row r="575" spans="2:12"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</row>
    <row r="576" spans="2:12">
      <c r="B576" s="113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</row>
    <row r="577" spans="2:12">
      <c r="B577" s="113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</row>
    <row r="578" spans="2:12">
      <c r="B578" s="113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</row>
    <row r="579" spans="2:12">
      <c r="B579" s="113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</row>
    <row r="580" spans="2:12">
      <c r="B580" s="113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</row>
    <row r="581" spans="2:12">
      <c r="B581" s="113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</row>
    <row r="582" spans="2:12">
      <c r="B582" s="113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</row>
    <row r="583" spans="2:12">
      <c r="B583" s="113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</row>
    <row r="584" spans="2:12">
      <c r="B584" s="113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</row>
    <row r="585" spans="2:12">
      <c r="B585" s="113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</row>
    <row r="586" spans="2:12"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64.855468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136</v>
      </c>
      <c r="C1" s="67" t="s" vm="1">
        <v>213</v>
      </c>
    </row>
    <row r="2" spans="1:11">
      <c r="B2" s="46" t="s">
        <v>135</v>
      </c>
      <c r="C2" s="67" t="s">
        <v>214</v>
      </c>
    </row>
    <row r="3" spans="1:11">
      <c r="B3" s="46" t="s">
        <v>137</v>
      </c>
      <c r="C3" s="67" t="s">
        <v>215</v>
      </c>
    </row>
    <row r="4" spans="1:11">
      <c r="B4" s="46" t="s">
        <v>138</v>
      </c>
      <c r="C4" s="67">
        <v>8602</v>
      </c>
    </row>
    <row r="6" spans="1:11" ht="26.25" customHeight="1">
      <c r="B6" s="127" t="s">
        <v>164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1:11" ht="26.25" customHeight="1">
      <c r="B7" s="127" t="s">
        <v>86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1:11" s="3" customFormat="1" ht="78.75">
      <c r="A8" s="2"/>
      <c r="B8" s="21" t="s">
        <v>106</v>
      </c>
      <c r="C8" s="29" t="s">
        <v>40</v>
      </c>
      <c r="D8" s="29" t="s">
        <v>109</v>
      </c>
      <c r="E8" s="29" t="s">
        <v>58</v>
      </c>
      <c r="F8" s="29" t="s">
        <v>93</v>
      </c>
      <c r="G8" s="29" t="s">
        <v>191</v>
      </c>
      <c r="H8" s="29" t="s">
        <v>190</v>
      </c>
      <c r="I8" s="29" t="s">
        <v>55</v>
      </c>
      <c r="J8" s="29" t="s">
        <v>139</v>
      </c>
      <c r="K8" s="30" t="s">
        <v>141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198</v>
      </c>
      <c r="H9" s="15"/>
      <c r="I9" s="15" t="s">
        <v>194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43</v>
      </c>
      <c r="C11" s="69"/>
      <c r="D11" s="69"/>
      <c r="E11" s="69"/>
      <c r="F11" s="69"/>
      <c r="G11" s="76"/>
      <c r="H11" s="78"/>
      <c r="I11" s="76">
        <v>3.9364560930000003</v>
      </c>
      <c r="J11" s="77">
        <f>IFERROR(I11/$I$11,0)</f>
        <v>1</v>
      </c>
      <c r="K11" s="77">
        <f>I11/'סכום נכסי הקרן'!$C$42</f>
        <v>5.033152504167793E-5</v>
      </c>
    </row>
    <row r="12" spans="1:11">
      <c r="B12" s="90" t="s">
        <v>187</v>
      </c>
      <c r="C12" s="69"/>
      <c r="D12" s="69"/>
      <c r="E12" s="69"/>
      <c r="F12" s="69"/>
      <c r="G12" s="76"/>
      <c r="H12" s="78"/>
      <c r="I12" s="76">
        <v>3.9364560930000003</v>
      </c>
      <c r="J12" s="77">
        <f t="shared" ref="J12:J14" si="0">IFERROR(I12/$I$11,0)</f>
        <v>1</v>
      </c>
      <c r="K12" s="77">
        <f>I12/'סכום נכסי הקרן'!$C$42</f>
        <v>5.033152504167793E-5</v>
      </c>
    </row>
    <row r="13" spans="1:11">
      <c r="B13" s="72" t="s">
        <v>1077</v>
      </c>
      <c r="C13" s="69" t="s">
        <v>1078</v>
      </c>
      <c r="D13" s="82" t="s">
        <v>26</v>
      </c>
      <c r="E13" s="82" t="s">
        <v>585</v>
      </c>
      <c r="F13" s="82" t="s">
        <v>122</v>
      </c>
      <c r="G13" s="76">
        <v>0.28179700000000002</v>
      </c>
      <c r="H13" s="78">
        <v>374875</v>
      </c>
      <c r="I13" s="76">
        <v>3.8680428440000001</v>
      </c>
      <c r="J13" s="77">
        <f t="shared" si="0"/>
        <v>0.98262059898962018</v>
      </c>
      <c r="K13" s="77">
        <f>I13/'סכום נכסי הקרן'!$C$42</f>
        <v>4.9456793284514631E-5</v>
      </c>
    </row>
    <row r="14" spans="1:11">
      <c r="B14" s="72" t="s">
        <v>1079</v>
      </c>
      <c r="C14" s="69" t="s">
        <v>1080</v>
      </c>
      <c r="D14" s="82" t="s">
        <v>26</v>
      </c>
      <c r="E14" s="82" t="s">
        <v>585</v>
      </c>
      <c r="F14" s="82" t="s">
        <v>124</v>
      </c>
      <c r="G14" s="76">
        <v>7.1521000000000001E-2</v>
      </c>
      <c r="H14" s="78">
        <v>39850</v>
      </c>
      <c r="I14" s="76">
        <v>6.8413248999999995E-2</v>
      </c>
      <c r="J14" s="77">
        <f t="shared" si="0"/>
        <v>1.7379401010379818E-2</v>
      </c>
      <c r="K14" s="77">
        <f>I14/'סכום נכסי הקרן'!$C$42</f>
        <v>8.7473175716329447E-7</v>
      </c>
    </row>
    <row r="15" spans="1:11">
      <c r="B15" s="90"/>
      <c r="C15" s="69"/>
      <c r="D15" s="69"/>
      <c r="E15" s="69"/>
      <c r="F15" s="69"/>
      <c r="G15" s="76"/>
      <c r="H15" s="78"/>
      <c r="I15" s="69"/>
      <c r="J15" s="77"/>
      <c r="K15" s="69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115" t="s">
        <v>206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5" t="s">
        <v>102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5" t="s">
        <v>189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5" t="s">
        <v>197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113"/>
      <c r="C115" s="122"/>
      <c r="D115" s="122"/>
      <c r="E115" s="122"/>
      <c r="F115" s="122"/>
      <c r="G115" s="122"/>
      <c r="H115" s="122"/>
      <c r="I115" s="114"/>
      <c r="J115" s="114"/>
      <c r="K115" s="122"/>
    </row>
    <row r="116" spans="2:11">
      <c r="B116" s="113"/>
      <c r="C116" s="122"/>
      <c r="D116" s="122"/>
      <c r="E116" s="122"/>
      <c r="F116" s="122"/>
      <c r="G116" s="122"/>
      <c r="H116" s="122"/>
      <c r="I116" s="114"/>
      <c r="J116" s="114"/>
      <c r="K116" s="122"/>
    </row>
    <row r="117" spans="2:11">
      <c r="B117" s="113"/>
      <c r="C117" s="122"/>
      <c r="D117" s="122"/>
      <c r="E117" s="122"/>
      <c r="F117" s="122"/>
      <c r="G117" s="122"/>
      <c r="H117" s="122"/>
      <c r="I117" s="114"/>
      <c r="J117" s="114"/>
      <c r="K117" s="122"/>
    </row>
    <row r="118" spans="2:11">
      <c r="B118" s="113"/>
      <c r="C118" s="122"/>
      <c r="D118" s="122"/>
      <c r="E118" s="122"/>
      <c r="F118" s="122"/>
      <c r="G118" s="122"/>
      <c r="H118" s="122"/>
      <c r="I118" s="114"/>
      <c r="J118" s="114"/>
      <c r="K118" s="122"/>
    </row>
    <row r="119" spans="2:11">
      <c r="B119" s="113"/>
      <c r="C119" s="122"/>
      <c r="D119" s="122"/>
      <c r="E119" s="122"/>
      <c r="F119" s="122"/>
      <c r="G119" s="122"/>
      <c r="H119" s="122"/>
      <c r="I119" s="114"/>
      <c r="J119" s="114"/>
      <c r="K119" s="122"/>
    </row>
    <row r="120" spans="2:11">
      <c r="B120" s="113"/>
      <c r="C120" s="122"/>
      <c r="D120" s="122"/>
      <c r="E120" s="122"/>
      <c r="F120" s="122"/>
      <c r="G120" s="122"/>
      <c r="H120" s="122"/>
      <c r="I120" s="114"/>
      <c r="J120" s="114"/>
      <c r="K120" s="122"/>
    </row>
    <row r="121" spans="2:11">
      <c r="B121" s="113"/>
      <c r="C121" s="122"/>
      <c r="D121" s="122"/>
      <c r="E121" s="122"/>
      <c r="F121" s="122"/>
      <c r="G121" s="122"/>
      <c r="H121" s="122"/>
      <c r="I121" s="114"/>
      <c r="J121" s="114"/>
      <c r="K121" s="122"/>
    </row>
    <row r="122" spans="2:11">
      <c r="B122" s="113"/>
      <c r="C122" s="122"/>
      <c r="D122" s="122"/>
      <c r="E122" s="122"/>
      <c r="F122" s="122"/>
      <c r="G122" s="122"/>
      <c r="H122" s="122"/>
      <c r="I122" s="114"/>
      <c r="J122" s="114"/>
      <c r="K122" s="122"/>
    </row>
    <row r="123" spans="2:11">
      <c r="B123" s="113"/>
      <c r="C123" s="122"/>
      <c r="D123" s="122"/>
      <c r="E123" s="122"/>
      <c r="F123" s="122"/>
      <c r="G123" s="122"/>
      <c r="H123" s="122"/>
      <c r="I123" s="114"/>
      <c r="J123" s="114"/>
      <c r="K123" s="122"/>
    </row>
    <row r="124" spans="2:11">
      <c r="B124" s="113"/>
      <c r="C124" s="122"/>
      <c r="D124" s="122"/>
      <c r="E124" s="122"/>
      <c r="F124" s="122"/>
      <c r="G124" s="122"/>
      <c r="H124" s="122"/>
      <c r="I124" s="114"/>
      <c r="J124" s="114"/>
      <c r="K124" s="122"/>
    </row>
    <row r="125" spans="2:11">
      <c r="B125" s="113"/>
      <c r="C125" s="122"/>
      <c r="D125" s="122"/>
      <c r="E125" s="122"/>
      <c r="F125" s="122"/>
      <c r="G125" s="122"/>
      <c r="H125" s="122"/>
      <c r="I125" s="114"/>
      <c r="J125" s="114"/>
      <c r="K125" s="122"/>
    </row>
    <row r="126" spans="2:11">
      <c r="B126" s="113"/>
      <c r="C126" s="122"/>
      <c r="D126" s="122"/>
      <c r="E126" s="122"/>
      <c r="F126" s="122"/>
      <c r="G126" s="122"/>
      <c r="H126" s="122"/>
      <c r="I126" s="114"/>
      <c r="J126" s="114"/>
      <c r="K126" s="122"/>
    </row>
    <row r="127" spans="2:11">
      <c r="B127" s="113"/>
      <c r="C127" s="122"/>
      <c r="D127" s="122"/>
      <c r="E127" s="122"/>
      <c r="F127" s="122"/>
      <c r="G127" s="122"/>
      <c r="H127" s="122"/>
      <c r="I127" s="114"/>
      <c r="J127" s="114"/>
      <c r="K127" s="122"/>
    </row>
    <row r="128" spans="2:11">
      <c r="B128" s="113"/>
      <c r="C128" s="122"/>
      <c r="D128" s="122"/>
      <c r="E128" s="122"/>
      <c r="F128" s="122"/>
      <c r="G128" s="122"/>
      <c r="H128" s="122"/>
      <c r="I128" s="114"/>
      <c r="J128" s="114"/>
      <c r="K128" s="122"/>
    </row>
    <row r="129" spans="2:11">
      <c r="B129" s="113"/>
      <c r="C129" s="122"/>
      <c r="D129" s="122"/>
      <c r="E129" s="122"/>
      <c r="F129" s="122"/>
      <c r="G129" s="122"/>
      <c r="H129" s="122"/>
      <c r="I129" s="114"/>
      <c r="J129" s="114"/>
      <c r="K129" s="122"/>
    </row>
    <row r="130" spans="2:11">
      <c r="B130" s="113"/>
      <c r="C130" s="122"/>
      <c r="D130" s="122"/>
      <c r="E130" s="122"/>
      <c r="F130" s="122"/>
      <c r="G130" s="122"/>
      <c r="H130" s="122"/>
      <c r="I130" s="114"/>
      <c r="J130" s="114"/>
      <c r="K130" s="122"/>
    </row>
    <row r="131" spans="2:11">
      <c r="B131" s="113"/>
      <c r="C131" s="122"/>
      <c r="D131" s="122"/>
      <c r="E131" s="122"/>
      <c r="F131" s="122"/>
      <c r="G131" s="122"/>
      <c r="H131" s="122"/>
      <c r="I131" s="114"/>
      <c r="J131" s="114"/>
      <c r="K131" s="122"/>
    </row>
    <row r="132" spans="2:11">
      <c r="B132" s="113"/>
      <c r="C132" s="122"/>
      <c r="D132" s="122"/>
      <c r="E132" s="122"/>
      <c r="F132" s="122"/>
      <c r="G132" s="122"/>
      <c r="H132" s="122"/>
      <c r="I132" s="114"/>
      <c r="J132" s="114"/>
      <c r="K132" s="122"/>
    </row>
    <row r="133" spans="2:11">
      <c r="B133" s="113"/>
      <c r="C133" s="122"/>
      <c r="D133" s="122"/>
      <c r="E133" s="122"/>
      <c r="F133" s="122"/>
      <c r="G133" s="122"/>
      <c r="H133" s="122"/>
      <c r="I133" s="114"/>
      <c r="J133" s="114"/>
      <c r="K133" s="122"/>
    </row>
    <row r="134" spans="2:11">
      <c r="B134" s="113"/>
      <c r="C134" s="122"/>
      <c r="D134" s="122"/>
      <c r="E134" s="122"/>
      <c r="F134" s="122"/>
      <c r="G134" s="122"/>
      <c r="H134" s="122"/>
      <c r="I134" s="114"/>
      <c r="J134" s="114"/>
      <c r="K134" s="122"/>
    </row>
    <row r="135" spans="2:11">
      <c r="B135" s="113"/>
      <c r="C135" s="122"/>
      <c r="D135" s="122"/>
      <c r="E135" s="122"/>
      <c r="F135" s="122"/>
      <c r="G135" s="122"/>
      <c r="H135" s="122"/>
      <c r="I135" s="114"/>
      <c r="J135" s="114"/>
      <c r="K135" s="122"/>
    </row>
    <row r="136" spans="2:11">
      <c r="B136" s="113"/>
      <c r="C136" s="122"/>
      <c r="D136" s="122"/>
      <c r="E136" s="122"/>
      <c r="F136" s="122"/>
      <c r="G136" s="122"/>
      <c r="H136" s="122"/>
      <c r="I136" s="114"/>
      <c r="J136" s="114"/>
      <c r="K136" s="122"/>
    </row>
    <row r="137" spans="2:11">
      <c r="B137" s="113"/>
      <c r="C137" s="122"/>
      <c r="D137" s="122"/>
      <c r="E137" s="122"/>
      <c r="F137" s="122"/>
      <c r="G137" s="122"/>
      <c r="H137" s="122"/>
      <c r="I137" s="114"/>
      <c r="J137" s="114"/>
      <c r="K137" s="122"/>
    </row>
    <row r="138" spans="2:11">
      <c r="B138" s="113"/>
      <c r="C138" s="122"/>
      <c r="D138" s="122"/>
      <c r="E138" s="122"/>
      <c r="F138" s="122"/>
      <c r="G138" s="122"/>
      <c r="H138" s="122"/>
      <c r="I138" s="114"/>
      <c r="J138" s="114"/>
      <c r="K138" s="122"/>
    </row>
    <row r="139" spans="2:11">
      <c r="B139" s="113"/>
      <c r="C139" s="122"/>
      <c r="D139" s="122"/>
      <c r="E139" s="122"/>
      <c r="F139" s="122"/>
      <c r="G139" s="122"/>
      <c r="H139" s="122"/>
      <c r="I139" s="114"/>
      <c r="J139" s="114"/>
      <c r="K139" s="122"/>
    </row>
    <row r="140" spans="2:11">
      <c r="B140" s="113"/>
      <c r="C140" s="122"/>
      <c r="D140" s="122"/>
      <c r="E140" s="122"/>
      <c r="F140" s="122"/>
      <c r="G140" s="122"/>
      <c r="H140" s="122"/>
      <c r="I140" s="114"/>
      <c r="J140" s="114"/>
      <c r="K140" s="122"/>
    </row>
    <row r="141" spans="2:11">
      <c r="B141" s="113"/>
      <c r="C141" s="122"/>
      <c r="D141" s="122"/>
      <c r="E141" s="122"/>
      <c r="F141" s="122"/>
      <c r="G141" s="122"/>
      <c r="H141" s="122"/>
      <c r="I141" s="114"/>
      <c r="J141" s="114"/>
      <c r="K141" s="122"/>
    </row>
    <row r="142" spans="2:11">
      <c r="B142" s="113"/>
      <c r="C142" s="122"/>
      <c r="D142" s="122"/>
      <c r="E142" s="122"/>
      <c r="F142" s="122"/>
      <c r="G142" s="122"/>
      <c r="H142" s="122"/>
      <c r="I142" s="114"/>
      <c r="J142" s="114"/>
      <c r="K142" s="122"/>
    </row>
    <row r="143" spans="2:11">
      <c r="B143" s="113"/>
      <c r="C143" s="122"/>
      <c r="D143" s="122"/>
      <c r="E143" s="122"/>
      <c r="F143" s="122"/>
      <c r="G143" s="122"/>
      <c r="H143" s="122"/>
      <c r="I143" s="114"/>
      <c r="J143" s="114"/>
      <c r="K143" s="122"/>
    </row>
    <row r="144" spans="2:11">
      <c r="B144" s="113"/>
      <c r="C144" s="122"/>
      <c r="D144" s="122"/>
      <c r="E144" s="122"/>
      <c r="F144" s="122"/>
      <c r="G144" s="122"/>
      <c r="H144" s="122"/>
      <c r="I144" s="114"/>
      <c r="J144" s="114"/>
      <c r="K144" s="122"/>
    </row>
    <row r="145" spans="2:11">
      <c r="B145" s="113"/>
      <c r="C145" s="122"/>
      <c r="D145" s="122"/>
      <c r="E145" s="122"/>
      <c r="F145" s="122"/>
      <c r="G145" s="122"/>
      <c r="H145" s="122"/>
      <c r="I145" s="114"/>
      <c r="J145" s="114"/>
      <c r="K145" s="122"/>
    </row>
    <row r="146" spans="2:11">
      <c r="B146" s="113"/>
      <c r="C146" s="122"/>
      <c r="D146" s="122"/>
      <c r="E146" s="122"/>
      <c r="F146" s="122"/>
      <c r="G146" s="122"/>
      <c r="H146" s="122"/>
      <c r="I146" s="114"/>
      <c r="J146" s="114"/>
      <c r="K146" s="122"/>
    </row>
    <row r="147" spans="2:11">
      <c r="B147" s="113"/>
      <c r="C147" s="122"/>
      <c r="D147" s="122"/>
      <c r="E147" s="122"/>
      <c r="F147" s="122"/>
      <c r="G147" s="122"/>
      <c r="H147" s="122"/>
      <c r="I147" s="114"/>
      <c r="J147" s="114"/>
      <c r="K147" s="122"/>
    </row>
    <row r="148" spans="2:11">
      <c r="B148" s="113"/>
      <c r="C148" s="122"/>
      <c r="D148" s="122"/>
      <c r="E148" s="122"/>
      <c r="F148" s="122"/>
      <c r="G148" s="122"/>
      <c r="H148" s="122"/>
      <c r="I148" s="114"/>
      <c r="J148" s="114"/>
      <c r="K148" s="122"/>
    </row>
    <row r="149" spans="2:11">
      <c r="B149" s="113"/>
      <c r="C149" s="122"/>
      <c r="D149" s="122"/>
      <c r="E149" s="122"/>
      <c r="F149" s="122"/>
      <c r="G149" s="122"/>
      <c r="H149" s="122"/>
      <c r="I149" s="114"/>
      <c r="J149" s="114"/>
      <c r="K149" s="122"/>
    </row>
    <row r="150" spans="2:11">
      <c r="B150" s="113"/>
      <c r="C150" s="122"/>
      <c r="D150" s="122"/>
      <c r="E150" s="122"/>
      <c r="F150" s="122"/>
      <c r="G150" s="122"/>
      <c r="H150" s="122"/>
      <c r="I150" s="114"/>
      <c r="J150" s="114"/>
      <c r="K150" s="122"/>
    </row>
    <row r="151" spans="2:11">
      <c r="B151" s="113"/>
      <c r="C151" s="122"/>
      <c r="D151" s="122"/>
      <c r="E151" s="122"/>
      <c r="F151" s="122"/>
      <c r="G151" s="122"/>
      <c r="H151" s="122"/>
      <c r="I151" s="114"/>
      <c r="J151" s="114"/>
      <c r="K151" s="122"/>
    </row>
    <row r="152" spans="2:11">
      <c r="B152" s="113"/>
      <c r="C152" s="122"/>
      <c r="D152" s="122"/>
      <c r="E152" s="122"/>
      <c r="F152" s="122"/>
      <c r="G152" s="122"/>
      <c r="H152" s="122"/>
      <c r="I152" s="114"/>
      <c r="J152" s="114"/>
      <c r="K152" s="122"/>
    </row>
    <row r="153" spans="2:11">
      <c r="B153" s="113"/>
      <c r="C153" s="122"/>
      <c r="D153" s="122"/>
      <c r="E153" s="122"/>
      <c r="F153" s="122"/>
      <c r="G153" s="122"/>
      <c r="H153" s="122"/>
      <c r="I153" s="114"/>
      <c r="J153" s="114"/>
      <c r="K153" s="122"/>
    </row>
    <row r="154" spans="2:11">
      <c r="B154" s="113"/>
      <c r="C154" s="122"/>
      <c r="D154" s="122"/>
      <c r="E154" s="122"/>
      <c r="F154" s="122"/>
      <c r="G154" s="122"/>
      <c r="H154" s="122"/>
      <c r="I154" s="114"/>
      <c r="J154" s="114"/>
      <c r="K154" s="122"/>
    </row>
    <row r="155" spans="2:11">
      <c r="B155" s="113"/>
      <c r="C155" s="122"/>
      <c r="D155" s="122"/>
      <c r="E155" s="122"/>
      <c r="F155" s="122"/>
      <c r="G155" s="122"/>
      <c r="H155" s="122"/>
      <c r="I155" s="114"/>
      <c r="J155" s="114"/>
      <c r="K155" s="122"/>
    </row>
    <row r="156" spans="2:11">
      <c r="B156" s="113"/>
      <c r="C156" s="122"/>
      <c r="D156" s="122"/>
      <c r="E156" s="122"/>
      <c r="F156" s="122"/>
      <c r="G156" s="122"/>
      <c r="H156" s="122"/>
      <c r="I156" s="114"/>
      <c r="J156" s="114"/>
      <c r="K156" s="122"/>
    </row>
    <row r="157" spans="2:11">
      <c r="B157" s="113"/>
      <c r="C157" s="122"/>
      <c r="D157" s="122"/>
      <c r="E157" s="122"/>
      <c r="F157" s="122"/>
      <c r="G157" s="122"/>
      <c r="H157" s="122"/>
      <c r="I157" s="114"/>
      <c r="J157" s="114"/>
      <c r="K157" s="122"/>
    </row>
    <row r="158" spans="2:11">
      <c r="B158" s="113"/>
      <c r="C158" s="122"/>
      <c r="D158" s="122"/>
      <c r="E158" s="122"/>
      <c r="F158" s="122"/>
      <c r="G158" s="122"/>
      <c r="H158" s="122"/>
      <c r="I158" s="114"/>
      <c r="J158" s="114"/>
      <c r="K158" s="122"/>
    </row>
    <row r="159" spans="2:11">
      <c r="B159" s="113"/>
      <c r="C159" s="122"/>
      <c r="D159" s="122"/>
      <c r="E159" s="122"/>
      <c r="F159" s="122"/>
      <c r="G159" s="122"/>
      <c r="H159" s="122"/>
      <c r="I159" s="114"/>
      <c r="J159" s="114"/>
      <c r="K159" s="122"/>
    </row>
    <row r="160" spans="2:11">
      <c r="B160" s="113"/>
      <c r="C160" s="122"/>
      <c r="D160" s="122"/>
      <c r="E160" s="122"/>
      <c r="F160" s="122"/>
      <c r="G160" s="122"/>
      <c r="H160" s="122"/>
      <c r="I160" s="114"/>
      <c r="J160" s="114"/>
      <c r="K160" s="122"/>
    </row>
    <row r="161" spans="2:11">
      <c r="B161" s="113"/>
      <c r="C161" s="122"/>
      <c r="D161" s="122"/>
      <c r="E161" s="122"/>
      <c r="F161" s="122"/>
      <c r="G161" s="122"/>
      <c r="H161" s="122"/>
      <c r="I161" s="114"/>
      <c r="J161" s="114"/>
      <c r="K161" s="122"/>
    </row>
    <row r="162" spans="2:11">
      <c r="B162" s="113"/>
      <c r="C162" s="122"/>
      <c r="D162" s="122"/>
      <c r="E162" s="122"/>
      <c r="F162" s="122"/>
      <c r="G162" s="122"/>
      <c r="H162" s="122"/>
      <c r="I162" s="114"/>
      <c r="J162" s="114"/>
      <c r="K162" s="122"/>
    </row>
    <row r="163" spans="2:11">
      <c r="B163" s="113"/>
      <c r="C163" s="122"/>
      <c r="D163" s="122"/>
      <c r="E163" s="122"/>
      <c r="F163" s="122"/>
      <c r="G163" s="122"/>
      <c r="H163" s="122"/>
      <c r="I163" s="114"/>
      <c r="J163" s="114"/>
      <c r="K163" s="122"/>
    </row>
    <row r="164" spans="2:11">
      <c r="B164" s="113"/>
      <c r="C164" s="122"/>
      <c r="D164" s="122"/>
      <c r="E164" s="122"/>
      <c r="F164" s="122"/>
      <c r="G164" s="122"/>
      <c r="H164" s="122"/>
      <c r="I164" s="114"/>
      <c r="J164" s="114"/>
      <c r="K164" s="122"/>
    </row>
    <row r="165" spans="2:11">
      <c r="B165" s="113"/>
      <c r="C165" s="122"/>
      <c r="D165" s="122"/>
      <c r="E165" s="122"/>
      <c r="F165" s="122"/>
      <c r="G165" s="122"/>
      <c r="H165" s="122"/>
      <c r="I165" s="114"/>
      <c r="J165" s="114"/>
      <c r="K165" s="122"/>
    </row>
    <row r="166" spans="2:11">
      <c r="B166" s="113"/>
      <c r="C166" s="122"/>
      <c r="D166" s="122"/>
      <c r="E166" s="122"/>
      <c r="F166" s="122"/>
      <c r="G166" s="122"/>
      <c r="H166" s="122"/>
      <c r="I166" s="114"/>
      <c r="J166" s="114"/>
      <c r="K166" s="122"/>
    </row>
    <row r="167" spans="2:11">
      <c r="B167" s="113"/>
      <c r="C167" s="122"/>
      <c r="D167" s="122"/>
      <c r="E167" s="122"/>
      <c r="F167" s="122"/>
      <c r="G167" s="122"/>
      <c r="H167" s="122"/>
      <c r="I167" s="114"/>
      <c r="J167" s="114"/>
      <c r="K167" s="122"/>
    </row>
    <row r="168" spans="2:11">
      <c r="B168" s="113"/>
      <c r="C168" s="122"/>
      <c r="D168" s="122"/>
      <c r="E168" s="122"/>
      <c r="F168" s="122"/>
      <c r="G168" s="122"/>
      <c r="H168" s="122"/>
      <c r="I168" s="114"/>
      <c r="J168" s="114"/>
      <c r="K168" s="122"/>
    </row>
    <row r="169" spans="2:11">
      <c r="B169" s="113"/>
      <c r="C169" s="122"/>
      <c r="D169" s="122"/>
      <c r="E169" s="122"/>
      <c r="F169" s="122"/>
      <c r="G169" s="122"/>
      <c r="H169" s="122"/>
      <c r="I169" s="114"/>
      <c r="J169" s="114"/>
      <c r="K169" s="122"/>
    </row>
    <row r="170" spans="2:11">
      <c r="B170" s="113"/>
      <c r="C170" s="122"/>
      <c r="D170" s="122"/>
      <c r="E170" s="122"/>
      <c r="F170" s="122"/>
      <c r="G170" s="122"/>
      <c r="H170" s="122"/>
      <c r="I170" s="114"/>
      <c r="J170" s="114"/>
      <c r="K170" s="122"/>
    </row>
    <row r="171" spans="2:11">
      <c r="B171" s="113"/>
      <c r="C171" s="122"/>
      <c r="D171" s="122"/>
      <c r="E171" s="122"/>
      <c r="F171" s="122"/>
      <c r="G171" s="122"/>
      <c r="H171" s="122"/>
      <c r="I171" s="114"/>
      <c r="J171" s="114"/>
      <c r="K171" s="122"/>
    </row>
    <row r="172" spans="2:11">
      <c r="B172" s="113"/>
      <c r="C172" s="122"/>
      <c r="D172" s="122"/>
      <c r="E172" s="122"/>
      <c r="F172" s="122"/>
      <c r="G172" s="122"/>
      <c r="H172" s="122"/>
      <c r="I172" s="114"/>
      <c r="J172" s="114"/>
      <c r="K172" s="122"/>
    </row>
    <row r="173" spans="2:11">
      <c r="B173" s="113"/>
      <c r="C173" s="122"/>
      <c r="D173" s="122"/>
      <c r="E173" s="122"/>
      <c r="F173" s="122"/>
      <c r="G173" s="122"/>
      <c r="H173" s="122"/>
      <c r="I173" s="114"/>
      <c r="J173" s="114"/>
      <c r="K173" s="122"/>
    </row>
    <row r="174" spans="2:11">
      <c r="B174" s="113"/>
      <c r="C174" s="122"/>
      <c r="D174" s="122"/>
      <c r="E174" s="122"/>
      <c r="F174" s="122"/>
      <c r="G174" s="122"/>
      <c r="H174" s="122"/>
      <c r="I174" s="114"/>
      <c r="J174" s="114"/>
      <c r="K174" s="122"/>
    </row>
    <row r="175" spans="2:11">
      <c r="B175" s="113"/>
      <c r="C175" s="122"/>
      <c r="D175" s="122"/>
      <c r="E175" s="122"/>
      <c r="F175" s="122"/>
      <c r="G175" s="122"/>
      <c r="H175" s="122"/>
      <c r="I175" s="114"/>
      <c r="J175" s="114"/>
      <c r="K175" s="122"/>
    </row>
    <row r="176" spans="2:11">
      <c r="B176" s="113"/>
      <c r="C176" s="122"/>
      <c r="D176" s="122"/>
      <c r="E176" s="122"/>
      <c r="F176" s="122"/>
      <c r="G176" s="122"/>
      <c r="H176" s="122"/>
      <c r="I176" s="114"/>
      <c r="J176" s="114"/>
      <c r="K176" s="122"/>
    </row>
    <row r="177" spans="2:11">
      <c r="B177" s="113"/>
      <c r="C177" s="122"/>
      <c r="D177" s="122"/>
      <c r="E177" s="122"/>
      <c r="F177" s="122"/>
      <c r="G177" s="122"/>
      <c r="H177" s="122"/>
      <c r="I177" s="114"/>
      <c r="J177" s="114"/>
      <c r="K177" s="122"/>
    </row>
    <row r="178" spans="2:11">
      <c r="B178" s="113"/>
      <c r="C178" s="122"/>
      <c r="D178" s="122"/>
      <c r="E178" s="122"/>
      <c r="F178" s="122"/>
      <c r="G178" s="122"/>
      <c r="H178" s="122"/>
      <c r="I178" s="114"/>
      <c r="J178" s="114"/>
      <c r="K178" s="122"/>
    </row>
    <row r="179" spans="2:11">
      <c r="B179" s="113"/>
      <c r="C179" s="122"/>
      <c r="D179" s="122"/>
      <c r="E179" s="122"/>
      <c r="F179" s="122"/>
      <c r="G179" s="122"/>
      <c r="H179" s="122"/>
      <c r="I179" s="114"/>
      <c r="J179" s="114"/>
      <c r="K179" s="122"/>
    </row>
    <row r="180" spans="2:11">
      <c r="B180" s="113"/>
      <c r="C180" s="122"/>
      <c r="D180" s="122"/>
      <c r="E180" s="122"/>
      <c r="F180" s="122"/>
      <c r="G180" s="122"/>
      <c r="H180" s="122"/>
      <c r="I180" s="114"/>
      <c r="J180" s="114"/>
      <c r="K180" s="122"/>
    </row>
    <row r="181" spans="2:11">
      <c r="B181" s="113"/>
      <c r="C181" s="122"/>
      <c r="D181" s="122"/>
      <c r="E181" s="122"/>
      <c r="F181" s="122"/>
      <c r="G181" s="122"/>
      <c r="H181" s="122"/>
      <c r="I181" s="114"/>
      <c r="J181" s="114"/>
      <c r="K181" s="122"/>
    </row>
    <row r="182" spans="2:11">
      <c r="B182" s="113"/>
      <c r="C182" s="122"/>
      <c r="D182" s="122"/>
      <c r="E182" s="122"/>
      <c r="F182" s="122"/>
      <c r="G182" s="122"/>
      <c r="H182" s="122"/>
      <c r="I182" s="114"/>
      <c r="J182" s="114"/>
      <c r="K182" s="122"/>
    </row>
    <row r="183" spans="2:11">
      <c r="B183" s="113"/>
      <c r="C183" s="122"/>
      <c r="D183" s="122"/>
      <c r="E183" s="122"/>
      <c r="F183" s="122"/>
      <c r="G183" s="122"/>
      <c r="H183" s="122"/>
      <c r="I183" s="114"/>
      <c r="J183" s="114"/>
      <c r="K183" s="122"/>
    </row>
    <row r="184" spans="2:11">
      <c r="B184" s="113"/>
      <c r="C184" s="122"/>
      <c r="D184" s="122"/>
      <c r="E184" s="122"/>
      <c r="F184" s="122"/>
      <c r="G184" s="122"/>
      <c r="H184" s="122"/>
      <c r="I184" s="114"/>
      <c r="J184" s="114"/>
      <c r="K184" s="122"/>
    </row>
    <row r="185" spans="2:11">
      <c r="B185" s="113"/>
      <c r="C185" s="122"/>
      <c r="D185" s="122"/>
      <c r="E185" s="122"/>
      <c r="F185" s="122"/>
      <c r="G185" s="122"/>
      <c r="H185" s="122"/>
      <c r="I185" s="114"/>
      <c r="J185" s="114"/>
      <c r="K185" s="122"/>
    </row>
    <row r="186" spans="2:11">
      <c r="B186" s="113"/>
      <c r="C186" s="122"/>
      <c r="D186" s="122"/>
      <c r="E186" s="122"/>
      <c r="F186" s="122"/>
      <c r="G186" s="122"/>
      <c r="H186" s="122"/>
      <c r="I186" s="114"/>
      <c r="J186" s="114"/>
      <c r="K186" s="122"/>
    </row>
    <row r="187" spans="2:11">
      <c r="B187" s="113"/>
      <c r="C187" s="122"/>
      <c r="D187" s="122"/>
      <c r="E187" s="122"/>
      <c r="F187" s="122"/>
      <c r="G187" s="122"/>
      <c r="H187" s="122"/>
      <c r="I187" s="114"/>
      <c r="J187" s="114"/>
      <c r="K187" s="122"/>
    </row>
    <row r="188" spans="2:11">
      <c r="B188" s="113"/>
      <c r="C188" s="122"/>
      <c r="D188" s="122"/>
      <c r="E188" s="122"/>
      <c r="F188" s="122"/>
      <c r="G188" s="122"/>
      <c r="H188" s="122"/>
      <c r="I188" s="114"/>
      <c r="J188" s="114"/>
      <c r="K188" s="122"/>
    </row>
    <row r="189" spans="2:11">
      <c r="B189" s="113"/>
      <c r="C189" s="122"/>
      <c r="D189" s="122"/>
      <c r="E189" s="122"/>
      <c r="F189" s="122"/>
      <c r="G189" s="122"/>
      <c r="H189" s="122"/>
      <c r="I189" s="114"/>
      <c r="J189" s="114"/>
      <c r="K189" s="122"/>
    </row>
    <row r="190" spans="2:11">
      <c r="B190" s="113"/>
      <c r="C190" s="122"/>
      <c r="D190" s="122"/>
      <c r="E190" s="122"/>
      <c r="F190" s="122"/>
      <c r="G190" s="122"/>
      <c r="H190" s="122"/>
      <c r="I190" s="114"/>
      <c r="J190" s="114"/>
      <c r="K190" s="122"/>
    </row>
    <row r="191" spans="2:11">
      <c r="B191" s="113"/>
      <c r="C191" s="122"/>
      <c r="D191" s="122"/>
      <c r="E191" s="122"/>
      <c r="F191" s="122"/>
      <c r="G191" s="122"/>
      <c r="H191" s="122"/>
      <c r="I191" s="114"/>
      <c r="J191" s="114"/>
      <c r="K191" s="122"/>
    </row>
    <row r="192" spans="2:11">
      <c r="B192" s="113"/>
      <c r="C192" s="122"/>
      <c r="D192" s="122"/>
      <c r="E192" s="122"/>
      <c r="F192" s="122"/>
      <c r="G192" s="122"/>
      <c r="H192" s="122"/>
      <c r="I192" s="114"/>
      <c r="J192" s="114"/>
      <c r="K192" s="122"/>
    </row>
    <row r="193" spans="2:11">
      <c r="B193" s="113"/>
      <c r="C193" s="122"/>
      <c r="D193" s="122"/>
      <c r="E193" s="122"/>
      <c r="F193" s="122"/>
      <c r="G193" s="122"/>
      <c r="H193" s="122"/>
      <c r="I193" s="114"/>
      <c r="J193" s="114"/>
      <c r="K193" s="122"/>
    </row>
    <row r="194" spans="2:11">
      <c r="B194" s="113"/>
      <c r="C194" s="122"/>
      <c r="D194" s="122"/>
      <c r="E194" s="122"/>
      <c r="F194" s="122"/>
      <c r="G194" s="122"/>
      <c r="H194" s="122"/>
      <c r="I194" s="114"/>
      <c r="J194" s="114"/>
      <c r="K194" s="122"/>
    </row>
    <row r="195" spans="2:11">
      <c r="B195" s="113"/>
      <c r="C195" s="122"/>
      <c r="D195" s="122"/>
      <c r="E195" s="122"/>
      <c r="F195" s="122"/>
      <c r="G195" s="122"/>
      <c r="H195" s="122"/>
      <c r="I195" s="114"/>
      <c r="J195" s="114"/>
      <c r="K195" s="122"/>
    </row>
    <row r="196" spans="2:11">
      <c r="B196" s="113"/>
      <c r="C196" s="122"/>
      <c r="D196" s="122"/>
      <c r="E196" s="122"/>
      <c r="F196" s="122"/>
      <c r="G196" s="122"/>
      <c r="H196" s="122"/>
      <c r="I196" s="114"/>
      <c r="J196" s="114"/>
      <c r="K196" s="122"/>
    </row>
    <row r="197" spans="2:11">
      <c r="B197" s="113"/>
      <c r="C197" s="122"/>
      <c r="D197" s="122"/>
      <c r="E197" s="122"/>
      <c r="F197" s="122"/>
      <c r="G197" s="122"/>
      <c r="H197" s="122"/>
      <c r="I197" s="114"/>
      <c r="J197" s="114"/>
      <c r="K197" s="122"/>
    </row>
    <row r="198" spans="2:11">
      <c r="B198" s="113"/>
      <c r="C198" s="122"/>
      <c r="D198" s="122"/>
      <c r="E198" s="122"/>
      <c r="F198" s="122"/>
      <c r="G198" s="122"/>
      <c r="H198" s="122"/>
      <c r="I198" s="114"/>
      <c r="J198" s="114"/>
      <c r="K198" s="122"/>
    </row>
    <row r="199" spans="2:11">
      <c r="B199" s="113"/>
      <c r="C199" s="122"/>
      <c r="D199" s="122"/>
      <c r="E199" s="122"/>
      <c r="F199" s="122"/>
      <c r="G199" s="122"/>
      <c r="H199" s="122"/>
      <c r="I199" s="114"/>
      <c r="J199" s="114"/>
      <c r="K199" s="122"/>
    </row>
    <row r="200" spans="2:11">
      <c r="B200" s="113"/>
      <c r="C200" s="122"/>
      <c r="D200" s="122"/>
      <c r="E200" s="122"/>
      <c r="F200" s="122"/>
      <c r="G200" s="122"/>
      <c r="H200" s="122"/>
      <c r="I200" s="114"/>
      <c r="J200" s="114"/>
      <c r="K200" s="122"/>
    </row>
    <row r="201" spans="2:11">
      <c r="B201" s="113"/>
      <c r="C201" s="122"/>
      <c r="D201" s="122"/>
      <c r="E201" s="122"/>
      <c r="F201" s="122"/>
      <c r="G201" s="122"/>
      <c r="H201" s="122"/>
      <c r="I201" s="114"/>
      <c r="J201" s="114"/>
      <c r="K201" s="122"/>
    </row>
    <row r="202" spans="2:11">
      <c r="B202" s="113"/>
      <c r="C202" s="122"/>
      <c r="D202" s="122"/>
      <c r="E202" s="122"/>
      <c r="F202" s="122"/>
      <c r="G202" s="122"/>
      <c r="H202" s="122"/>
      <c r="I202" s="114"/>
      <c r="J202" s="114"/>
      <c r="K202" s="122"/>
    </row>
    <row r="203" spans="2:11">
      <c r="B203" s="113"/>
      <c r="C203" s="122"/>
      <c r="D203" s="122"/>
      <c r="E203" s="122"/>
      <c r="F203" s="122"/>
      <c r="G203" s="122"/>
      <c r="H203" s="122"/>
      <c r="I203" s="114"/>
      <c r="J203" s="114"/>
      <c r="K203" s="122"/>
    </row>
    <row r="204" spans="2:11">
      <c r="B204" s="113"/>
      <c r="C204" s="122"/>
      <c r="D204" s="122"/>
      <c r="E204" s="122"/>
      <c r="F204" s="122"/>
      <c r="G204" s="122"/>
      <c r="H204" s="122"/>
      <c r="I204" s="114"/>
      <c r="J204" s="114"/>
      <c r="K204" s="122"/>
    </row>
    <row r="205" spans="2:11">
      <c r="B205" s="113"/>
      <c r="C205" s="122"/>
      <c r="D205" s="122"/>
      <c r="E205" s="122"/>
      <c r="F205" s="122"/>
      <c r="G205" s="122"/>
      <c r="H205" s="122"/>
      <c r="I205" s="114"/>
      <c r="J205" s="114"/>
      <c r="K205" s="122"/>
    </row>
    <row r="206" spans="2:11">
      <c r="B206" s="113"/>
      <c r="C206" s="122"/>
      <c r="D206" s="122"/>
      <c r="E206" s="122"/>
      <c r="F206" s="122"/>
      <c r="G206" s="122"/>
      <c r="H206" s="122"/>
      <c r="I206" s="114"/>
      <c r="J206" s="114"/>
      <c r="K206" s="122"/>
    </row>
    <row r="207" spans="2:11">
      <c r="B207" s="113"/>
      <c r="C207" s="122"/>
      <c r="D207" s="122"/>
      <c r="E207" s="122"/>
      <c r="F207" s="122"/>
      <c r="G207" s="122"/>
      <c r="H207" s="122"/>
      <c r="I207" s="114"/>
      <c r="J207" s="114"/>
      <c r="K207" s="122"/>
    </row>
    <row r="208" spans="2:11">
      <c r="B208" s="113"/>
      <c r="C208" s="122"/>
      <c r="D208" s="122"/>
      <c r="E208" s="122"/>
      <c r="F208" s="122"/>
      <c r="G208" s="122"/>
      <c r="H208" s="122"/>
      <c r="I208" s="114"/>
      <c r="J208" s="114"/>
      <c r="K208" s="122"/>
    </row>
    <row r="209" spans="2:11">
      <c r="B209" s="113"/>
      <c r="C209" s="122"/>
      <c r="D209" s="122"/>
      <c r="E209" s="122"/>
      <c r="F209" s="122"/>
      <c r="G209" s="122"/>
      <c r="H209" s="122"/>
      <c r="I209" s="114"/>
      <c r="J209" s="114"/>
      <c r="K209" s="122"/>
    </row>
    <row r="210" spans="2:11">
      <c r="B210" s="113"/>
      <c r="C210" s="122"/>
      <c r="D210" s="122"/>
      <c r="E210" s="122"/>
      <c r="F210" s="122"/>
      <c r="G210" s="122"/>
      <c r="H210" s="122"/>
      <c r="I210" s="114"/>
      <c r="J210" s="114"/>
      <c r="K210" s="122"/>
    </row>
    <row r="211" spans="2:11">
      <c r="B211" s="113"/>
      <c r="C211" s="122"/>
      <c r="D211" s="122"/>
      <c r="E211" s="122"/>
      <c r="F211" s="122"/>
      <c r="G211" s="122"/>
      <c r="H211" s="122"/>
      <c r="I211" s="114"/>
      <c r="J211" s="114"/>
      <c r="K211" s="122"/>
    </row>
    <row r="212" spans="2:11">
      <c r="B212" s="113"/>
      <c r="C212" s="122"/>
      <c r="D212" s="122"/>
      <c r="E212" s="122"/>
      <c r="F212" s="122"/>
      <c r="G212" s="122"/>
      <c r="H212" s="122"/>
      <c r="I212" s="114"/>
      <c r="J212" s="114"/>
      <c r="K212" s="122"/>
    </row>
    <row r="213" spans="2:11">
      <c r="B213" s="113"/>
      <c r="C213" s="122"/>
      <c r="D213" s="122"/>
      <c r="E213" s="122"/>
      <c r="F213" s="122"/>
      <c r="G213" s="122"/>
      <c r="H213" s="122"/>
      <c r="I213" s="114"/>
      <c r="J213" s="114"/>
      <c r="K213" s="122"/>
    </row>
    <row r="214" spans="2:11">
      <c r="B214" s="113"/>
      <c r="C214" s="122"/>
      <c r="D214" s="122"/>
      <c r="E214" s="122"/>
      <c r="F214" s="122"/>
      <c r="G214" s="122"/>
      <c r="H214" s="122"/>
      <c r="I214" s="114"/>
      <c r="J214" s="114"/>
      <c r="K214" s="122"/>
    </row>
    <row r="215" spans="2:11">
      <c r="B215" s="113"/>
      <c r="C215" s="122"/>
      <c r="D215" s="122"/>
      <c r="E215" s="122"/>
      <c r="F215" s="122"/>
      <c r="G215" s="122"/>
      <c r="H215" s="122"/>
      <c r="I215" s="114"/>
      <c r="J215" s="114"/>
      <c r="K215" s="122"/>
    </row>
    <row r="216" spans="2:11">
      <c r="B216" s="113"/>
      <c r="C216" s="122"/>
      <c r="D216" s="122"/>
      <c r="E216" s="122"/>
      <c r="F216" s="122"/>
      <c r="G216" s="122"/>
      <c r="H216" s="122"/>
      <c r="I216" s="114"/>
      <c r="J216" s="114"/>
      <c r="K216" s="122"/>
    </row>
    <row r="217" spans="2:11">
      <c r="B217" s="113"/>
      <c r="C217" s="122"/>
      <c r="D217" s="122"/>
      <c r="E217" s="122"/>
      <c r="F217" s="122"/>
      <c r="G217" s="122"/>
      <c r="H217" s="122"/>
      <c r="I217" s="114"/>
      <c r="J217" s="114"/>
      <c r="K217" s="122"/>
    </row>
    <row r="218" spans="2:11">
      <c r="B218" s="113"/>
      <c r="C218" s="122"/>
      <c r="D218" s="122"/>
      <c r="E218" s="122"/>
      <c r="F218" s="122"/>
      <c r="G218" s="122"/>
      <c r="H218" s="122"/>
      <c r="I218" s="114"/>
      <c r="J218" s="114"/>
      <c r="K218" s="122"/>
    </row>
    <row r="219" spans="2:11">
      <c r="B219" s="113"/>
      <c r="C219" s="122"/>
      <c r="D219" s="122"/>
      <c r="E219" s="122"/>
      <c r="F219" s="122"/>
      <c r="G219" s="122"/>
      <c r="H219" s="122"/>
      <c r="I219" s="114"/>
      <c r="J219" s="114"/>
      <c r="K219" s="122"/>
    </row>
    <row r="220" spans="2:11">
      <c r="B220" s="113"/>
      <c r="C220" s="122"/>
      <c r="D220" s="122"/>
      <c r="E220" s="122"/>
      <c r="F220" s="122"/>
      <c r="G220" s="122"/>
      <c r="H220" s="122"/>
      <c r="I220" s="114"/>
      <c r="J220" s="114"/>
      <c r="K220" s="122"/>
    </row>
    <row r="221" spans="2:11">
      <c r="B221" s="113"/>
      <c r="C221" s="122"/>
      <c r="D221" s="122"/>
      <c r="E221" s="122"/>
      <c r="F221" s="122"/>
      <c r="G221" s="122"/>
      <c r="H221" s="122"/>
      <c r="I221" s="114"/>
      <c r="J221" s="114"/>
      <c r="K221" s="122"/>
    </row>
    <row r="222" spans="2:11">
      <c r="B222" s="113"/>
      <c r="C222" s="122"/>
      <c r="D222" s="122"/>
      <c r="E222" s="122"/>
      <c r="F222" s="122"/>
      <c r="G222" s="122"/>
      <c r="H222" s="122"/>
      <c r="I222" s="114"/>
      <c r="J222" s="114"/>
      <c r="K222" s="122"/>
    </row>
    <row r="223" spans="2:11">
      <c r="B223" s="113"/>
      <c r="C223" s="122"/>
      <c r="D223" s="122"/>
      <c r="E223" s="122"/>
      <c r="F223" s="122"/>
      <c r="G223" s="122"/>
      <c r="H223" s="122"/>
      <c r="I223" s="114"/>
      <c r="J223" s="114"/>
      <c r="K223" s="122"/>
    </row>
    <row r="224" spans="2:11">
      <c r="B224" s="113"/>
      <c r="C224" s="122"/>
      <c r="D224" s="122"/>
      <c r="E224" s="122"/>
      <c r="F224" s="122"/>
      <c r="G224" s="122"/>
      <c r="H224" s="122"/>
      <c r="I224" s="114"/>
      <c r="J224" s="114"/>
      <c r="K224" s="122"/>
    </row>
    <row r="225" spans="2:11">
      <c r="B225" s="113"/>
      <c r="C225" s="122"/>
      <c r="D225" s="122"/>
      <c r="E225" s="122"/>
      <c r="F225" s="122"/>
      <c r="G225" s="122"/>
      <c r="H225" s="122"/>
      <c r="I225" s="114"/>
      <c r="J225" s="114"/>
      <c r="K225" s="122"/>
    </row>
    <row r="226" spans="2:11">
      <c r="B226" s="113"/>
      <c r="C226" s="122"/>
      <c r="D226" s="122"/>
      <c r="E226" s="122"/>
      <c r="F226" s="122"/>
      <c r="G226" s="122"/>
      <c r="H226" s="122"/>
      <c r="I226" s="114"/>
      <c r="J226" s="114"/>
      <c r="K226" s="122"/>
    </row>
    <row r="227" spans="2:11">
      <c r="B227" s="113"/>
      <c r="C227" s="122"/>
      <c r="D227" s="122"/>
      <c r="E227" s="122"/>
      <c r="F227" s="122"/>
      <c r="G227" s="122"/>
      <c r="H227" s="122"/>
      <c r="I227" s="114"/>
      <c r="J227" s="114"/>
      <c r="K227" s="122"/>
    </row>
    <row r="228" spans="2:11">
      <c r="B228" s="113"/>
      <c r="C228" s="122"/>
      <c r="D228" s="122"/>
      <c r="E228" s="122"/>
      <c r="F228" s="122"/>
      <c r="G228" s="122"/>
      <c r="H228" s="122"/>
      <c r="I228" s="114"/>
      <c r="J228" s="114"/>
      <c r="K228" s="122"/>
    </row>
    <row r="229" spans="2:11">
      <c r="B229" s="113"/>
      <c r="C229" s="122"/>
      <c r="D229" s="122"/>
      <c r="E229" s="122"/>
      <c r="F229" s="122"/>
      <c r="G229" s="122"/>
      <c r="H229" s="122"/>
      <c r="I229" s="114"/>
      <c r="J229" s="114"/>
      <c r="K229" s="122"/>
    </row>
    <row r="230" spans="2:11">
      <c r="B230" s="113"/>
      <c r="C230" s="122"/>
      <c r="D230" s="122"/>
      <c r="E230" s="122"/>
      <c r="F230" s="122"/>
      <c r="G230" s="122"/>
      <c r="H230" s="122"/>
      <c r="I230" s="114"/>
      <c r="J230" s="114"/>
      <c r="K230" s="122"/>
    </row>
    <row r="231" spans="2:11">
      <c r="B231" s="113"/>
      <c r="C231" s="122"/>
      <c r="D231" s="122"/>
      <c r="E231" s="122"/>
      <c r="F231" s="122"/>
      <c r="G231" s="122"/>
      <c r="H231" s="122"/>
      <c r="I231" s="114"/>
      <c r="J231" s="114"/>
      <c r="K231" s="122"/>
    </row>
    <row r="232" spans="2:11">
      <c r="B232" s="113"/>
      <c r="C232" s="122"/>
      <c r="D232" s="122"/>
      <c r="E232" s="122"/>
      <c r="F232" s="122"/>
      <c r="G232" s="122"/>
      <c r="H232" s="122"/>
      <c r="I232" s="114"/>
      <c r="J232" s="114"/>
      <c r="K232" s="122"/>
    </row>
    <row r="233" spans="2:11">
      <c r="B233" s="113"/>
      <c r="C233" s="122"/>
      <c r="D233" s="122"/>
      <c r="E233" s="122"/>
      <c r="F233" s="122"/>
      <c r="G233" s="122"/>
      <c r="H233" s="122"/>
      <c r="I233" s="114"/>
      <c r="J233" s="114"/>
      <c r="K233" s="122"/>
    </row>
    <row r="234" spans="2:11">
      <c r="B234" s="113"/>
      <c r="C234" s="122"/>
      <c r="D234" s="122"/>
      <c r="E234" s="122"/>
      <c r="F234" s="122"/>
      <c r="G234" s="122"/>
      <c r="H234" s="122"/>
      <c r="I234" s="114"/>
      <c r="J234" s="114"/>
      <c r="K234" s="122"/>
    </row>
    <row r="235" spans="2:11">
      <c r="B235" s="113"/>
      <c r="C235" s="122"/>
      <c r="D235" s="122"/>
      <c r="E235" s="122"/>
      <c r="F235" s="122"/>
      <c r="G235" s="122"/>
      <c r="H235" s="122"/>
      <c r="I235" s="114"/>
      <c r="J235" s="114"/>
      <c r="K235" s="122"/>
    </row>
    <row r="236" spans="2:11">
      <c r="B236" s="113"/>
      <c r="C236" s="122"/>
      <c r="D236" s="122"/>
      <c r="E236" s="122"/>
      <c r="F236" s="122"/>
      <c r="G236" s="122"/>
      <c r="H236" s="122"/>
      <c r="I236" s="114"/>
      <c r="J236" s="114"/>
      <c r="K236" s="122"/>
    </row>
    <row r="237" spans="2:11">
      <c r="B237" s="113"/>
      <c r="C237" s="122"/>
      <c r="D237" s="122"/>
      <c r="E237" s="122"/>
      <c r="F237" s="122"/>
      <c r="G237" s="122"/>
      <c r="H237" s="122"/>
      <c r="I237" s="114"/>
      <c r="J237" s="114"/>
      <c r="K237" s="122"/>
    </row>
    <row r="238" spans="2:11">
      <c r="B238" s="113"/>
      <c r="C238" s="122"/>
      <c r="D238" s="122"/>
      <c r="E238" s="122"/>
      <c r="F238" s="122"/>
      <c r="G238" s="122"/>
      <c r="H238" s="122"/>
      <c r="I238" s="114"/>
      <c r="J238" s="114"/>
      <c r="K238" s="122"/>
    </row>
    <row r="239" spans="2:11">
      <c r="B239" s="113"/>
      <c r="C239" s="122"/>
      <c r="D239" s="122"/>
      <c r="E239" s="122"/>
      <c r="F239" s="122"/>
      <c r="G239" s="122"/>
      <c r="H239" s="122"/>
      <c r="I239" s="114"/>
      <c r="J239" s="114"/>
      <c r="K239" s="122"/>
    </row>
    <row r="240" spans="2:11">
      <c r="B240" s="113"/>
      <c r="C240" s="122"/>
      <c r="D240" s="122"/>
      <c r="E240" s="122"/>
      <c r="F240" s="122"/>
      <c r="G240" s="122"/>
      <c r="H240" s="122"/>
      <c r="I240" s="114"/>
      <c r="J240" s="114"/>
      <c r="K240" s="122"/>
    </row>
    <row r="241" spans="2:11">
      <c r="B241" s="113"/>
      <c r="C241" s="122"/>
      <c r="D241" s="122"/>
      <c r="E241" s="122"/>
      <c r="F241" s="122"/>
      <c r="G241" s="122"/>
      <c r="H241" s="122"/>
      <c r="I241" s="114"/>
      <c r="J241" s="114"/>
      <c r="K241" s="122"/>
    </row>
    <row r="242" spans="2:11">
      <c r="B242" s="113"/>
      <c r="C242" s="122"/>
      <c r="D242" s="122"/>
      <c r="E242" s="122"/>
      <c r="F242" s="122"/>
      <c r="G242" s="122"/>
      <c r="H242" s="122"/>
      <c r="I242" s="114"/>
      <c r="J242" s="114"/>
      <c r="K242" s="122"/>
    </row>
    <row r="243" spans="2:11">
      <c r="B243" s="113"/>
      <c r="C243" s="122"/>
      <c r="D243" s="122"/>
      <c r="E243" s="122"/>
      <c r="F243" s="122"/>
      <c r="G243" s="122"/>
      <c r="H243" s="122"/>
      <c r="I243" s="114"/>
      <c r="J243" s="114"/>
      <c r="K243" s="122"/>
    </row>
    <row r="244" spans="2:11">
      <c r="B244" s="113"/>
      <c r="C244" s="122"/>
      <c r="D244" s="122"/>
      <c r="E244" s="122"/>
      <c r="F244" s="122"/>
      <c r="G244" s="122"/>
      <c r="H244" s="122"/>
      <c r="I244" s="114"/>
      <c r="J244" s="114"/>
      <c r="K244" s="122"/>
    </row>
    <row r="245" spans="2:11">
      <c r="B245" s="113"/>
      <c r="C245" s="122"/>
      <c r="D245" s="122"/>
      <c r="E245" s="122"/>
      <c r="F245" s="122"/>
      <c r="G245" s="122"/>
      <c r="H245" s="122"/>
      <c r="I245" s="114"/>
      <c r="J245" s="114"/>
      <c r="K245" s="122"/>
    </row>
    <row r="246" spans="2:11">
      <c r="B246" s="113"/>
      <c r="C246" s="122"/>
      <c r="D246" s="122"/>
      <c r="E246" s="122"/>
      <c r="F246" s="122"/>
      <c r="G246" s="122"/>
      <c r="H246" s="122"/>
      <c r="I246" s="114"/>
      <c r="J246" s="114"/>
      <c r="K246" s="122"/>
    </row>
    <row r="247" spans="2:11">
      <c r="B247" s="113"/>
      <c r="C247" s="122"/>
      <c r="D247" s="122"/>
      <c r="E247" s="122"/>
      <c r="F247" s="122"/>
      <c r="G247" s="122"/>
      <c r="H247" s="122"/>
      <c r="I247" s="114"/>
      <c r="J247" s="114"/>
      <c r="K247" s="122"/>
    </row>
    <row r="248" spans="2:11">
      <c r="B248" s="113"/>
      <c r="C248" s="122"/>
      <c r="D248" s="122"/>
      <c r="E248" s="122"/>
      <c r="F248" s="122"/>
      <c r="G248" s="122"/>
      <c r="H248" s="122"/>
      <c r="I248" s="114"/>
      <c r="J248" s="114"/>
      <c r="K248" s="122"/>
    </row>
    <row r="249" spans="2:11">
      <c r="B249" s="113"/>
      <c r="C249" s="122"/>
      <c r="D249" s="122"/>
      <c r="E249" s="122"/>
      <c r="F249" s="122"/>
      <c r="G249" s="122"/>
      <c r="H249" s="122"/>
      <c r="I249" s="114"/>
      <c r="J249" s="114"/>
      <c r="K249" s="122"/>
    </row>
    <row r="250" spans="2:11">
      <c r="B250" s="113"/>
      <c r="C250" s="122"/>
      <c r="D250" s="122"/>
      <c r="E250" s="122"/>
      <c r="F250" s="122"/>
      <c r="G250" s="122"/>
      <c r="H250" s="122"/>
      <c r="I250" s="114"/>
      <c r="J250" s="114"/>
      <c r="K250" s="122"/>
    </row>
    <row r="251" spans="2:11">
      <c r="B251" s="113"/>
      <c r="C251" s="122"/>
      <c r="D251" s="122"/>
      <c r="E251" s="122"/>
      <c r="F251" s="122"/>
      <c r="G251" s="122"/>
      <c r="H251" s="122"/>
      <c r="I251" s="114"/>
      <c r="J251" s="114"/>
      <c r="K251" s="122"/>
    </row>
    <row r="252" spans="2:11">
      <c r="B252" s="113"/>
      <c r="C252" s="122"/>
      <c r="D252" s="122"/>
      <c r="E252" s="122"/>
      <c r="F252" s="122"/>
      <c r="G252" s="122"/>
      <c r="H252" s="122"/>
      <c r="I252" s="114"/>
      <c r="J252" s="114"/>
      <c r="K252" s="122"/>
    </row>
    <row r="253" spans="2:11">
      <c r="B253" s="113"/>
      <c r="C253" s="122"/>
      <c r="D253" s="122"/>
      <c r="E253" s="122"/>
      <c r="F253" s="122"/>
      <c r="G253" s="122"/>
      <c r="H253" s="122"/>
      <c r="I253" s="114"/>
      <c r="J253" s="114"/>
      <c r="K253" s="122"/>
    </row>
    <row r="254" spans="2:11">
      <c r="B254" s="113"/>
      <c r="C254" s="122"/>
      <c r="D254" s="122"/>
      <c r="E254" s="122"/>
      <c r="F254" s="122"/>
      <c r="G254" s="122"/>
      <c r="H254" s="122"/>
      <c r="I254" s="114"/>
      <c r="J254" s="114"/>
      <c r="K254" s="122"/>
    </row>
    <row r="255" spans="2:11">
      <c r="B255" s="113"/>
      <c r="C255" s="122"/>
      <c r="D255" s="122"/>
      <c r="E255" s="122"/>
      <c r="F255" s="122"/>
      <c r="G255" s="122"/>
      <c r="H255" s="122"/>
      <c r="I255" s="114"/>
      <c r="J255" s="114"/>
      <c r="K255" s="122"/>
    </row>
    <row r="256" spans="2:11">
      <c r="B256" s="113"/>
      <c r="C256" s="122"/>
      <c r="D256" s="122"/>
      <c r="E256" s="122"/>
      <c r="F256" s="122"/>
      <c r="G256" s="122"/>
      <c r="H256" s="122"/>
      <c r="I256" s="114"/>
      <c r="J256" s="114"/>
      <c r="K256" s="122"/>
    </row>
    <row r="257" spans="2:11">
      <c r="B257" s="113"/>
      <c r="C257" s="122"/>
      <c r="D257" s="122"/>
      <c r="E257" s="122"/>
      <c r="F257" s="122"/>
      <c r="G257" s="122"/>
      <c r="H257" s="122"/>
      <c r="I257" s="114"/>
      <c r="J257" s="114"/>
      <c r="K257" s="122"/>
    </row>
    <row r="258" spans="2:11">
      <c r="B258" s="113"/>
      <c r="C258" s="122"/>
      <c r="D258" s="122"/>
      <c r="E258" s="122"/>
      <c r="F258" s="122"/>
      <c r="G258" s="122"/>
      <c r="H258" s="122"/>
      <c r="I258" s="114"/>
      <c r="J258" s="114"/>
      <c r="K258" s="122"/>
    </row>
    <row r="259" spans="2:11">
      <c r="B259" s="113"/>
      <c r="C259" s="122"/>
      <c r="D259" s="122"/>
      <c r="E259" s="122"/>
      <c r="F259" s="122"/>
      <c r="G259" s="122"/>
      <c r="H259" s="122"/>
      <c r="I259" s="114"/>
      <c r="J259" s="114"/>
      <c r="K259" s="122"/>
    </row>
    <row r="260" spans="2:11">
      <c r="B260" s="113"/>
      <c r="C260" s="122"/>
      <c r="D260" s="122"/>
      <c r="E260" s="122"/>
      <c r="F260" s="122"/>
      <c r="G260" s="122"/>
      <c r="H260" s="122"/>
      <c r="I260" s="114"/>
      <c r="J260" s="114"/>
      <c r="K260" s="122"/>
    </row>
    <row r="261" spans="2:11">
      <c r="B261" s="113"/>
      <c r="C261" s="122"/>
      <c r="D261" s="122"/>
      <c r="E261" s="122"/>
      <c r="F261" s="122"/>
      <c r="G261" s="122"/>
      <c r="H261" s="122"/>
      <c r="I261" s="114"/>
      <c r="J261" s="114"/>
      <c r="K261" s="122"/>
    </row>
    <row r="262" spans="2:11">
      <c r="B262" s="113"/>
      <c r="C262" s="122"/>
      <c r="D262" s="122"/>
      <c r="E262" s="122"/>
      <c r="F262" s="122"/>
      <c r="G262" s="122"/>
      <c r="H262" s="122"/>
      <c r="I262" s="114"/>
      <c r="J262" s="114"/>
      <c r="K262" s="122"/>
    </row>
    <row r="263" spans="2:11">
      <c r="B263" s="113"/>
      <c r="C263" s="122"/>
      <c r="D263" s="122"/>
      <c r="E263" s="122"/>
      <c r="F263" s="122"/>
      <c r="G263" s="122"/>
      <c r="H263" s="122"/>
      <c r="I263" s="114"/>
      <c r="J263" s="114"/>
      <c r="K263" s="122"/>
    </row>
    <row r="264" spans="2:11">
      <c r="B264" s="113"/>
      <c r="C264" s="122"/>
      <c r="D264" s="122"/>
      <c r="E264" s="122"/>
      <c r="F264" s="122"/>
      <c r="G264" s="122"/>
      <c r="H264" s="122"/>
      <c r="I264" s="114"/>
      <c r="J264" s="114"/>
      <c r="K264" s="122"/>
    </row>
    <row r="265" spans="2:11">
      <c r="B265" s="113"/>
      <c r="C265" s="122"/>
      <c r="D265" s="122"/>
      <c r="E265" s="122"/>
      <c r="F265" s="122"/>
      <c r="G265" s="122"/>
      <c r="H265" s="122"/>
      <c r="I265" s="114"/>
      <c r="J265" s="114"/>
      <c r="K265" s="122"/>
    </row>
    <row r="266" spans="2:11">
      <c r="B266" s="113"/>
      <c r="C266" s="122"/>
      <c r="D266" s="122"/>
      <c r="E266" s="122"/>
      <c r="F266" s="122"/>
      <c r="G266" s="122"/>
      <c r="H266" s="122"/>
      <c r="I266" s="114"/>
      <c r="J266" s="114"/>
      <c r="K266" s="122"/>
    </row>
    <row r="267" spans="2:11">
      <c r="B267" s="113"/>
      <c r="C267" s="122"/>
      <c r="D267" s="122"/>
      <c r="E267" s="122"/>
      <c r="F267" s="122"/>
      <c r="G267" s="122"/>
      <c r="H267" s="122"/>
      <c r="I267" s="114"/>
      <c r="J267" s="114"/>
      <c r="K267" s="122"/>
    </row>
    <row r="268" spans="2:11">
      <c r="B268" s="113"/>
      <c r="C268" s="122"/>
      <c r="D268" s="122"/>
      <c r="E268" s="122"/>
      <c r="F268" s="122"/>
      <c r="G268" s="122"/>
      <c r="H268" s="122"/>
      <c r="I268" s="114"/>
      <c r="J268" s="114"/>
      <c r="K268" s="122"/>
    </row>
    <row r="269" spans="2:11">
      <c r="B269" s="113"/>
      <c r="C269" s="122"/>
      <c r="D269" s="122"/>
      <c r="E269" s="122"/>
      <c r="F269" s="122"/>
      <c r="G269" s="122"/>
      <c r="H269" s="122"/>
      <c r="I269" s="114"/>
      <c r="J269" s="114"/>
      <c r="K269" s="122"/>
    </row>
    <row r="270" spans="2:11">
      <c r="B270" s="113"/>
      <c r="C270" s="122"/>
      <c r="D270" s="122"/>
      <c r="E270" s="122"/>
      <c r="F270" s="122"/>
      <c r="G270" s="122"/>
      <c r="H270" s="122"/>
      <c r="I270" s="114"/>
      <c r="J270" s="114"/>
      <c r="K270" s="122"/>
    </row>
    <row r="271" spans="2:11">
      <c r="B271" s="113"/>
      <c r="C271" s="122"/>
      <c r="D271" s="122"/>
      <c r="E271" s="122"/>
      <c r="F271" s="122"/>
      <c r="G271" s="122"/>
      <c r="H271" s="122"/>
      <c r="I271" s="114"/>
      <c r="J271" s="114"/>
      <c r="K271" s="122"/>
    </row>
    <row r="272" spans="2:11">
      <c r="B272" s="113"/>
      <c r="C272" s="122"/>
      <c r="D272" s="122"/>
      <c r="E272" s="122"/>
      <c r="F272" s="122"/>
      <c r="G272" s="122"/>
      <c r="H272" s="122"/>
      <c r="I272" s="114"/>
      <c r="J272" s="114"/>
      <c r="K272" s="122"/>
    </row>
    <row r="273" spans="2:11">
      <c r="B273" s="113"/>
      <c r="C273" s="122"/>
      <c r="D273" s="122"/>
      <c r="E273" s="122"/>
      <c r="F273" s="122"/>
      <c r="G273" s="122"/>
      <c r="H273" s="122"/>
      <c r="I273" s="114"/>
      <c r="J273" s="114"/>
      <c r="K273" s="122"/>
    </row>
    <row r="274" spans="2:11">
      <c r="B274" s="113"/>
      <c r="C274" s="122"/>
      <c r="D274" s="122"/>
      <c r="E274" s="122"/>
      <c r="F274" s="122"/>
      <c r="G274" s="122"/>
      <c r="H274" s="122"/>
      <c r="I274" s="114"/>
      <c r="J274" s="114"/>
      <c r="K274" s="122"/>
    </row>
    <row r="275" spans="2:11">
      <c r="B275" s="113"/>
      <c r="C275" s="122"/>
      <c r="D275" s="122"/>
      <c r="E275" s="122"/>
      <c r="F275" s="122"/>
      <c r="G275" s="122"/>
      <c r="H275" s="122"/>
      <c r="I275" s="114"/>
      <c r="J275" s="114"/>
      <c r="K275" s="122"/>
    </row>
    <row r="276" spans="2:11">
      <c r="B276" s="113"/>
      <c r="C276" s="122"/>
      <c r="D276" s="122"/>
      <c r="E276" s="122"/>
      <c r="F276" s="122"/>
      <c r="G276" s="122"/>
      <c r="H276" s="122"/>
      <c r="I276" s="114"/>
      <c r="J276" s="114"/>
      <c r="K276" s="122"/>
    </row>
    <row r="277" spans="2:11">
      <c r="B277" s="113"/>
      <c r="C277" s="122"/>
      <c r="D277" s="122"/>
      <c r="E277" s="122"/>
      <c r="F277" s="122"/>
      <c r="G277" s="122"/>
      <c r="H277" s="122"/>
      <c r="I277" s="114"/>
      <c r="J277" s="114"/>
      <c r="K277" s="122"/>
    </row>
    <row r="278" spans="2:11">
      <c r="B278" s="113"/>
      <c r="C278" s="122"/>
      <c r="D278" s="122"/>
      <c r="E278" s="122"/>
      <c r="F278" s="122"/>
      <c r="G278" s="122"/>
      <c r="H278" s="122"/>
      <c r="I278" s="114"/>
      <c r="J278" s="114"/>
      <c r="K278" s="122"/>
    </row>
    <row r="279" spans="2:11">
      <c r="B279" s="113"/>
      <c r="C279" s="122"/>
      <c r="D279" s="122"/>
      <c r="E279" s="122"/>
      <c r="F279" s="122"/>
      <c r="G279" s="122"/>
      <c r="H279" s="122"/>
      <c r="I279" s="114"/>
      <c r="J279" s="114"/>
      <c r="K279" s="122"/>
    </row>
    <row r="280" spans="2:11">
      <c r="B280" s="113"/>
      <c r="C280" s="122"/>
      <c r="D280" s="122"/>
      <c r="E280" s="122"/>
      <c r="F280" s="122"/>
      <c r="G280" s="122"/>
      <c r="H280" s="122"/>
      <c r="I280" s="114"/>
      <c r="J280" s="114"/>
      <c r="K280" s="122"/>
    </row>
    <row r="281" spans="2:11">
      <c r="B281" s="113"/>
      <c r="C281" s="122"/>
      <c r="D281" s="122"/>
      <c r="E281" s="122"/>
      <c r="F281" s="122"/>
      <c r="G281" s="122"/>
      <c r="H281" s="122"/>
      <c r="I281" s="114"/>
      <c r="J281" s="114"/>
      <c r="K281" s="122"/>
    </row>
    <row r="282" spans="2:11">
      <c r="B282" s="113"/>
      <c r="C282" s="122"/>
      <c r="D282" s="122"/>
      <c r="E282" s="122"/>
      <c r="F282" s="122"/>
      <c r="G282" s="122"/>
      <c r="H282" s="122"/>
      <c r="I282" s="114"/>
      <c r="J282" s="114"/>
      <c r="K282" s="122"/>
    </row>
    <row r="283" spans="2:11">
      <c r="B283" s="113"/>
      <c r="C283" s="122"/>
      <c r="D283" s="122"/>
      <c r="E283" s="122"/>
      <c r="F283" s="122"/>
      <c r="G283" s="122"/>
      <c r="H283" s="122"/>
      <c r="I283" s="114"/>
      <c r="J283" s="114"/>
      <c r="K283" s="122"/>
    </row>
    <row r="284" spans="2:11">
      <c r="B284" s="113"/>
      <c r="C284" s="122"/>
      <c r="D284" s="122"/>
      <c r="E284" s="122"/>
      <c r="F284" s="122"/>
      <c r="G284" s="122"/>
      <c r="H284" s="122"/>
      <c r="I284" s="114"/>
      <c r="J284" s="114"/>
      <c r="K284" s="122"/>
    </row>
    <row r="285" spans="2:11">
      <c r="B285" s="113"/>
      <c r="C285" s="122"/>
      <c r="D285" s="122"/>
      <c r="E285" s="122"/>
      <c r="F285" s="122"/>
      <c r="G285" s="122"/>
      <c r="H285" s="122"/>
      <c r="I285" s="114"/>
      <c r="J285" s="114"/>
      <c r="K285" s="122"/>
    </row>
    <row r="286" spans="2:11">
      <c r="B286" s="113"/>
      <c r="C286" s="122"/>
      <c r="D286" s="122"/>
      <c r="E286" s="122"/>
      <c r="F286" s="122"/>
      <c r="G286" s="122"/>
      <c r="H286" s="122"/>
      <c r="I286" s="114"/>
      <c r="J286" s="114"/>
      <c r="K286" s="122"/>
    </row>
    <row r="287" spans="2:11">
      <c r="B287" s="113"/>
      <c r="C287" s="122"/>
      <c r="D287" s="122"/>
      <c r="E287" s="122"/>
      <c r="F287" s="122"/>
      <c r="G287" s="122"/>
      <c r="H287" s="122"/>
      <c r="I287" s="114"/>
      <c r="J287" s="114"/>
      <c r="K287" s="122"/>
    </row>
    <row r="288" spans="2:11">
      <c r="B288" s="113"/>
      <c r="C288" s="122"/>
      <c r="D288" s="122"/>
      <c r="E288" s="122"/>
      <c r="F288" s="122"/>
      <c r="G288" s="122"/>
      <c r="H288" s="122"/>
      <c r="I288" s="114"/>
      <c r="J288" s="114"/>
      <c r="K288" s="122"/>
    </row>
    <row r="289" spans="2:11">
      <c r="B289" s="113"/>
      <c r="C289" s="122"/>
      <c r="D289" s="122"/>
      <c r="E289" s="122"/>
      <c r="F289" s="122"/>
      <c r="G289" s="122"/>
      <c r="H289" s="122"/>
      <c r="I289" s="114"/>
      <c r="J289" s="114"/>
      <c r="K289" s="122"/>
    </row>
    <row r="290" spans="2:11">
      <c r="B290" s="113"/>
      <c r="C290" s="122"/>
      <c r="D290" s="122"/>
      <c r="E290" s="122"/>
      <c r="F290" s="122"/>
      <c r="G290" s="122"/>
      <c r="H290" s="122"/>
      <c r="I290" s="114"/>
      <c r="J290" s="114"/>
      <c r="K290" s="122"/>
    </row>
    <row r="291" spans="2:11">
      <c r="B291" s="113"/>
      <c r="C291" s="122"/>
      <c r="D291" s="122"/>
      <c r="E291" s="122"/>
      <c r="F291" s="122"/>
      <c r="G291" s="122"/>
      <c r="H291" s="122"/>
      <c r="I291" s="114"/>
      <c r="J291" s="114"/>
      <c r="K291" s="122"/>
    </row>
    <row r="292" spans="2:11">
      <c r="B292" s="113"/>
      <c r="C292" s="122"/>
      <c r="D292" s="122"/>
      <c r="E292" s="122"/>
      <c r="F292" s="122"/>
      <c r="G292" s="122"/>
      <c r="H292" s="122"/>
      <c r="I292" s="114"/>
      <c r="J292" s="114"/>
      <c r="K292" s="122"/>
    </row>
    <row r="293" spans="2:11">
      <c r="B293" s="113"/>
      <c r="C293" s="122"/>
      <c r="D293" s="122"/>
      <c r="E293" s="122"/>
      <c r="F293" s="122"/>
      <c r="G293" s="122"/>
      <c r="H293" s="122"/>
      <c r="I293" s="114"/>
      <c r="J293" s="114"/>
      <c r="K293" s="122"/>
    </row>
    <row r="294" spans="2:11">
      <c r="B294" s="113"/>
      <c r="C294" s="122"/>
      <c r="D294" s="122"/>
      <c r="E294" s="122"/>
      <c r="F294" s="122"/>
      <c r="G294" s="122"/>
      <c r="H294" s="122"/>
      <c r="I294" s="114"/>
      <c r="J294" s="114"/>
      <c r="K294" s="122"/>
    </row>
    <row r="295" spans="2:11">
      <c r="B295" s="113"/>
      <c r="C295" s="122"/>
      <c r="D295" s="122"/>
      <c r="E295" s="122"/>
      <c r="F295" s="122"/>
      <c r="G295" s="122"/>
      <c r="H295" s="122"/>
      <c r="I295" s="114"/>
      <c r="J295" s="114"/>
      <c r="K295" s="122"/>
    </row>
    <row r="296" spans="2:11">
      <c r="B296" s="113"/>
      <c r="C296" s="122"/>
      <c r="D296" s="122"/>
      <c r="E296" s="122"/>
      <c r="F296" s="122"/>
      <c r="G296" s="122"/>
      <c r="H296" s="122"/>
      <c r="I296" s="114"/>
      <c r="J296" s="114"/>
      <c r="K296" s="122"/>
    </row>
    <row r="297" spans="2:11">
      <c r="B297" s="113"/>
      <c r="C297" s="122"/>
      <c r="D297" s="122"/>
      <c r="E297" s="122"/>
      <c r="F297" s="122"/>
      <c r="G297" s="122"/>
      <c r="H297" s="122"/>
      <c r="I297" s="114"/>
      <c r="J297" s="114"/>
      <c r="K297" s="122"/>
    </row>
    <row r="298" spans="2:11">
      <c r="B298" s="113"/>
      <c r="C298" s="122"/>
      <c r="D298" s="122"/>
      <c r="E298" s="122"/>
      <c r="F298" s="122"/>
      <c r="G298" s="122"/>
      <c r="H298" s="122"/>
      <c r="I298" s="114"/>
      <c r="J298" s="114"/>
      <c r="K298" s="122"/>
    </row>
    <row r="299" spans="2:11">
      <c r="B299" s="113"/>
      <c r="C299" s="122"/>
      <c r="D299" s="122"/>
      <c r="E299" s="122"/>
      <c r="F299" s="122"/>
      <c r="G299" s="122"/>
      <c r="H299" s="122"/>
      <c r="I299" s="114"/>
      <c r="J299" s="114"/>
      <c r="K299" s="122"/>
    </row>
    <row r="300" spans="2:11">
      <c r="B300" s="113"/>
      <c r="C300" s="122"/>
      <c r="D300" s="122"/>
      <c r="E300" s="122"/>
      <c r="F300" s="122"/>
      <c r="G300" s="122"/>
      <c r="H300" s="122"/>
      <c r="I300" s="114"/>
      <c r="J300" s="114"/>
      <c r="K300" s="122"/>
    </row>
    <row r="301" spans="2:11">
      <c r="B301" s="113"/>
      <c r="C301" s="122"/>
      <c r="D301" s="122"/>
      <c r="E301" s="122"/>
      <c r="F301" s="122"/>
      <c r="G301" s="122"/>
      <c r="H301" s="122"/>
      <c r="I301" s="114"/>
      <c r="J301" s="114"/>
      <c r="K301" s="122"/>
    </row>
    <row r="302" spans="2:11">
      <c r="B302" s="113"/>
      <c r="C302" s="122"/>
      <c r="D302" s="122"/>
      <c r="E302" s="122"/>
      <c r="F302" s="122"/>
      <c r="G302" s="122"/>
      <c r="H302" s="122"/>
      <c r="I302" s="114"/>
      <c r="J302" s="114"/>
      <c r="K302" s="122"/>
    </row>
    <row r="303" spans="2:11">
      <c r="B303" s="113"/>
      <c r="C303" s="122"/>
      <c r="D303" s="122"/>
      <c r="E303" s="122"/>
      <c r="F303" s="122"/>
      <c r="G303" s="122"/>
      <c r="H303" s="122"/>
      <c r="I303" s="114"/>
      <c r="J303" s="114"/>
      <c r="K303" s="122"/>
    </row>
    <row r="304" spans="2:11">
      <c r="B304" s="113"/>
      <c r="C304" s="122"/>
      <c r="D304" s="122"/>
      <c r="E304" s="122"/>
      <c r="F304" s="122"/>
      <c r="G304" s="122"/>
      <c r="H304" s="122"/>
      <c r="I304" s="114"/>
      <c r="J304" s="114"/>
      <c r="K304" s="122"/>
    </row>
    <row r="305" spans="2:11">
      <c r="B305" s="113"/>
      <c r="C305" s="122"/>
      <c r="D305" s="122"/>
      <c r="E305" s="122"/>
      <c r="F305" s="122"/>
      <c r="G305" s="122"/>
      <c r="H305" s="122"/>
      <c r="I305" s="114"/>
      <c r="J305" s="114"/>
      <c r="K305" s="122"/>
    </row>
    <row r="306" spans="2:11">
      <c r="B306" s="113"/>
      <c r="C306" s="122"/>
      <c r="D306" s="122"/>
      <c r="E306" s="122"/>
      <c r="F306" s="122"/>
      <c r="G306" s="122"/>
      <c r="H306" s="122"/>
      <c r="I306" s="114"/>
      <c r="J306" s="114"/>
      <c r="K306" s="122"/>
    </row>
    <row r="307" spans="2:11">
      <c r="B307" s="113"/>
      <c r="C307" s="122"/>
      <c r="D307" s="122"/>
      <c r="E307" s="122"/>
      <c r="F307" s="122"/>
      <c r="G307" s="122"/>
      <c r="H307" s="122"/>
      <c r="I307" s="114"/>
      <c r="J307" s="114"/>
      <c r="K307" s="122"/>
    </row>
    <row r="308" spans="2:11">
      <c r="B308" s="113"/>
      <c r="C308" s="122"/>
      <c r="D308" s="122"/>
      <c r="E308" s="122"/>
      <c r="F308" s="122"/>
      <c r="G308" s="122"/>
      <c r="H308" s="122"/>
      <c r="I308" s="114"/>
      <c r="J308" s="114"/>
      <c r="K308" s="122"/>
    </row>
    <row r="309" spans="2:11">
      <c r="B309" s="113"/>
      <c r="C309" s="122"/>
      <c r="D309" s="122"/>
      <c r="E309" s="122"/>
      <c r="F309" s="122"/>
      <c r="G309" s="122"/>
      <c r="H309" s="122"/>
      <c r="I309" s="114"/>
      <c r="J309" s="114"/>
      <c r="K309" s="122"/>
    </row>
    <row r="310" spans="2:11">
      <c r="B310" s="113"/>
      <c r="C310" s="122"/>
      <c r="D310" s="122"/>
      <c r="E310" s="122"/>
      <c r="F310" s="122"/>
      <c r="G310" s="122"/>
      <c r="H310" s="122"/>
      <c r="I310" s="114"/>
      <c r="J310" s="114"/>
      <c r="K310" s="122"/>
    </row>
    <row r="311" spans="2:11">
      <c r="B311" s="113"/>
      <c r="C311" s="122"/>
      <c r="D311" s="122"/>
      <c r="E311" s="122"/>
      <c r="F311" s="122"/>
      <c r="G311" s="122"/>
      <c r="H311" s="122"/>
      <c r="I311" s="114"/>
      <c r="J311" s="114"/>
      <c r="K311" s="122"/>
    </row>
    <row r="312" spans="2:11">
      <c r="B312" s="113"/>
      <c r="C312" s="122"/>
      <c r="D312" s="122"/>
      <c r="E312" s="122"/>
      <c r="F312" s="122"/>
      <c r="G312" s="122"/>
      <c r="H312" s="122"/>
      <c r="I312" s="114"/>
      <c r="J312" s="114"/>
      <c r="K312" s="122"/>
    </row>
    <row r="313" spans="2:11">
      <c r="B313" s="113"/>
      <c r="C313" s="122"/>
      <c r="D313" s="122"/>
      <c r="E313" s="122"/>
      <c r="F313" s="122"/>
      <c r="G313" s="122"/>
      <c r="H313" s="122"/>
      <c r="I313" s="114"/>
      <c r="J313" s="114"/>
      <c r="K313" s="122"/>
    </row>
    <row r="314" spans="2:11">
      <c r="B314" s="113"/>
      <c r="C314" s="122"/>
      <c r="D314" s="122"/>
      <c r="E314" s="122"/>
      <c r="F314" s="122"/>
      <c r="G314" s="122"/>
      <c r="H314" s="122"/>
      <c r="I314" s="114"/>
      <c r="J314" s="114"/>
      <c r="K314" s="122"/>
    </row>
    <row r="315" spans="2:11">
      <c r="B315" s="113"/>
      <c r="C315" s="122"/>
      <c r="D315" s="122"/>
      <c r="E315" s="122"/>
      <c r="F315" s="122"/>
      <c r="G315" s="122"/>
      <c r="H315" s="122"/>
      <c r="I315" s="114"/>
      <c r="J315" s="114"/>
      <c r="K315" s="122"/>
    </row>
    <row r="316" spans="2:11">
      <c r="B316" s="113"/>
      <c r="C316" s="122"/>
      <c r="D316" s="122"/>
      <c r="E316" s="122"/>
      <c r="F316" s="122"/>
      <c r="G316" s="122"/>
      <c r="H316" s="122"/>
      <c r="I316" s="114"/>
      <c r="J316" s="114"/>
      <c r="K316" s="122"/>
    </row>
    <row r="317" spans="2:11">
      <c r="B317" s="113"/>
      <c r="C317" s="122"/>
      <c r="D317" s="122"/>
      <c r="E317" s="122"/>
      <c r="F317" s="122"/>
      <c r="G317" s="122"/>
      <c r="H317" s="122"/>
      <c r="I317" s="114"/>
      <c r="J317" s="114"/>
      <c r="K317" s="122"/>
    </row>
    <row r="318" spans="2:11">
      <c r="B318" s="113"/>
      <c r="C318" s="122"/>
      <c r="D318" s="122"/>
      <c r="E318" s="122"/>
      <c r="F318" s="122"/>
      <c r="G318" s="122"/>
      <c r="H318" s="122"/>
      <c r="I318" s="114"/>
      <c r="J318" s="114"/>
      <c r="K318" s="122"/>
    </row>
    <row r="319" spans="2:11">
      <c r="B319" s="113"/>
      <c r="C319" s="122"/>
      <c r="D319" s="122"/>
      <c r="E319" s="122"/>
      <c r="F319" s="122"/>
      <c r="G319" s="122"/>
      <c r="H319" s="122"/>
      <c r="I319" s="114"/>
      <c r="J319" s="114"/>
      <c r="K319" s="122"/>
    </row>
    <row r="320" spans="2:11">
      <c r="B320" s="113"/>
      <c r="C320" s="122"/>
      <c r="D320" s="122"/>
      <c r="E320" s="122"/>
      <c r="F320" s="122"/>
      <c r="G320" s="122"/>
      <c r="H320" s="122"/>
      <c r="I320" s="114"/>
      <c r="J320" s="114"/>
      <c r="K320" s="122"/>
    </row>
    <row r="321" spans="2:11">
      <c r="B321" s="113"/>
      <c r="C321" s="122"/>
      <c r="D321" s="122"/>
      <c r="E321" s="122"/>
      <c r="F321" s="122"/>
      <c r="G321" s="122"/>
      <c r="H321" s="122"/>
      <c r="I321" s="114"/>
      <c r="J321" s="114"/>
      <c r="K321" s="122"/>
    </row>
    <row r="322" spans="2:11">
      <c r="B322" s="113"/>
      <c r="C322" s="122"/>
      <c r="D322" s="122"/>
      <c r="E322" s="122"/>
      <c r="F322" s="122"/>
      <c r="G322" s="122"/>
      <c r="H322" s="122"/>
      <c r="I322" s="114"/>
      <c r="J322" s="114"/>
      <c r="K322" s="122"/>
    </row>
    <row r="323" spans="2:11">
      <c r="B323" s="113"/>
      <c r="C323" s="122"/>
      <c r="D323" s="122"/>
      <c r="E323" s="122"/>
      <c r="F323" s="122"/>
      <c r="G323" s="122"/>
      <c r="H323" s="122"/>
      <c r="I323" s="114"/>
      <c r="J323" s="114"/>
      <c r="K323" s="122"/>
    </row>
    <row r="324" spans="2:11">
      <c r="B324" s="113"/>
      <c r="C324" s="122"/>
      <c r="D324" s="122"/>
      <c r="E324" s="122"/>
      <c r="F324" s="122"/>
      <c r="G324" s="122"/>
      <c r="H324" s="122"/>
      <c r="I324" s="114"/>
      <c r="J324" s="114"/>
      <c r="K324" s="122"/>
    </row>
    <row r="325" spans="2:11">
      <c r="B325" s="113"/>
      <c r="C325" s="122"/>
      <c r="D325" s="122"/>
      <c r="E325" s="122"/>
      <c r="F325" s="122"/>
      <c r="G325" s="122"/>
      <c r="H325" s="122"/>
      <c r="I325" s="114"/>
      <c r="J325" s="114"/>
      <c r="K325" s="122"/>
    </row>
    <row r="326" spans="2:11">
      <c r="B326" s="113"/>
      <c r="C326" s="122"/>
      <c r="D326" s="122"/>
      <c r="E326" s="122"/>
      <c r="F326" s="122"/>
      <c r="G326" s="122"/>
      <c r="H326" s="122"/>
      <c r="I326" s="114"/>
      <c r="J326" s="114"/>
      <c r="K326" s="122"/>
    </row>
    <row r="327" spans="2:11">
      <c r="B327" s="113"/>
      <c r="C327" s="122"/>
      <c r="D327" s="122"/>
      <c r="E327" s="122"/>
      <c r="F327" s="122"/>
      <c r="G327" s="122"/>
      <c r="H327" s="122"/>
      <c r="I327" s="114"/>
      <c r="J327" s="114"/>
      <c r="K327" s="122"/>
    </row>
    <row r="328" spans="2:11">
      <c r="B328" s="113"/>
      <c r="C328" s="122"/>
      <c r="D328" s="122"/>
      <c r="E328" s="122"/>
      <c r="F328" s="122"/>
      <c r="G328" s="122"/>
      <c r="H328" s="122"/>
      <c r="I328" s="114"/>
      <c r="J328" s="114"/>
      <c r="K328" s="122"/>
    </row>
    <row r="329" spans="2:11">
      <c r="B329" s="113"/>
      <c r="C329" s="122"/>
      <c r="D329" s="122"/>
      <c r="E329" s="122"/>
      <c r="F329" s="122"/>
      <c r="G329" s="122"/>
      <c r="H329" s="122"/>
      <c r="I329" s="114"/>
      <c r="J329" s="114"/>
      <c r="K329" s="122"/>
    </row>
    <row r="330" spans="2:11">
      <c r="B330" s="113"/>
      <c r="C330" s="122"/>
      <c r="D330" s="122"/>
      <c r="E330" s="122"/>
      <c r="F330" s="122"/>
      <c r="G330" s="122"/>
      <c r="H330" s="122"/>
      <c r="I330" s="114"/>
      <c r="J330" s="114"/>
      <c r="K330" s="122"/>
    </row>
    <row r="331" spans="2:11">
      <c r="B331" s="113"/>
      <c r="C331" s="122"/>
      <c r="D331" s="122"/>
      <c r="E331" s="122"/>
      <c r="F331" s="122"/>
      <c r="G331" s="122"/>
      <c r="H331" s="122"/>
      <c r="I331" s="114"/>
      <c r="J331" s="114"/>
      <c r="K331" s="122"/>
    </row>
    <row r="332" spans="2:11">
      <c r="B332" s="113"/>
      <c r="C332" s="122"/>
      <c r="D332" s="122"/>
      <c r="E332" s="122"/>
      <c r="F332" s="122"/>
      <c r="G332" s="122"/>
      <c r="H332" s="122"/>
      <c r="I332" s="114"/>
      <c r="J332" s="114"/>
      <c r="K332" s="122"/>
    </row>
    <row r="333" spans="2:11">
      <c r="B333" s="113"/>
      <c r="C333" s="122"/>
      <c r="D333" s="122"/>
      <c r="E333" s="122"/>
      <c r="F333" s="122"/>
      <c r="G333" s="122"/>
      <c r="H333" s="122"/>
      <c r="I333" s="114"/>
      <c r="J333" s="114"/>
      <c r="K333" s="122"/>
    </row>
    <row r="334" spans="2:11">
      <c r="B334" s="113"/>
      <c r="C334" s="122"/>
      <c r="D334" s="122"/>
      <c r="E334" s="122"/>
      <c r="F334" s="122"/>
      <c r="G334" s="122"/>
      <c r="H334" s="122"/>
      <c r="I334" s="114"/>
      <c r="J334" s="114"/>
      <c r="K334" s="122"/>
    </row>
    <row r="335" spans="2:11">
      <c r="B335" s="113"/>
      <c r="C335" s="122"/>
      <c r="D335" s="122"/>
      <c r="E335" s="122"/>
      <c r="F335" s="122"/>
      <c r="G335" s="122"/>
      <c r="H335" s="122"/>
      <c r="I335" s="114"/>
      <c r="J335" s="114"/>
      <c r="K335" s="122"/>
    </row>
    <row r="336" spans="2:11">
      <c r="B336" s="113"/>
      <c r="C336" s="122"/>
      <c r="D336" s="122"/>
      <c r="E336" s="122"/>
      <c r="F336" s="122"/>
      <c r="G336" s="122"/>
      <c r="H336" s="122"/>
      <c r="I336" s="114"/>
      <c r="J336" s="114"/>
      <c r="K336" s="122"/>
    </row>
    <row r="337" spans="2:11">
      <c r="B337" s="113"/>
      <c r="C337" s="122"/>
      <c r="D337" s="122"/>
      <c r="E337" s="122"/>
      <c r="F337" s="122"/>
      <c r="G337" s="122"/>
      <c r="H337" s="122"/>
      <c r="I337" s="114"/>
      <c r="J337" s="114"/>
      <c r="K337" s="122"/>
    </row>
    <row r="338" spans="2:11">
      <c r="B338" s="113"/>
      <c r="C338" s="122"/>
      <c r="D338" s="122"/>
      <c r="E338" s="122"/>
      <c r="F338" s="122"/>
      <c r="G338" s="122"/>
      <c r="H338" s="122"/>
      <c r="I338" s="114"/>
      <c r="J338" s="114"/>
      <c r="K338" s="122"/>
    </row>
    <row r="339" spans="2:11">
      <c r="B339" s="113"/>
      <c r="C339" s="122"/>
      <c r="D339" s="122"/>
      <c r="E339" s="122"/>
      <c r="F339" s="122"/>
      <c r="G339" s="122"/>
      <c r="H339" s="122"/>
      <c r="I339" s="114"/>
      <c r="J339" s="114"/>
      <c r="K339" s="122"/>
    </row>
    <row r="340" spans="2:11">
      <c r="B340" s="113"/>
      <c r="C340" s="122"/>
      <c r="D340" s="122"/>
      <c r="E340" s="122"/>
      <c r="F340" s="122"/>
      <c r="G340" s="122"/>
      <c r="H340" s="122"/>
      <c r="I340" s="114"/>
      <c r="J340" s="114"/>
      <c r="K340" s="122"/>
    </row>
    <row r="341" spans="2:11">
      <c r="B341" s="113"/>
      <c r="C341" s="122"/>
      <c r="D341" s="122"/>
      <c r="E341" s="122"/>
      <c r="F341" s="122"/>
      <c r="G341" s="122"/>
      <c r="H341" s="122"/>
      <c r="I341" s="114"/>
      <c r="J341" s="114"/>
      <c r="K341" s="122"/>
    </row>
    <row r="342" spans="2:11">
      <c r="B342" s="113"/>
      <c r="C342" s="122"/>
      <c r="D342" s="122"/>
      <c r="E342" s="122"/>
      <c r="F342" s="122"/>
      <c r="G342" s="122"/>
      <c r="H342" s="122"/>
      <c r="I342" s="114"/>
      <c r="J342" s="114"/>
      <c r="K342" s="122"/>
    </row>
    <row r="343" spans="2:11">
      <c r="B343" s="113"/>
      <c r="C343" s="122"/>
      <c r="D343" s="122"/>
      <c r="E343" s="122"/>
      <c r="F343" s="122"/>
      <c r="G343" s="122"/>
      <c r="H343" s="122"/>
      <c r="I343" s="114"/>
      <c r="J343" s="114"/>
      <c r="K343" s="122"/>
    </row>
    <row r="344" spans="2:11">
      <c r="B344" s="113"/>
      <c r="C344" s="122"/>
      <c r="D344" s="122"/>
      <c r="E344" s="122"/>
      <c r="F344" s="122"/>
      <c r="G344" s="122"/>
      <c r="H344" s="122"/>
      <c r="I344" s="114"/>
      <c r="J344" s="114"/>
      <c r="K344" s="122"/>
    </row>
    <row r="345" spans="2:11">
      <c r="B345" s="113"/>
      <c r="C345" s="122"/>
      <c r="D345" s="122"/>
      <c r="E345" s="122"/>
      <c r="F345" s="122"/>
      <c r="G345" s="122"/>
      <c r="H345" s="122"/>
      <c r="I345" s="114"/>
      <c r="J345" s="114"/>
      <c r="K345" s="122"/>
    </row>
    <row r="346" spans="2:11">
      <c r="B346" s="113"/>
      <c r="C346" s="122"/>
      <c r="D346" s="122"/>
      <c r="E346" s="122"/>
      <c r="F346" s="122"/>
      <c r="G346" s="122"/>
      <c r="H346" s="122"/>
      <c r="I346" s="114"/>
      <c r="J346" s="114"/>
      <c r="K346" s="122"/>
    </row>
    <row r="347" spans="2:11">
      <c r="B347" s="113"/>
      <c r="C347" s="122"/>
      <c r="D347" s="122"/>
      <c r="E347" s="122"/>
      <c r="F347" s="122"/>
      <c r="G347" s="122"/>
      <c r="H347" s="122"/>
      <c r="I347" s="114"/>
      <c r="J347" s="114"/>
      <c r="K347" s="122"/>
    </row>
    <row r="348" spans="2:11">
      <c r="B348" s="113"/>
      <c r="C348" s="122"/>
      <c r="D348" s="122"/>
      <c r="E348" s="122"/>
      <c r="F348" s="122"/>
      <c r="G348" s="122"/>
      <c r="H348" s="122"/>
      <c r="I348" s="114"/>
      <c r="J348" s="114"/>
      <c r="K348" s="122"/>
    </row>
    <row r="349" spans="2:11">
      <c r="B349" s="113"/>
      <c r="C349" s="122"/>
      <c r="D349" s="122"/>
      <c r="E349" s="122"/>
      <c r="F349" s="122"/>
      <c r="G349" s="122"/>
      <c r="H349" s="122"/>
      <c r="I349" s="114"/>
      <c r="J349" s="114"/>
      <c r="K349" s="122"/>
    </row>
    <row r="350" spans="2:11">
      <c r="B350" s="113"/>
      <c r="C350" s="122"/>
      <c r="D350" s="122"/>
      <c r="E350" s="122"/>
      <c r="F350" s="122"/>
      <c r="G350" s="122"/>
      <c r="H350" s="122"/>
      <c r="I350" s="114"/>
      <c r="J350" s="114"/>
      <c r="K350" s="122"/>
    </row>
    <row r="351" spans="2:11">
      <c r="B351" s="113"/>
      <c r="C351" s="122"/>
      <c r="D351" s="122"/>
      <c r="E351" s="122"/>
      <c r="F351" s="122"/>
      <c r="G351" s="122"/>
      <c r="H351" s="122"/>
      <c r="I351" s="114"/>
      <c r="J351" s="114"/>
      <c r="K351" s="122"/>
    </row>
    <row r="352" spans="2:11">
      <c r="B352" s="113"/>
      <c r="C352" s="122"/>
      <c r="D352" s="122"/>
      <c r="E352" s="122"/>
      <c r="F352" s="122"/>
      <c r="G352" s="122"/>
      <c r="H352" s="122"/>
      <c r="I352" s="114"/>
      <c r="J352" s="114"/>
      <c r="K352" s="122"/>
    </row>
    <row r="353" spans="2:11">
      <c r="B353" s="113"/>
      <c r="C353" s="122"/>
      <c r="D353" s="122"/>
      <c r="E353" s="122"/>
      <c r="F353" s="122"/>
      <c r="G353" s="122"/>
      <c r="H353" s="122"/>
      <c r="I353" s="114"/>
      <c r="J353" s="114"/>
      <c r="K353" s="122"/>
    </row>
    <row r="354" spans="2:11">
      <c r="B354" s="113"/>
      <c r="C354" s="122"/>
      <c r="D354" s="122"/>
      <c r="E354" s="122"/>
      <c r="F354" s="122"/>
      <c r="G354" s="122"/>
      <c r="H354" s="122"/>
      <c r="I354" s="114"/>
      <c r="J354" s="114"/>
      <c r="K354" s="122"/>
    </row>
    <row r="355" spans="2:11">
      <c r="B355" s="113"/>
      <c r="C355" s="122"/>
      <c r="D355" s="122"/>
      <c r="E355" s="122"/>
      <c r="F355" s="122"/>
      <c r="G355" s="122"/>
      <c r="H355" s="122"/>
      <c r="I355" s="114"/>
      <c r="J355" s="114"/>
      <c r="K355" s="122"/>
    </row>
    <row r="356" spans="2:11">
      <c r="B356" s="113"/>
      <c r="C356" s="122"/>
      <c r="D356" s="122"/>
      <c r="E356" s="122"/>
      <c r="F356" s="122"/>
      <c r="G356" s="122"/>
      <c r="H356" s="122"/>
      <c r="I356" s="114"/>
      <c r="J356" s="114"/>
      <c r="K356" s="122"/>
    </row>
    <row r="357" spans="2:11">
      <c r="B357" s="113"/>
      <c r="C357" s="122"/>
      <c r="D357" s="122"/>
      <c r="E357" s="122"/>
      <c r="F357" s="122"/>
      <c r="G357" s="122"/>
      <c r="H357" s="122"/>
      <c r="I357" s="114"/>
      <c r="J357" s="114"/>
      <c r="K357" s="122"/>
    </row>
    <row r="358" spans="2:11">
      <c r="B358" s="113"/>
      <c r="C358" s="122"/>
      <c r="D358" s="122"/>
      <c r="E358" s="122"/>
      <c r="F358" s="122"/>
      <c r="G358" s="122"/>
      <c r="H358" s="122"/>
      <c r="I358" s="114"/>
      <c r="J358" s="114"/>
      <c r="K358" s="122"/>
    </row>
    <row r="359" spans="2:11">
      <c r="B359" s="113"/>
      <c r="C359" s="122"/>
      <c r="D359" s="122"/>
      <c r="E359" s="122"/>
      <c r="F359" s="122"/>
      <c r="G359" s="122"/>
      <c r="H359" s="122"/>
      <c r="I359" s="114"/>
      <c r="J359" s="114"/>
      <c r="K359" s="122"/>
    </row>
    <row r="360" spans="2:11">
      <c r="B360" s="113"/>
      <c r="C360" s="122"/>
      <c r="D360" s="122"/>
      <c r="E360" s="122"/>
      <c r="F360" s="122"/>
      <c r="G360" s="122"/>
      <c r="H360" s="122"/>
      <c r="I360" s="114"/>
      <c r="J360" s="114"/>
      <c r="K360" s="122"/>
    </row>
    <row r="361" spans="2:11">
      <c r="B361" s="113"/>
      <c r="C361" s="122"/>
      <c r="D361" s="122"/>
      <c r="E361" s="122"/>
      <c r="F361" s="122"/>
      <c r="G361" s="122"/>
      <c r="H361" s="122"/>
      <c r="I361" s="114"/>
      <c r="J361" s="114"/>
      <c r="K361" s="122"/>
    </row>
    <row r="362" spans="2:11">
      <c r="B362" s="113"/>
      <c r="C362" s="122"/>
      <c r="D362" s="122"/>
      <c r="E362" s="122"/>
      <c r="F362" s="122"/>
      <c r="G362" s="122"/>
      <c r="H362" s="122"/>
      <c r="I362" s="114"/>
      <c r="J362" s="114"/>
      <c r="K362" s="122"/>
    </row>
    <row r="363" spans="2:11">
      <c r="B363" s="113"/>
      <c r="C363" s="122"/>
      <c r="D363" s="122"/>
      <c r="E363" s="122"/>
      <c r="F363" s="122"/>
      <c r="G363" s="122"/>
      <c r="H363" s="122"/>
      <c r="I363" s="114"/>
      <c r="J363" s="114"/>
      <c r="K363" s="122"/>
    </row>
    <row r="364" spans="2:11">
      <c r="B364" s="113"/>
      <c r="C364" s="122"/>
      <c r="D364" s="122"/>
      <c r="E364" s="122"/>
      <c r="F364" s="122"/>
      <c r="G364" s="122"/>
      <c r="H364" s="122"/>
      <c r="I364" s="114"/>
      <c r="J364" s="114"/>
      <c r="K364" s="122"/>
    </row>
    <row r="365" spans="2:11">
      <c r="B365" s="113"/>
      <c r="C365" s="122"/>
      <c r="D365" s="122"/>
      <c r="E365" s="122"/>
      <c r="F365" s="122"/>
      <c r="G365" s="122"/>
      <c r="H365" s="122"/>
      <c r="I365" s="114"/>
      <c r="J365" s="114"/>
      <c r="K365" s="122"/>
    </row>
    <row r="366" spans="2:11">
      <c r="B366" s="113"/>
      <c r="C366" s="122"/>
      <c r="D366" s="122"/>
      <c r="E366" s="122"/>
      <c r="F366" s="122"/>
      <c r="G366" s="122"/>
      <c r="H366" s="122"/>
      <c r="I366" s="114"/>
      <c r="J366" s="114"/>
      <c r="K366" s="122"/>
    </row>
    <row r="367" spans="2:11">
      <c r="B367" s="113"/>
      <c r="C367" s="122"/>
      <c r="D367" s="122"/>
      <c r="E367" s="122"/>
      <c r="F367" s="122"/>
      <c r="G367" s="122"/>
      <c r="H367" s="122"/>
      <c r="I367" s="114"/>
      <c r="J367" s="114"/>
      <c r="K367" s="122"/>
    </row>
    <row r="368" spans="2:11">
      <c r="B368" s="113"/>
      <c r="C368" s="122"/>
      <c r="D368" s="122"/>
      <c r="E368" s="122"/>
      <c r="F368" s="122"/>
      <c r="G368" s="122"/>
      <c r="H368" s="122"/>
      <c r="I368" s="114"/>
      <c r="J368" s="114"/>
      <c r="K368" s="122"/>
    </row>
    <row r="369" spans="2:11">
      <c r="B369" s="113"/>
      <c r="C369" s="122"/>
      <c r="D369" s="122"/>
      <c r="E369" s="122"/>
      <c r="F369" s="122"/>
      <c r="G369" s="122"/>
      <c r="H369" s="122"/>
      <c r="I369" s="114"/>
      <c r="J369" s="114"/>
      <c r="K369" s="122"/>
    </row>
    <row r="370" spans="2:11">
      <c r="B370" s="113"/>
      <c r="C370" s="122"/>
      <c r="D370" s="122"/>
      <c r="E370" s="122"/>
      <c r="F370" s="122"/>
      <c r="G370" s="122"/>
      <c r="H370" s="122"/>
      <c r="I370" s="114"/>
      <c r="J370" s="114"/>
      <c r="K370" s="122"/>
    </row>
    <row r="371" spans="2:11">
      <c r="B371" s="113"/>
      <c r="C371" s="122"/>
      <c r="D371" s="122"/>
      <c r="E371" s="122"/>
      <c r="F371" s="122"/>
      <c r="G371" s="122"/>
      <c r="H371" s="122"/>
      <c r="I371" s="114"/>
      <c r="J371" s="114"/>
      <c r="K371" s="122"/>
    </row>
    <row r="372" spans="2:11">
      <c r="B372" s="113"/>
      <c r="C372" s="122"/>
      <c r="D372" s="122"/>
      <c r="E372" s="122"/>
      <c r="F372" s="122"/>
      <c r="G372" s="122"/>
      <c r="H372" s="122"/>
      <c r="I372" s="114"/>
      <c r="J372" s="114"/>
      <c r="K372" s="122"/>
    </row>
    <row r="373" spans="2:11">
      <c r="B373" s="113"/>
      <c r="C373" s="122"/>
      <c r="D373" s="122"/>
      <c r="E373" s="122"/>
      <c r="F373" s="122"/>
      <c r="G373" s="122"/>
      <c r="H373" s="122"/>
      <c r="I373" s="114"/>
      <c r="J373" s="114"/>
      <c r="K373" s="122"/>
    </row>
    <row r="374" spans="2:11">
      <c r="B374" s="113"/>
      <c r="C374" s="122"/>
      <c r="D374" s="122"/>
      <c r="E374" s="122"/>
      <c r="F374" s="122"/>
      <c r="G374" s="122"/>
      <c r="H374" s="122"/>
      <c r="I374" s="114"/>
      <c r="J374" s="114"/>
      <c r="K374" s="122"/>
    </row>
    <row r="375" spans="2:11">
      <c r="B375" s="113"/>
      <c r="C375" s="122"/>
      <c r="D375" s="122"/>
      <c r="E375" s="122"/>
      <c r="F375" s="122"/>
      <c r="G375" s="122"/>
      <c r="H375" s="122"/>
      <c r="I375" s="114"/>
      <c r="J375" s="114"/>
      <c r="K375" s="122"/>
    </row>
    <row r="376" spans="2:11">
      <c r="B376" s="113"/>
      <c r="C376" s="122"/>
      <c r="D376" s="122"/>
      <c r="E376" s="122"/>
      <c r="F376" s="122"/>
      <c r="G376" s="122"/>
      <c r="H376" s="122"/>
      <c r="I376" s="114"/>
      <c r="J376" s="114"/>
      <c r="K376" s="122"/>
    </row>
    <row r="377" spans="2:11">
      <c r="B377" s="113"/>
      <c r="C377" s="122"/>
      <c r="D377" s="122"/>
      <c r="E377" s="122"/>
      <c r="F377" s="122"/>
      <c r="G377" s="122"/>
      <c r="H377" s="122"/>
      <c r="I377" s="114"/>
      <c r="J377" s="114"/>
      <c r="K377" s="122"/>
    </row>
    <row r="378" spans="2:11">
      <c r="B378" s="113"/>
      <c r="C378" s="122"/>
      <c r="D378" s="122"/>
      <c r="E378" s="122"/>
      <c r="F378" s="122"/>
      <c r="G378" s="122"/>
      <c r="H378" s="122"/>
      <c r="I378" s="114"/>
      <c r="J378" s="114"/>
      <c r="K378" s="122"/>
    </row>
    <row r="379" spans="2:11">
      <c r="B379" s="113"/>
      <c r="C379" s="122"/>
      <c r="D379" s="122"/>
      <c r="E379" s="122"/>
      <c r="F379" s="122"/>
      <c r="G379" s="122"/>
      <c r="H379" s="122"/>
      <c r="I379" s="114"/>
      <c r="J379" s="114"/>
      <c r="K379" s="122"/>
    </row>
    <row r="380" spans="2:11">
      <c r="B380" s="113"/>
      <c r="C380" s="122"/>
      <c r="D380" s="122"/>
      <c r="E380" s="122"/>
      <c r="F380" s="122"/>
      <c r="G380" s="122"/>
      <c r="H380" s="122"/>
      <c r="I380" s="114"/>
      <c r="J380" s="114"/>
      <c r="K380" s="122"/>
    </row>
    <row r="381" spans="2:11">
      <c r="B381" s="113"/>
      <c r="C381" s="122"/>
      <c r="D381" s="122"/>
      <c r="E381" s="122"/>
      <c r="F381" s="122"/>
      <c r="G381" s="122"/>
      <c r="H381" s="122"/>
      <c r="I381" s="114"/>
      <c r="J381" s="114"/>
      <c r="K381" s="122"/>
    </row>
    <row r="382" spans="2:11">
      <c r="B382" s="113"/>
      <c r="C382" s="122"/>
      <c r="D382" s="122"/>
      <c r="E382" s="122"/>
      <c r="F382" s="122"/>
      <c r="G382" s="122"/>
      <c r="H382" s="122"/>
      <c r="I382" s="114"/>
      <c r="J382" s="114"/>
      <c r="K382" s="122"/>
    </row>
    <row r="383" spans="2:11">
      <c r="B383" s="113"/>
      <c r="C383" s="122"/>
      <c r="D383" s="122"/>
      <c r="E383" s="122"/>
      <c r="F383" s="122"/>
      <c r="G383" s="122"/>
      <c r="H383" s="122"/>
      <c r="I383" s="114"/>
      <c r="J383" s="114"/>
      <c r="K383" s="122"/>
    </row>
    <row r="384" spans="2:11">
      <c r="B384" s="113"/>
      <c r="C384" s="122"/>
      <c r="D384" s="122"/>
      <c r="E384" s="122"/>
      <c r="F384" s="122"/>
      <c r="G384" s="122"/>
      <c r="H384" s="122"/>
      <c r="I384" s="114"/>
      <c r="J384" s="114"/>
      <c r="K384" s="122"/>
    </row>
    <row r="385" spans="2:11">
      <c r="B385" s="113"/>
      <c r="C385" s="122"/>
      <c r="D385" s="122"/>
      <c r="E385" s="122"/>
      <c r="F385" s="122"/>
      <c r="G385" s="122"/>
      <c r="H385" s="122"/>
      <c r="I385" s="114"/>
      <c r="J385" s="114"/>
      <c r="K385" s="122"/>
    </row>
    <row r="386" spans="2:11">
      <c r="B386" s="113"/>
      <c r="C386" s="122"/>
      <c r="D386" s="122"/>
      <c r="E386" s="122"/>
      <c r="F386" s="122"/>
      <c r="G386" s="122"/>
      <c r="H386" s="122"/>
      <c r="I386" s="114"/>
      <c r="J386" s="114"/>
      <c r="K386" s="122"/>
    </row>
    <row r="387" spans="2:11">
      <c r="B387" s="113"/>
      <c r="C387" s="122"/>
      <c r="D387" s="122"/>
      <c r="E387" s="122"/>
      <c r="F387" s="122"/>
      <c r="G387" s="122"/>
      <c r="H387" s="122"/>
      <c r="I387" s="114"/>
      <c r="J387" s="114"/>
      <c r="K387" s="122"/>
    </row>
    <row r="388" spans="2:11">
      <c r="B388" s="113"/>
      <c r="C388" s="122"/>
      <c r="D388" s="122"/>
      <c r="E388" s="122"/>
      <c r="F388" s="122"/>
      <c r="G388" s="122"/>
      <c r="H388" s="122"/>
      <c r="I388" s="114"/>
      <c r="J388" s="114"/>
      <c r="K388" s="122"/>
    </row>
    <row r="389" spans="2:11">
      <c r="B389" s="113"/>
      <c r="C389" s="122"/>
      <c r="D389" s="122"/>
      <c r="E389" s="122"/>
      <c r="F389" s="122"/>
      <c r="G389" s="122"/>
      <c r="H389" s="122"/>
      <c r="I389" s="114"/>
      <c r="J389" s="114"/>
      <c r="K389" s="122"/>
    </row>
    <row r="390" spans="2:11">
      <c r="B390" s="113"/>
      <c r="C390" s="122"/>
      <c r="D390" s="122"/>
      <c r="E390" s="122"/>
      <c r="F390" s="122"/>
      <c r="G390" s="122"/>
      <c r="H390" s="122"/>
      <c r="I390" s="114"/>
      <c r="J390" s="114"/>
      <c r="K390" s="122"/>
    </row>
    <row r="391" spans="2:11">
      <c r="B391" s="113"/>
      <c r="C391" s="122"/>
      <c r="D391" s="122"/>
      <c r="E391" s="122"/>
      <c r="F391" s="122"/>
      <c r="G391" s="122"/>
      <c r="H391" s="122"/>
      <c r="I391" s="114"/>
      <c r="J391" s="114"/>
      <c r="K391" s="122"/>
    </row>
    <row r="392" spans="2:11">
      <c r="B392" s="113"/>
      <c r="C392" s="122"/>
      <c r="D392" s="122"/>
      <c r="E392" s="122"/>
      <c r="F392" s="122"/>
      <c r="G392" s="122"/>
      <c r="H392" s="122"/>
      <c r="I392" s="114"/>
      <c r="J392" s="114"/>
      <c r="K392" s="122"/>
    </row>
    <row r="393" spans="2:11">
      <c r="B393" s="113"/>
      <c r="C393" s="122"/>
      <c r="D393" s="122"/>
      <c r="E393" s="122"/>
      <c r="F393" s="122"/>
      <c r="G393" s="122"/>
      <c r="H393" s="122"/>
      <c r="I393" s="114"/>
      <c r="J393" s="114"/>
      <c r="K393" s="122"/>
    </row>
    <row r="394" spans="2:11">
      <c r="B394" s="113"/>
      <c r="C394" s="122"/>
      <c r="D394" s="122"/>
      <c r="E394" s="122"/>
      <c r="F394" s="122"/>
      <c r="G394" s="122"/>
      <c r="H394" s="122"/>
      <c r="I394" s="114"/>
      <c r="J394" s="114"/>
      <c r="K394" s="122"/>
    </row>
    <row r="395" spans="2:11">
      <c r="B395" s="113"/>
      <c r="C395" s="122"/>
      <c r="D395" s="122"/>
      <c r="E395" s="122"/>
      <c r="F395" s="122"/>
      <c r="G395" s="122"/>
      <c r="H395" s="122"/>
      <c r="I395" s="114"/>
      <c r="J395" s="114"/>
      <c r="K395" s="122"/>
    </row>
    <row r="396" spans="2:11">
      <c r="B396" s="113"/>
      <c r="C396" s="122"/>
      <c r="D396" s="122"/>
      <c r="E396" s="122"/>
      <c r="F396" s="122"/>
      <c r="G396" s="122"/>
      <c r="H396" s="122"/>
      <c r="I396" s="114"/>
      <c r="J396" s="114"/>
      <c r="K396" s="122"/>
    </row>
    <row r="397" spans="2:11">
      <c r="B397" s="113"/>
      <c r="C397" s="122"/>
      <c r="D397" s="122"/>
      <c r="E397" s="122"/>
      <c r="F397" s="122"/>
      <c r="G397" s="122"/>
      <c r="H397" s="122"/>
      <c r="I397" s="114"/>
      <c r="J397" s="114"/>
      <c r="K397" s="122"/>
    </row>
    <row r="398" spans="2:11">
      <c r="B398" s="113"/>
      <c r="C398" s="122"/>
      <c r="D398" s="122"/>
      <c r="E398" s="122"/>
      <c r="F398" s="122"/>
      <c r="G398" s="122"/>
      <c r="H398" s="122"/>
      <c r="I398" s="114"/>
      <c r="J398" s="114"/>
      <c r="K398" s="122"/>
    </row>
    <row r="399" spans="2:11">
      <c r="B399" s="113"/>
      <c r="C399" s="122"/>
      <c r="D399" s="122"/>
      <c r="E399" s="122"/>
      <c r="F399" s="122"/>
      <c r="G399" s="122"/>
      <c r="H399" s="122"/>
      <c r="I399" s="114"/>
      <c r="J399" s="114"/>
      <c r="K399" s="122"/>
    </row>
    <row r="400" spans="2:11">
      <c r="B400" s="113"/>
      <c r="C400" s="122"/>
      <c r="D400" s="122"/>
      <c r="E400" s="122"/>
      <c r="F400" s="122"/>
      <c r="G400" s="122"/>
      <c r="H400" s="122"/>
      <c r="I400" s="114"/>
      <c r="J400" s="114"/>
      <c r="K400" s="122"/>
    </row>
    <row r="401" spans="2:11">
      <c r="B401" s="113"/>
      <c r="C401" s="122"/>
      <c r="D401" s="122"/>
      <c r="E401" s="122"/>
      <c r="F401" s="122"/>
      <c r="G401" s="122"/>
      <c r="H401" s="122"/>
      <c r="I401" s="114"/>
      <c r="J401" s="114"/>
      <c r="K401" s="122"/>
    </row>
    <row r="402" spans="2:11">
      <c r="B402" s="113"/>
      <c r="C402" s="122"/>
      <c r="D402" s="122"/>
      <c r="E402" s="122"/>
      <c r="F402" s="122"/>
      <c r="G402" s="122"/>
      <c r="H402" s="122"/>
      <c r="I402" s="114"/>
      <c r="J402" s="114"/>
      <c r="K402" s="122"/>
    </row>
    <row r="403" spans="2:11">
      <c r="B403" s="113"/>
      <c r="C403" s="122"/>
      <c r="D403" s="122"/>
      <c r="E403" s="122"/>
      <c r="F403" s="122"/>
      <c r="G403" s="122"/>
      <c r="H403" s="122"/>
      <c r="I403" s="114"/>
      <c r="J403" s="114"/>
      <c r="K403" s="122"/>
    </row>
    <row r="404" spans="2:11">
      <c r="B404" s="113"/>
      <c r="C404" s="122"/>
      <c r="D404" s="122"/>
      <c r="E404" s="122"/>
      <c r="F404" s="122"/>
      <c r="G404" s="122"/>
      <c r="H404" s="122"/>
      <c r="I404" s="114"/>
      <c r="J404" s="114"/>
      <c r="K404" s="122"/>
    </row>
    <row r="405" spans="2:11">
      <c r="B405" s="113"/>
      <c r="C405" s="122"/>
      <c r="D405" s="122"/>
      <c r="E405" s="122"/>
      <c r="F405" s="122"/>
      <c r="G405" s="122"/>
      <c r="H405" s="122"/>
      <c r="I405" s="114"/>
      <c r="J405" s="114"/>
      <c r="K405" s="122"/>
    </row>
    <row r="406" spans="2:11">
      <c r="B406" s="113"/>
      <c r="C406" s="122"/>
      <c r="D406" s="122"/>
      <c r="E406" s="122"/>
      <c r="F406" s="122"/>
      <c r="G406" s="122"/>
      <c r="H406" s="122"/>
      <c r="I406" s="114"/>
      <c r="J406" s="114"/>
      <c r="K406" s="122"/>
    </row>
    <row r="407" spans="2:11">
      <c r="B407" s="113"/>
      <c r="C407" s="122"/>
      <c r="D407" s="122"/>
      <c r="E407" s="122"/>
      <c r="F407" s="122"/>
      <c r="G407" s="122"/>
      <c r="H407" s="122"/>
      <c r="I407" s="114"/>
      <c r="J407" s="114"/>
      <c r="K407" s="122"/>
    </row>
    <row r="408" spans="2:11">
      <c r="B408" s="113"/>
      <c r="C408" s="122"/>
      <c r="D408" s="122"/>
      <c r="E408" s="122"/>
      <c r="F408" s="122"/>
      <c r="G408" s="122"/>
      <c r="H408" s="122"/>
      <c r="I408" s="114"/>
      <c r="J408" s="114"/>
      <c r="K408" s="122"/>
    </row>
    <row r="409" spans="2:11">
      <c r="B409" s="113"/>
      <c r="C409" s="122"/>
      <c r="D409" s="122"/>
      <c r="E409" s="122"/>
      <c r="F409" s="122"/>
      <c r="G409" s="122"/>
      <c r="H409" s="122"/>
      <c r="I409" s="114"/>
      <c r="J409" s="114"/>
      <c r="K409" s="122"/>
    </row>
    <row r="410" spans="2:11">
      <c r="B410" s="113"/>
      <c r="C410" s="122"/>
      <c r="D410" s="122"/>
      <c r="E410" s="122"/>
      <c r="F410" s="122"/>
      <c r="G410" s="122"/>
      <c r="H410" s="122"/>
      <c r="I410" s="114"/>
      <c r="J410" s="114"/>
      <c r="K410" s="122"/>
    </row>
    <row r="411" spans="2:11">
      <c r="B411" s="113"/>
      <c r="C411" s="122"/>
      <c r="D411" s="122"/>
      <c r="E411" s="122"/>
      <c r="F411" s="122"/>
      <c r="G411" s="122"/>
      <c r="H411" s="122"/>
      <c r="I411" s="114"/>
      <c r="J411" s="114"/>
      <c r="K411" s="122"/>
    </row>
    <row r="412" spans="2:11">
      <c r="B412" s="113"/>
      <c r="C412" s="122"/>
      <c r="D412" s="122"/>
      <c r="E412" s="122"/>
      <c r="F412" s="122"/>
      <c r="G412" s="122"/>
      <c r="H412" s="122"/>
      <c r="I412" s="114"/>
      <c r="J412" s="114"/>
      <c r="K412" s="122"/>
    </row>
    <row r="413" spans="2:11">
      <c r="B413" s="113"/>
      <c r="C413" s="122"/>
      <c r="D413" s="122"/>
      <c r="E413" s="122"/>
      <c r="F413" s="122"/>
      <c r="G413" s="122"/>
      <c r="H413" s="122"/>
      <c r="I413" s="114"/>
      <c r="J413" s="114"/>
      <c r="K413" s="122"/>
    </row>
    <row r="414" spans="2:11">
      <c r="B414" s="113"/>
      <c r="C414" s="122"/>
      <c r="D414" s="122"/>
      <c r="E414" s="122"/>
      <c r="F414" s="122"/>
      <c r="G414" s="122"/>
      <c r="H414" s="122"/>
      <c r="I414" s="114"/>
      <c r="J414" s="114"/>
      <c r="K414" s="122"/>
    </row>
    <row r="415" spans="2:11">
      <c r="B415" s="113"/>
      <c r="C415" s="122"/>
      <c r="D415" s="122"/>
      <c r="E415" s="122"/>
      <c r="F415" s="122"/>
      <c r="G415" s="122"/>
      <c r="H415" s="122"/>
      <c r="I415" s="114"/>
      <c r="J415" s="114"/>
      <c r="K415" s="122"/>
    </row>
    <row r="416" spans="2:11">
      <c r="B416" s="113"/>
      <c r="C416" s="122"/>
      <c r="D416" s="122"/>
      <c r="E416" s="122"/>
      <c r="F416" s="122"/>
      <c r="G416" s="122"/>
      <c r="H416" s="122"/>
      <c r="I416" s="114"/>
      <c r="J416" s="114"/>
      <c r="K416" s="122"/>
    </row>
    <row r="417" spans="2:11">
      <c r="B417" s="113"/>
      <c r="C417" s="122"/>
      <c r="D417" s="122"/>
      <c r="E417" s="122"/>
      <c r="F417" s="122"/>
      <c r="G417" s="122"/>
      <c r="H417" s="122"/>
      <c r="I417" s="114"/>
      <c r="J417" s="114"/>
      <c r="K417" s="122"/>
    </row>
    <row r="418" spans="2:11">
      <c r="B418" s="113"/>
      <c r="C418" s="122"/>
      <c r="D418" s="122"/>
      <c r="E418" s="122"/>
      <c r="F418" s="122"/>
      <c r="G418" s="122"/>
      <c r="H418" s="122"/>
      <c r="I418" s="114"/>
      <c r="J418" s="114"/>
      <c r="K418" s="122"/>
    </row>
    <row r="419" spans="2:11">
      <c r="B419" s="113"/>
      <c r="C419" s="122"/>
      <c r="D419" s="122"/>
      <c r="E419" s="122"/>
      <c r="F419" s="122"/>
      <c r="G419" s="122"/>
      <c r="H419" s="122"/>
      <c r="I419" s="114"/>
      <c r="J419" s="114"/>
      <c r="K419" s="122"/>
    </row>
    <row r="420" spans="2:11">
      <c r="B420" s="113"/>
      <c r="C420" s="122"/>
      <c r="D420" s="122"/>
      <c r="E420" s="122"/>
      <c r="F420" s="122"/>
      <c r="G420" s="122"/>
      <c r="H420" s="122"/>
      <c r="I420" s="114"/>
      <c r="J420" s="114"/>
      <c r="K420" s="122"/>
    </row>
    <row r="421" spans="2:11">
      <c r="B421" s="113"/>
      <c r="C421" s="122"/>
      <c r="D421" s="122"/>
      <c r="E421" s="122"/>
      <c r="F421" s="122"/>
      <c r="G421" s="122"/>
      <c r="H421" s="122"/>
      <c r="I421" s="114"/>
      <c r="J421" s="114"/>
      <c r="K421" s="122"/>
    </row>
    <row r="422" spans="2:11">
      <c r="B422" s="113"/>
      <c r="C422" s="122"/>
      <c r="D422" s="122"/>
      <c r="E422" s="122"/>
      <c r="F422" s="122"/>
      <c r="G422" s="122"/>
      <c r="H422" s="122"/>
      <c r="I422" s="114"/>
      <c r="J422" s="114"/>
      <c r="K422" s="122"/>
    </row>
    <row r="423" spans="2:11">
      <c r="B423" s="113"/>
      <c r="C423" s="122"/>
      <c r="D423" s="122"/>
      <c r="E423" s="122"/>
      <c r="F423" s="122"/>
      <c r="G423" s="122"/>
      <c r="H423" s="122"/>
      <c r="I423" s="114"/>
      <c r="J423" s="114"/>
      <c r="K423" s="122"/>
    </row>
    <row r="424" spans="2:11">
      <c r="B424" s="113"/>
      <c r="C424" s="122"/>
      <c r="D424" s="122"/>
      <c r="E424" s="122"/>
      <c r="F424" s="122"/>
      <c r="G424" s="122"/>
      <c r="H424" s="122"/>
      <c r="I424" s="114"/>
      <c r="J424" s="114"/>
      <c r="K424" s="122"/>
    </row>
    <row r="425" spans="2:11">
      <c r="B425" s="113"/>
      <c r="C425" s="122"/>
      <c r="D425" s="122"/>
      <c r="E425" s="122"/>
      <c r="F425" s="122"/>
      <c r="G425" s="122"/>
      <c r="H425" s="122"/>
      <c r="I425" s="114"/>
      <c r="J425" s="114"/>
      <c r="K425" s="122"/>
    </row>
    <row r="426" spans="2:11">
      <c r="B426" s="113"/>
      <c r="C426" s="122"/>
      <c r="D426" s="122"/>
      <c r="E426" s="122"/>
      <c r="F426" s="122"/>
      <c r="G426" s="122"/>
      <c r="H426" s="122"/>
      <c r="I426" s="114"/>
      <c r="J426" s="114"/>
      <c r="K426" s="122"/>
    </row>
    <row r="427" spans="2:11">
      <c r="B427" s="113"/>
      <c r="C427" s="122"/>
      <c r="D427" s="122"/>
      <c r="E427" s="122"/>
      <c r="F427" s="122"/>
      <c r="G427" s="122"/>
      <c r="H427" s="122"/>
      <c r="I427" s="114"/>
      <c r="J427" s="114"/>
      <c r="K427" s="122"/>
    </row>
    <row r="428" spans="2:11">
      <c r="B428" s="113"/>
      <c r="C428" s="122"/>
      <c r="D428" s="122"/>
      <c r="E428" s="122"/>
      <c r="F428" s="122"/>
      <c r="G428" s="122"/>
      <c r="H428" s="122"/>
      <c r="I428" s="114"/>
      <c r="J428" s="114"/>
      <c r="K428" s="122"/>
    </row>
    <row r="429" spans="2:11">
      <c r="B429" s="113"/>
      <c r="C429" s="122"/>
      <c r="D429" s="122"/>
      <c r="E429" s="122"/>
      <c r="F429" s="122"/>
      <c r="G429" s="122"/>
      <c r="H429" s="122"/>
      <c r="I429" s="114"/>
      <c r="J429" s="114"/>
      <c r="K429" s="122"/>
    </row>
    <row r="430" spans="2:11">
      <c r="B430" s="113"/>
      <c r="C430" s="122"/>
      <c r="D430" s="122"/>
      <c r="E430" s="122"/>
      <c r="F430" s="122"/>
      <c r="G430" s="122"/>
      <c r="H430" s="122"/>
      <c r="I430" s="114"/>
      <c r="J430" s="114"/>
      <c r="K430" s="122"/>
    </row>
    <row r="431" spans="2:11">
      <c r="B431" s="113"/>
      <c r="C431" s="122"/>
      <c r="D431" s="122"/>
      <c r="E431" s="122"/>
      <c r="F431" s="122"/>
      <c r="G431" s="122"/>
      <c r="H431" s="122"/>
      <c r="I431" s="114"/>
      <c r="J431" s="114"/>
      <c r="K431" s="122"/>
    </row>
    <row r="432" spans="2:11">
      <c r="B432" s="113"/>
      <c r="C432" s="122"/>
      <c r="D432" s="122"/>
      <c r="E432" s="122"/>
      <c r="F432" s="122"/>
      <c r="G432" s="122"/>
      <c r="H432" s="122"/>
      <c r="I432" s="114"/>
      <c r="J432" s="114"/>
      <c r="K432" s="122"/>
    </row>
    <row r="433" spans="2:11">
      <c r="B433" s="113"/>
      <c r="C433" s="122"/>
      <c r="D433" s="122"/>
      <c r="E433" s="122"/>
      <c r="F433" s="122"/>
      <c r="G433" s="122"/>
      <c r="H433" s="122"/>
      <c r="I433" s="114"/>
      <c r="J433" s="114"/>
      <c r="K433" s="122"/>
    </row>
    <row r="434" spans="2:11">
      <c r="B434" s="113"/>
      <c r="C434" s="122"/>
      <c r="D434" s="122"/>
      <c r="E434" s="122"/>
      <c r="F434" s="122"/>
      <c r="G434" s="122"/>
      <c r="H434" s="122"/>
      <c r="I434" s="114"/>
      <c r="J434" s="114"/>
      <c r="K434" s="122"/>
    </row>
    <row r="435" spans="2:11">
      <c r="B435" s="113"/>
      <c r="C435" s="122"/>
      <c r="D435" s="122"/>
      <c r="E435" s="122"/>
      <c r="F435" s="122"/>
      <c r="G435" s="122"/>
      <c r="H435" s="122"/>
      <c r="I435" s="114"/>
      <c r="J435" s="114"/>
      <c r="K435" s="122"/>
    </row>
    <row r="436" spans="2:11">
      <c r="B436" s="113"/>
      <c r="C436" s="122"/>
      <c r="D436" s="122"/>
      <c r="E436" s="122"/>
      <c r="F436" s="122"/>
      <c r="G436" s="122"/>
      <c r="H436" s="122"/>
      <c r="I436" s="114"/>
      <c r="J436" s="114"/>
      <c r="K436" s="122"/>
    </row>
    <row r="437" spans="2:11">
      <c r="B437" s="113"/>
      <c r="C437" s="122"/>
      <c r="D437" s="122"/>
      <c r="E437" s="122"/>
      <c r="F437" s="122"/>
      <c r="G437" s="122"/>
      <c r="H437" s="122"/>
      <c r="I437" s="114"/>
      <c r="J437" s="114"/>
      <c r="K437" s="122"/>
    </row>
    <row r="438" spans="2:11">
      <c r="B438" s="113"/>
      <c r="C438" s="122"/>
      <c r="D438" s="122"/>
      <c r="E438" s="122"/>
      <c r="F438" s="122"/>
      <c r="G438" s="122"/>
      <c r="H438" s="122"/>
      <c r="I438" s="114"/>
      <c r="J438" s="114"/>
      <c r="K438" s="122"/>
    </row>
    <row r="439" spans="2:11">
      <c r="B439" s="113"/>
      <c r="C439" s="122"/>
      <c r="D439" s="122"/>
      <c r="E439" s="122"/>
      <c r="F439" s="122"/>
      <c r="G439" s="122"/>
      <c r="H439" s="122"/>
      <c r="I439" s="114"/>
      <c r="J439" s="114"/>
      <c r="K439" s="122"/>
    </row>
    <row r="440" spans="2:11">
      <c r="B440" s="113"/>
      <c r="C440" s="122"/>
      <c r="D440" s="122"/>
      <c r="E440" s="122"/>
      <c r="F440" s="122"/>
      <c r="G440" s="122"/>
      <c r="H440" s="122"/>
      <c r="I440" s="114"/>
      <c r="J440" s="114"/>
      <c r="K440" s="122"/>
    </row>
    <row r="441" spans="2:11">
      <c r="B441" s="113"/>
      <c r="C441" s="122"/>
      <c r="D441" s="122"/>
      <c r="E441" s="122"/>
      <c r="F441" s="122"/>
      <c r="G441" s="122"/>
      <c r="H441" s="122"/>
      <c r="I441" s="114"/>
      <c r="J441" s="114"/>
      <c r="K441" s="122"/>
    </row>
    <row r="442" spans="2:11">
      <c r="B442" s="113"/>
      <c r="C442" s="122"/>
      <c r="D442" s="122"/>
      <c r="E442" s="122"/>
      <c r="F442" s="122"/>
      <c r="G442" s="122"/>
      <c r="H442" s="122"/>
      <c r="I442" s="114"/>
      <c r="J442" s="114"/>
      <c r="K442" s="122"/>
    </row>
    <row r="443" spans="2:11">
      <c r="B443" s="113"/>
      <c r="C443" s="122"/>
      <c r="D443" s="122"/>
      <c r="E443" s="122"/>
      <c r="F443" s="122"/>
      <c r="G443" s="122"/>
      <c r="H443" s="122"/>
      <c r="I443" s="114"/>
      <c r="J443" s="114"/>
      <c r="K443" s="122"/>
    </row>
    <row r="444" spans="2:11">
      <c r="B444" s="113"/>
      <c r="C444" s="122"/>
      <c r="D444" s="122"/>
      <c r="E444" s="122"/>
      <c r="F444" s="122"/>
      <c r="G444" s="122"/>
      <c r="H444" s="122"/>
      <c r="I444" s="114"/>
      <c r="J444" s="114"/>
      <c r="K444" s="122"/>
    </row>
    <row r="445" spans="2:11">
      <c r="B445" s="113"/>
      <c r="C445" s="122"/>
      <c r="D445" s="122"/>
      <c r="E445" s="122"/>
      <c r="F445" s="122"/>
      <c r="G445" s="122"/>
      <c r="H445" s="122"/>
      <c r="I445" s="114"/>
      <c r="J445" s="114"/>
      <c r="K445" s="122"/>
    </row>
    <row r="446" spans="2:11">
      <c r="B446" s="113"/>
      <c r="C446" s="122"/>
      <c r="D446" s="122"/>
      <c r="E446" s="122"/>
      <c r="F446" s="122"/>
      <c r="G446" s="122"/>
      <c r="H446" s="122"/>
      <c r="I446" s="114"/>
      <c r="J446" s="114"/>
      <c r="K446" s="122"/>
    </row>
    <row r="447" spans="2:11">
      <c r="B447" s="113"/>
      <c r="C447" s="122"/>
      <c r="D447" s="122"/>
      <c r="E447" s="122"/>
      <c r="F447" s="122"/>
      <c r="G447" s="122"/>
      <c r="H447" s="122"/>
      <c r="I447" s="114"/>
      <c r="J447" s="114"/>
      <c r="K447" s="122"/>
    </row>
    <row r="448" spans="2:11">
      <c r="B448" s="113"/>
      <c r="C448" s="122"/>
      <c r="D448" s="122"/>
      <c r="E448" s="122"/>
      <c r="F448" s="122"/>
      <c r="G448" s="122"/>
      <c r="H448" s="122"/>
      <c r="I448" s="114"/>
      <c r="J448" s="114"/>
      <c r="K448" s="122"/>
    </row>
    <row r="449" spans="2:11">
      <c r="B449" s="113"/>
      <c r="C449" s="122"/>
      <c r="D449" s="122"/>
      <c r="E449" s="122"/>
      <c r="F449" s="122"/>
      <c r="G449" s="122"/>
      <c r="H449" s="122"/>
      <c r="I449" s="114"/>
      <c r="J449" s="114"/>
      <c r="K449" s="122"/>
    </row>
    <row r="450" spans="2:11">
      <c r="B450" s="113"/>
      <c r="C450" s="122"/>
      <c r="D450" s="122"/>
      <c r="E450" s="122"/>
      <c r="F450" s="122"/>
      <c r="G450" s="122"/>
      <c r="H450" s="122"/>
      <c r="I450" s="114"/>
      <c r="J450" s="114"/>
      <c r="K450" s="122"/>
    </row>
    <row r="451" spans="2:11">
      <c r="B451" s="113"/>
      <c r="C451" s="122"/>
      <c r="D451" s="122"/>
      <c r="E451" s="122"/>
      <c r="F451" s="122"/>
      <c r="G451" s="122"/>
      <c r="H451" s="122"/>
      <c r="I451" s="114"/>
      <c r="J451" s="114"/>
      <c r="K451" s="122"/>
    </row>
    <row r="452" spans="2:11">
      <c r="B452" s="113"/>
      <c r="C452" s="122"/>
      <c r="D452" s="122"/>
      <c r="E452" s="122"/>
      <c r="F452" s="122"/>
      <c r="G452" s="122"/>
      <c r="H452" s="122"/>
      <c r="I452" s="114"/>
      <c r="J452" s="114"/>
      <c r="K452" s="122"/>
    </row>
    <row r="453" spans="2:11">
      <c r="B453" s="113"/>
      <c r="C453" s="122"/>
      <c r="D453" s="122"/>
      <c r="E453" s="122"/>
      <c r="F453" s="122"/>
      <c r="G453" s="122"/>
      <c r="H453" s="122"/>
      <c r="I453" s="114"/>
      <c r="J453" s="114"/>
      <c r="K453" s="122"/>
    </row>
    <row r="454" spans="2:11">
      <c r="B454" s="113"/>
      <c r="C454" s="122"/>
      <c r="D454" s="122"/>
      <c r="E454" s="122"/>
      <c r="F454" s="122"/>
      <c r="G454" s="122"/>
      <c r="H454" s="122"/>
      <c r="I454" s="114"/>
      <c r="J454" s="114"/>
      <c r="K454" s="122"/>
    </row>
    <row r="455" spans="2:11">
      <c r="B455" s="113"/>
      <c r="C455" s="122"/>
      <c r="D455" s="122"/>
      <c r="E455" s="122"/>
      <c r="F455" s="122"/>
      <c r="G455" s="122"/>
      <c r="H455" s="122"/>
      <c r="I455" s="114"/>
      <c r="J455" s="114"/>
      <c r="K455" s="122"/>
    </row>
    <row r="456" spans="2:11">
      <c r="B456" s="113"/>
      <c r="C456" s="122"/>
      <c r="D456" s="122"/>
      <c r="E456" s="122"/>
      <c r="F456" s="122"/>
      <c r="G456" s="122"/>
      <c r="H456" s="122"/>
      <c r="I456" s="114"/>
      <c r="J456" s="114"/>
      <c r="K456" s="122"/>
    </row>
    <row r="457" spans="2:11">
      <c r="B457" s="113"/>
      <c r="C457" s="122"/>
      <c r="D457" s="122"/>
      <c r="E457" s="122"/>
      <c r="F457" s="122"/>
      <c r="G457" s="122"/>
      <c r="H457" s="122"/>
      <c r="I457" s="114"/>
      <c r="J457" s="114"/>
      <c r="K457" s="122"/>
    </row>
    <row r="458" spans="2:11">
      <c r="B458" s="113"/>
      <c r="C458" s="122"/>
      <c r="D458" s="122"/>
      <c r="E458" s="122"/>
      <c r="F458" s="122"/>
      <c r="G458" s="122"/>
      <c r="H458" s="122"/>
      <c r="I458" s="114"/>
      <c r="J458" s="114"/>
      <c r="K458" s="122"/>
    </row>
    <row r="459" spans="2:11">
      <c r="B459" s="113"/>
      <c r="C459" s="122"/>
      <c r="D459" s="122"/>
      <c r="E459" s="122"/>
      <c r="F459" s="122"/>
      <c r="G459" s="122"/>
      <c r="H459" s="122"/>
      <c r="I459" s="114"/>
      <c r="J459" s="114"/>
      <c r="K459" s="122"/>
    </row>
    <row r="460" spans="2:11">
      <c r="B460" s="113"/>
      <c r="C460" s="122"/>
      <c r="D460" s="122"/>
      <c r="E460" s="122"/>
      <c r="F460" s="122"/>
      <c r="G460" s="122"/>
      <c r="H460" s="122"/>
      <c r="I460" s="114"/>
      <c r="J460" s="114"/>
      <c r="K460" s="122"/>
    </row>
    <row r="461" spans="2:11">
      <c r="B461" s="113"/>
      <c r="C461" s="122"/>
      <c r="D461" s="122"/>
      <c r="E461" s="122"/>
      <c r="F461" s="122"/>
      <c r="G461" s="122"/>
      <c r="H461" s="122"/>
      <c r="I461" s="114"/>
      <c r="J461" s="114"/>
      <c r="K461" s="122"/>
    </row>
    <row r="462" spans="2:11">
      <c r="B462" s="113"/>
      <c r="C462" s="122"/>
      <c r="D462" s="122"/>
      <c r="E462" s="122"/>
      <c r="F462" s="122"/>
      <c r="G462" s="122"/>
      <c r="H462" s="122"/>
      <c r="I462" s="114"/>
      <c r="J462" s="114"/>
      <c r="K462" s="122"/>
    </row>
    <row r="463" spans="2:11">
      <c r="B463" s="113"/>
      <c r="C463" s="122"/>
      <c r="D463" s="122"/>
      <c r="E463" s="122"/>
      <c r="F463" s="122"/>
      <c r="G463" s="122"/>
      <c r="H463" s="122"/>
      <c r="I463" s="114"/>
      <c r="J463" s="114"/>
      <c r="K463" s="122"/>
    </row>
    <row r="464" spans="2:11">
      <c r="B464" s="113"/>
      <c r="C464" s="122"/>
      <c r="D464" s="122"/>
      <c r="E464" s="122"/>
      <c r="F464" s="122"/>
      <c r="G464" s="122"/>
      <c r="H464" s="122"/>
      <c r="I464" s="114"/>
      <c r="J464" s="114"/>
      <c r="K464" s="122"/>
    </row>
    <row r="465" spans="2:11">
      <c r="B465" s="113"/>
      <c r="C465" s="122"/>
      <c r="D465" s="122"/>
      <c r="E465" s="122"/>
      <c r="F465" s="122"/>
      <c r="G465" s="122"/>
      <c r="H465" s="122"/>
      <c r="I465" s="114"/>
      <c r="J465" s="114"/>
      <c r="K465" s="122"/>
    </row>
    <row r="466" spans="2:11">
      <c r="B466" s="113"/>
      <c r="C466" s="122"/>
      <c r="D466" s="122"/>
      <c r="E466" s="122"/>
      <c r="F466" s="122"/>
      <c r="G466" s="122"/>
      <c r="H466" s="122"/>
      <c r="I466" s="114"/>
      <c r="J466" s="114"/>
      <c r="K466" s="122"/>
    </row>
    <row r="467" spans="2:11">
      <c r="B467" s="113"/>
      <c r="C467" s="122"/>
      <c r="D467" s="122"/>
      <c r="E467" s="122"/>
      <c r="F467" s="122"/>
      <c r="G467" s="122"/>
      <c r="H467" s="122"/>
      <c r="I467" s="114"/>
      <c r="J467" s="114"/>
      <c r="K467" s="122"/>
    </row>
    <row r="468" spans="2:11">
      <c r="B468" s="113"/>
      <c r="C468" s="122"/>
      <c r="D468" s="122"/>
      <c r="E468" s="122"/>
      <c r="F468" s="122"/>
      <c r="G468" s="122"/>
      <c r="H468" s="122"/>
      <c r="I468" s="114"/>
      <c r="J468" s="114"/>
      <c r="K468" s="122"/>
    </row>
    <row r="469" spans="2:11">
      <c r="B469" s="113"/>
      <c r="C469" s="122"/>
      <c r="D469" s="122"/>
      <c r="E469" s="122"/>
      <c r="F469" s="122"/>
      <c r="G469" s="122"/>
      <c r="H469" s="122"/>
      <c r="I469" s="114"/>
      <c r="J469" s="114"/>
      <c r="K469" s="122"/>
    </row>
    <row r="470" spans="2:11">
      <c r="B470" s="113"/>
      <c r="C470" s="122"/>
      <c r="D470" s="122"/>
      <c r="E470" s="122"/>
      <c r="F470" s="122"/>
      <c r="G470" s="122"/>
      <c r="H470" s="122"/>
      <c r="I470" s="114"/>
      <c r="J470" s="114"/>
      <c r="K470" s="122"/>
    </row>
    <row r="471" spans="2:11">
      <c r="B471" s="113"/>
      <c r="C471" s="122"/>
      <c r="D471" s="122"/>
      <c r="E471" s="122"/>
      <c r="F471" s="122"/>
      <c r="G471" s="122"/>
      <c r="H471" s="122"/>
      <c r="I471" s="114"/>
      <c r="J471" s="114"/>
      <c r="K471" s="122"/>
    </row>
    <row r="472" spans="2:11">
      <c r="B472" s="113"/>
      <c r="C472" s="122"/>
      <c r="D472" s="122"/>
      <c r="E472" s="122"/>
      <c r="F472" s="122"/>
      <c r="G472" s="122"/>
      <c r="H472" s="122"/>
      <c r="I472" s="114"/>
      <c r="J472" s="114"/>
      <c r="K472" s="122"/>
    </row>
    <row r="473" spans="2:11">
      <c r="B473" s="113"/>
      <c r="C473" s="122"/>
      <c r="D473" s="122"/>
      <c r="E473" s="122"/>
      <c r="F473" s="122"/>
      <c r="G473" s="122"/>
      <c r="H473" s="122"/>
      <c r="I473" s="114"/>
      <c r="J473" s="114"/>
      <c r="K473" s="122"/>
    </row>
    <row r="474" spans="2:11">
      <c r="B474" s="113"/>
      <c r="C474" s="122"/>
      <c r="D474" s="122"/>
      <c r="E474" s="122"/>
      <c r="F474" s="122"/>
      <c r="G474" s="122"/>
      <c r="H474" s="122"/>
      <c r="I474" s="114"/>
      <c r="J474" s="114"/>
      <c r="K474" s="122"/>
    </row>
    <row r="475" spans="2:11">
      <c r="B475" s="113"/>
      <c r="C475" s="122"/>
      <c r="D475" s="122"/>
      <c r="E475" s="122"/>
      <c r="F475" s="122"/>
      <c r="G475" s="122"/>
      <c r="H475" s="122"/>
      <c r="I475" s="114"/>
      <c r="J475" s="114"/>
      <c r="K475" s="122"/>
    </row>
    <row r="476" spans="2:11">
      <c r="B476" s="113"/>
      <c r="C476" s="122"/>
      <c r="D476" s="122"/>
      <c r="E476" s="122"/>
      <c r="F476" s="122"/>
      <c r="G476" s="122"/>
      <c r="H476" s="122"/>
      <c r="I476" s="114"/>
      <c r="J476" s="114"/>
      <c r="K476" s="122"/>
    </row>
    <row r="477" spans="2:11">
      <c r="B477" s="113"/>
      <c r="C477" s="122"/>
      <c r="D477" s="122"/>
      <c r="E477" s="122"/>
      <c r="F477" s="122"/>
      <c r="G477" s="122"/>
      <c r="H477" s="122"/>
      <c r="I477" s="114"/>
      <c r="J477" s="114"/>
      <c r="K477" s="122"/>
    </row>
    <row r="478" spans="2:11">
      <c r="B478" s="113"/>
      <c r="C478" s="122"/>
      <c r="D478" s="122"/>
      <c r="E478" s="122"/>
      <c r="F478" s="122"/>
      <c r="G478" s="122"/>
      <c r="H478" s="122"/>
      <c r="I478" s="114"/>
      <c r="J478" s="114"/>
      <c r="K478" s="122"/>
    </row>
    <row r="479" spans="2:11">
      <c r="B479" s="113"/>
      <c r="C479" s="122"/>
      <c r="D479" s="122"/>
      <c r="E479" s="122"/>
      <c r="F479" s="122"/>
      <c r="G479" s="122"/>
      <c r="H479" s="122"/>
      <c r="I479" s="114"/>
      <c r="J479" s="114"/>
      <c r="K479" s="122"/>
    </row>
    <row r="480" spans="2:11">
      <c r="B480" s="113"/>
      <c r="C480" s="122"/>
      <c r="D480" s="122"/>
      <c r="E480" s="122"/>
      <c r="F480" s="122"/>
      <c r="G480" s="122"/>
      <c r="H480" s="122"/>
      <c r="I480" s="114"/>
      <c r="J480" s="114"/>
      <c r="K480" s="122"/>
    </row>
    <row r="481" spans="2:11">
      <c r="B481" s="113"/>
      <c r="C481" s="122"/>
      <c r="D481" s="122"/>
      <c r="E481" s="122"/>
      <c r="F481" s="122"/>
      <c r="G481" s="122"/>
      <c r="H481" s="122"/>
      <c r="I481" s="114"/>
      <c r="J481" s="114"/>
      <c r="K481" s="122"/>
    </row>
    <row r="482" spans="2:11">
      <c r="B482" s="113"/>
      <c r="C482" s="122"/>
      <c r="D482" s="122"/>
      <c r="E482" s="122"/>
      <c r="F482" s="122"/>
      <c r="G482" s="122"/>
      <c r="H482" s="122"/>
      <c r="I482" s="114"/>
      <c r="J482" s="114"/>
      <c r="K482" s="122"/>
    </row>
    <row r="483" spans="2:11">
      <c r="B483" s="113"/>
      <c r="C483" s="122"/>
      <c r="D483" s="122"/>
      <c r="E483" s="122"/>
      <c r="F483" s="122"/>
      <c r="G483" s="122"/>
      <c r="H483" s="122"/>
      <c r="I483" s="114"/>
      <c r="J483" s="114"/>
      <c r="K483" s="122"/>
    </row>
    <row r="484" spans="2:11">
      <c r="B484" s="113"/>
      <c r="C484" s="122"/>
      <c r="D484" s="122"/>
      <c r="E484" s="122"/>
      <c r="F484" s="122"/>
      <c r="G484" s="122"/>
      <c r="H484" s="122"/>
      <c r="I484" s="114"/>
      <c r="J484" s="114"/>
      <c r="K484" s="122"/>
    </row>
    <row r="485" spans="2:11">
      <c r="B485" s="113"/>
      <c r="C485" s="122"/>
      <c r="D485" s="122"/>
      <c r="E485" s="122"/>
      <c r="F485" s="122"/>
      <c r="G485" s="122"/>
      <c r="H485" s="122"/>
      <c r="I485" s="114"/>
      <c r="J485" s="114"/>
      <c r="K485" s="122"/>
    </row>
    <row r="486" spans="2:11">
      <c r="B486" s="113"/>
      <c r="C486" s="122"/>
      <c r="D486" s="122"/>
      <c r="E486" s="122"/>
      <c r="F486" s="122"/>
      <c r="G486" s="122"/>
      <c r="H486" s="122"/>
      <c r="I486" s="114"/>
      <c r="J486" s="114"/>
      <c r="K486" s="122"/>
    </row>
    <row r="487" spans="2:11">
      <c r="B487" s="113"/>
      <c r="C487" s="122"/>
      <c r="D487" s="122"/>
      <c r="E487" s="122"/>
      <c r="F487" s="122"/>
      <c r="G487" s="122"/>
      <c r="H487" s="122"/>
      <c r="I487" s="114"/>
      <c r="J487" s="114"/>
      <c r="K487" s="122"/>
    </row>
    <row r="488" spans="2:11">
      <c r="B488" s="113"/>
      <c r="C488" s="122"/>
      <c r="D488" s="122"/>
      <c r="E488" s="122"/>
      <c r="F488" s="122"/>
      <c r="G488" s="122"/>
      <c r="H488" s="122"/>
      <c r="I488" s="114"/>
      <c r="J488" s="114"/>
      <c r="K488" s="122"/>
    </row>
    <row r="489" spans="2:11">
      <c r="B489" s="113"/>
      <c r="C489" s="122"/>
      <c r="D489" s="122"/>
      <c r="E489" s="122"/>
      <c r="F489" s="122"/>
      <c r="G489" s="122"/>
      <c r="H489" s="122"/>
      <c r="I489" s="114"/>
      <c r="J489" s="114"/>
      <c r="K489" s="122"/>
    </row>
    <row r="490" spans="2:11">
      <c r="B490" s="113"/>
      <c r="C490" s="122"/>
      <c r="D490" s="122"/>
      <c r="E490" s="122"/>
      <c r="F490" s="122"/>
      <c r="G490" s="122"/>
      <c r="H490" s="122"/>
      <c r="I490" s="114"/>
      <c r="J490" s="114"/>
      <c r="K490" s="122"/>
    </row>
    <row r="491" spans="2:11">
      <c r="B491" s="113"/>
      <c r="C491" s="122"/>
      <c r="D491" s="122"/>
      <c r="E491" s="122"/>
      <c r="F491" s="122"/>
      <c r="G491" s="122"/>
      <c r="H491" s="122"/>
      <c r="I491" s="114"/>
      <c r="J491" s="114"/>
      <c r="K491" s="122"/>
    </row>
    <row r="492" spans="2:11">
      <c r="B492" s="113"/>
      <c r="C492" s="122"/>
      <c r="D492" s="122"/>
      <c r="E492" s="122"/>
      <c r="F492" s="122"/>
      <c r="G492" s="122"/>
      <c r="H492" s="122"/>
      <c r="I492" s="114"/>
      <c r="J492" s="114"/>
      <c r="K492" s="122"/>
    </row>
    <row r="493" spans="2:11">
      <c r="B493" s="113"/>
      <c r="C493" s="122"/>
      <c r="D493" s="122"/>
      <c r="E493" s="122"/>
      <c r="F493" s="122"/>
      <c r="G493" s="122"/>
      <c r="H493" s="122"/>
      <c r="I493" s="114"/>
      <c r="J493" s="114"/>
      <c r="K493" s="122"/>
    </row>
    <row r="494" spans="2:11">
      <c r="B494" s="113"/>
      <c r="C494" s="122"/>
      <c r="D494" s="122"/>
      <c r="E494" s="122"/>
      <c r="F494" s="122"/>
      <c r="G494" s="122"/>
      <c r="H494" s="122"/>
      <c r="I494" s="114"/>
      <c r="J494" s="114"/>
      <c r="K494" s="122"/>
    </row>
    <row r="495" spans="2:11">
      <c r="B495" s="113"/>
      <c r="C495" s="122"/>
      <c r="D495" s="122"/>
      <c r="E495" s="122"/>
      <c r="F495" s="122"/>
      <c r="G495" s="122"/>
      <c r="H495" s="122"/>
      <c r="I495" s="114"/>
      <c r="J495" s="114"/>
      <c r="K495" s="122"/>
    </row>
    <row r="496" spans="2:11">
      <c r="B496" s="113"/>
      <c r="C496" s="122"/>
      <c r="D496" s="122"/>
      <c r="E496" s="122"/>
      <c r="F496" s="122"/>
      <c r="G496" s="122"/>
      <c r="H496" s="122"/>
      <c r="I496" s="114"/>
      <c r="J496" s="114"/>
      <c r="K496" s="122"/>
    </row>
    <row r="497" spans="2:11">
      <c r="B497" s="113"/>
      <c r="C497" s="122"/>
      <c r="D497" s="122"/>
      <c r="E497" s="122"/>
      <c r="F497" s="122"/>
      <c r="G497" s="122"/>
      <c r="H497" s="122"/>
      <c r="I497" s="114"/>
      <c r="J497" s="114"/>
      <c r="K497" s="122"/>
    </row>
    <row r="498" spans="2:11">
      <c r="B498" s="113"/>
      <c r="C498" s="122"/>
      <c r="D498" s="122"/>
      <c r="E498" s="122"/>
      <c r="F498" s="122"/>
      <c r="G498" s="122"/>
      <c r="H498" s="122"/>
      <c r="I498" s="114"/>
      <c r="J498" s="114"/>
      <c r="K498" s="122"/>
    </row>
    <row r="499" spans="2:11">
      <c r="B499" s="113"/>
      <c r="C499" s="122"/>
      <c r="D499" s="122"/>
      <c r="E499" s="122"/>
      <c r="F499" s="122"/>
      <c r="G499" s="122"/>
      <c r="H499" s="122"/>
      <c r="I499" s="114"/>
      <c r="J499" s="114"/>
      <c r="K499" s="122"/>
    </row>
    <row r="500" spans="2:11">
      <c r="B500" s="113"/>
      <c r="C500" s="122"/>
      <c r="D500" s="122"/>
      <c r="E500" s="122"/>
      <c r="F500" s="122"/>
      <c r="G500" s="122"/>
      <c r="H500" s="122"/>
      <c r="I500" s="114"/>
      <c r="J500" s="114"/>
      <c r="K500" s="122"/>
    </row>
    <row r="501" spans="2:11">
      <c r="B501" s="113"/>
      <c r="C501" s="122"/>
      <c r="D501" s="122"/>
      <c r="E501" s="122"/>
      <c r="F501" s="122"/>
      <c r="G501" s="122"/>
      <c r="H501" s="122"/>
      <c r="I501" s="114"/>
      <c r="J501" s="114"/>
      <c r="K501" s="122"/>
    </row>
    <row r="502" spans="2:11">
      <c r="B502" s="113"/>
      <c r="C502" s="122"/>
      <c r="D502" s="122"/>
      <c r="E502" s="122"/>
      <c r="F502" s="122"/>
      <c r="G502" s="122"/>
      <c r="H502" s="122"/>
      <c r="I502" s="114"/>
      <c r="J502" s="114"/>
      <c r="K502" s="122"/>
    </row>
    <row r="503" spans="2:11">
      <c r="B503" s="113"/>
      <c r="C503" s="122"/>
      <c r="D503" s="122"/>
      <c r="E503" s="122"/>
      <c r="F503" s="122"/>
      <c r="G503" s="122"/>
      <c r="H503" s="122"/>
      <c r="I503" s="114"/>
      <c r="J503" s="114"/>
      <c r="K503" s="122"/>
    </row>
    <row r="504" spans="2:11">
      <c r="B504" s="113"/>
      <c r="C504" s="122"/>
      <c r="D504" s="122"/>
      <c r="E504" s="122"/>
      <c r="F504" s="122"/>
      <c r="G504" s="122"/>
      <c r="H504" s="122"/>
      <c r="I504" s="114"/>
      <c r="J504" s="114"/>
      <c r="K504" s="122"/>
    </row>
    <row r="505" spans="2:11">
      <c r="B505" s="113"/>
      <c r="C505" s="122"/>
      <c r="D505" s="122"/>
      <c r="E505" s="122"/>
      <c r="F505" s="122"/>
      <c r="G505" s="122"/>
      <c r="H505" s="122"/>
      <c r="I505" s="114"/>
      <c r="J505" s="114"/>
      <c r="K505" s="122"/>
    </row>
    <row r="506" spans="2:11">
      <c r="B506" s="113"/>
      <c r="C506" s="122"/>
      <c r="D506" s="122"/>
      <c r="E506" s="122"/>
      <c r="F506" s="122"/>
      <c r="G506" s="122"/>
      <c r="H506" s="122"/>
      <c r="I506" s="114"/>
      <c r="J506" s="114"/>
      <c r="K506" s="122"/>
    </row>
    <row r="507" spans="2:11">
      <c r="B507" s="113"/>
      <c r="C507" s="122"/>
      <c r="D507" s="122"/>
      <c r="E507" s="122"/>
      <c r="F507" s="122"/>
      <c r="G507" s="122"/>
      <c r="H507" s="122"/>
      <c r="I507" s="114"/>
      <c r="J507" s="114"/>
      <c r="K507" s="122"/>
    </row>
    <row r="508" spans="2:11">
      <c r="B508" s="113"/>
      <c r="C508" s="122"/>
      <c r="D508" s="122"/>
      <c r="E508" s="122"/>
      <c r="F508" s="122"/>
      <c r="G508" s="122"/>
      <c r="H508" s="122"/>
      <c r="I508" s="114"/>
      <c r="J508" s="114"/>
      <c r="K508" s="122"/>
    </row>
    <row r="509" spans="2:11">
      <c r="B509" s="113"/>
      <c r="C509" s="122"/>
      <c r="D509" s="122"/>
      <c r="E509" s="122"/>
      <c r="F509" s="122"/>
      <c r="G509" s="122"/>
      <c r="H509" s="122"/>
      <c r="I509" s="114"/>
      <c r="J509" s="114"/>
      <c r="K509" s="122"/>
    </row>
    <row r="510" spans="2:11">
      <c r="B510" s="113"/>
      <c r="C510" s="122"/>
      <c r="D510" s="122"/>
      <c r="E510" s="122"/>
      <c r="F510" s="122"/>
      <c r="G510" s="122"/>
      <c r="H510" s="122"/>
      <c r="I510" s="114"/>
      <c r="J510" s="114"/>
      <c r="K510" s="122"/>
    </row>
    <row r="511" spans="2:11">
      <c r="B511" s="113"/>
      <c r="C511" s="122"/>
      <c r="D511" s="122"/>
      <c r="E511" s="122"/>
      <c r="F511" s="122"/>
      <c r="G511" s="122"/>
      <c r="H511" s="122"/>
      <c r="I511" s="114"/>
      <c r="J511" s="114"/>
      <c r="K511" s="122"/>
    </row>
    <row r="512" spans="2:11">
      <c r="B512" s="113"/>
      <c r="C512" s="122"/>
      <c r="D512" s="122"/>
      <c r="E512" s="122"/>
      <c r="F512" s="122"/>
      <c r="G512" s="122"/>
      <c r="H512" s="122"/>
      <c r="I512" s="114"/>
      <c r="J512" s="114"/>
      <c r="K512" s="122"/>
    </row>
    <row r="513" spans="2:11">
      <c r="B513" s="113"/>
      <c r="C513" s="122"/>
      <c r="D513" s="122"/>
      <c r="E513" s="122"/>
      <c r="F513" s="122"/>
      <c r="G513" s="122"/>
      <c r="H513" s="122"/>
      <c r="I513" s="114"/>
      <c r="J513" s="114"/>
      <c r="K513" s="122"/>
    </row>
    <row r="514" spans="2:11">
      <c r="B514" s="113"/>
      <c r="C514" s="122"/>
      <c r="D514" s="122"/>
      <c r="E514" s="122"/>
      <c r="F514" s="122"/>
      <c r="G514" s="122"/>
      <c r="H514" s="122"/>
      <c r="I514" s="114"/>
      <c r="J514" s="114"/>
      <c r="K514" s="122"/>
    </row>
    <row r="515" spans="2:11">
      <c r="B515" s="113"/>
      <c r="C515" s="122"/>
      <c r="D515" s="122"/>
      <c r="E515" s="122"/>
      <c r="F515" s="122"/>
      <c r="G515" s="122"/>
      <c r="H515" s="122"/>
      <c r="I515" s="114"/>
      <c r="J515" s="114"/>
      <c r="K515" s="122"/>
    </row>
    <row r="516" spans="2:11">
      <c r="B516" s="113"/>
      <c r="C516" s="122"/>
      <c r="D516" s="122"/>
      <c r="E516" s="122"/>
      <c r="F516" s="122"/>
      <c r="G516" s="122"/>
      <c r="H516" s="122"/>
      <c r="I516" s="114"/>
      <c r="J516" s="114"/>
      <c r="K516" s="122"/>
    </row>
    <row r="517" spans="2:11">
      <c r="B517" s="113"/>
      <c r="C517" s="122"/>
      <c r="D517" s="122"/>
      <c r="E517" s="122"/>
      <c r="F517" s="122"/>
      <c r="G517" s="122"/>
      <c r="H517" s="122"/>
      <c r="I517" s="114"/>
      <c r="J517" s="114"/>
      <c r="K517" s="122"/>
    </row>
    <row r="518" spans="2:11">
      <c r="B518" s="113"/>
      <c r="C518" s="122"/>
      <c r="D518" s="122"/>
      <c r="E518" s="122"/>
      <c r="F518" s="122"/>
      <c r="G518" s="122"/>
      <c r="H518" s="122"/>
      <c r="I518" s="114"/>
      <c r="J518" s="114"/>
      <c r="K518" s="122"/>
    </row>
    <row r="519" spans="2:11">
      <c r="B519" s="113"/>
      <c r="C519" s="122"/>
      <c r="D519" s="122"/>
      <c r="E519" s="122"/>
      <c r="F519" s="122"/>
      <c r="G519" s="122"/>
      <c r="H519" s="122"/>
      <c r="I519" s="114"/>
      <c r="J519" s="114"/>
      <c r="K519" s="122"/>
    </row>
    <row r="520" spans="2:11">
      <c r="B520" s="113"/>
      <c r="C520" s="122"/>
      <c r="D520" s="122"/>
      <c r="E520" s="122"/>
      <c r="F520" s="122"/>
      <c r="G520" s="122"/>
      <c r="H520" s="122"/>
      <c r="I520" s="114"/>
      <c r="J520" s="114"/>
      <c r="K520" s="122"/>
    </row>
    <row r="521" spans="2:11">
      <c r="B521" s="113"/>
      <c r="C521" s="122"/>
      <c r="D521" s="122"/>
      <c r="E521" s="122"/>
      <c r="F521" s="122"/>
      <c r="G521" s="122"/>
      <c r="H521" s="122"/>
      <c r="I521" s="114"/>
      <c r="J521" s="114"/>
      <c r="K521" s="122"/>
    </row>
    <row r="522" spans="2:11">
      <c r="B522" s="113"/>
      <c r="C522" s="122"/>
      <c r="D522" s="122"/>
      <c r="E522" s="122"/>
      <c r="F522" s="122"/>
      <c r="G522" s="122"/>
      <c r="H522" s="122"/>
      <c r="I522" s="114"/>
      <c r="J522" s="114"/>
      <c r="K522" s="122"/>
    </row>
    <row r="523" spans="2:11">
      <c r="B523" s="113"/>
      <c r="C523" s="122"/>
      <c r="D523" s="122"/>
      <c r="E523" s="122"/>
      <c r="F523" s="122"/>
      <c r="G523" s="122"/>
      <c r="H523" s="122"/>
      <c r="I523" s="114"/>
      <c r="J523" s="114"/>
      <c r="K523" s="122"/>
    </row>
    <row r="524" spans="2:11">
      <c r="B524" s="113"/>
      <c r="C524" s="122"/>
      <c r="D524" s="122"/>
      <c r="E524" s="122"/>
      <c r="F524" s="122"/>
      <c r="G524" s="122"/>
      <c r="H524" s="122"/>
      <c r="I524" s="114"/>
      <c r="J524" s="114"/>
      <c r="K524" s="122"/>
    </row>
    <row r="525" spans="2:11">
      <c r="B525" s="113"/>
      <c r="C525" s="122"/>
      <c r="D525" s="122"/>
      <c r="E525" s="122"/>
      <c r="F525" s="122"/>
      <c r="G525" s="122"/>
      <c r="H525" s="122"/>
      <c r="I525" s="114"/>
      <c r="J525" s="114"/>
      <c r="K525" s="122"/>
    </row>
    <row r="526" spans="2:11">
      <c r="B526" s="113"/>
      <c r="C526" s="122"/>
      <c r="D526" s="122"/>
      <c r="E526" s="122"/>
      <c r="F526" s="122"/>
      <c r="G526" s="122"/>
      <c r="H526" s="122"/>
      <c r="I526" s="114"/>
      <c r="J526" s="114"/>
      <c r="K526" s="122"/>
    </row>
    <row r="527" spans="2:11">
      <c r="B527" s="113"/>
      <c r="C527" s="122"/>
      <c r="D527" s="122"/>
      <c r="E527" s="122"/>
      <c r="F527" s="122"/>
      <c r="G527" s="122"/>
      <c r="H527" s="122"/>
      <c r="I527" s="114"/>
      <c r="J527" s="114"/>
      <c r="K527" s="122"/>
    </row>
    <row r="528" spans="2:11">
      <c r="B528" s="113"/>
      <c r="C528" s="122"/>
      <c r="D528" s="122"/>
      <c r="E528" s="122"/>
      <c r="F528" s="122"/>
      <c r="G528" s="122"/>
      <c r="H528" s="122"/>
      <c r="I528" s="114"/>
      <c r="J528" s="114"/>
      <c r="K528" s="122"/>
    </row>
    <row r="529" spans="2:11">
      <c r="B529" s="113"/>
      <c r="C529" s="122"/>
      <c r="D529" s="122"/>
      <c r="E529" s="122"/>
      <c r="F529" s="122"/>
      <c r="G529" s="122"/>
      <c r="H529" s="122"/>
      <c r="I529" s="114"/>
      <c r="J529" s="114"/>
      <c r="K529" s="122"/>
    </row>
    <row r="530" spans="2:11">
      <c r="B530" s="113"/>
      <c r="C530" s="122"/>
      <c r="D530" s="122"/>
      <c r="E530" s="122"/>
      <c r="F530" s="122"/>
      <c r="G530" s="122"/>
      <c r="H530" s="122"/>
      <c r="I530" s="114"/>
      <c r="J530" s="114"/>
      <c r="K530" s="122"/>
    </row>
    <row r="531" spans="2:11">
      <c r="B531" s="113"/>
      <c r="C531" s="122"/>
      <c r="D531" s="122"/>
      <c r="E531" s="122"/>
      <c r="F531" s="122"/>
      <c r="G531" s="122"/>
      <c r="H531" s="122"/>
      <c r="I531" s="114"/>
      <c r="J531" s="114"/>
      <c r="K531" s="122"/>
    </row>
    <row r="532" spans="2:11">
      <c r="B532" s="113"/>
      <c r="C532" s="122"/>
      <c r="D532" s="122"/>
      <c r="E532" s="122"/>
      <c r="F532" s="122"/>
      <c r="G532" s="122"/>
      <c r="H532" s="122"/>
      <c r="I532" s="114"/>
      <c r="J532" s="114"/>
      <c r="K532" s="122"/>
    </row>
    <row r="533" spans="2:11">
      <c r="B533" s="113"/>
      <c r="C533" s="122"/>
      <c r="D533" s="122"/>
      <c r="E533" s="122"/>
      <c r="F533" s="122"/>
      <c r="G533" s="122"/>
      <c r="H533" s="122"/>
      <c r="I533" s="114"/>
      <c r="J533" s="114"/>
      <c r="K533" s="122"/>
    </row>
    <row r="534" spans="2:11">
      <c r="B534" s="113"/>
      <c r="C534" s="122"/>
      <c r="D534" s="122"/>
      <c r="E534" s="122"/>
      <c r="F534" s="122"/>
      <c r="G534" s="122"/>
      <c r="H534" s="122"/>
      <c r="I534" s="114"/>
      <c r="J534" s="114"/>
      <c r="K534" s="122"/>
    </row>
    <row r="535" spans="2:11">
      <c r="B535" s="113"/>
      <c r="C535" s="122"/>
      <c r="D535" s="122"/>
      <c r="E535" s="122"/>
      <c r="F535" s="122"/>
      <c r="G535" s="122"/>
      <c r="H535" s="122"/>
      <c r="I535" s="114"/>
      <c r="J535" s="114"/>
      <c r="K535" s="122"/>
    </row>
    <row r="536" spans="2:11">
      <c r="B536" s="113"/>
      <c r="C536" s="122"/>
      <c r="D536" s="122"/>
      <c r="E536" s="122"/>
      <c r="F536" s="122"/>
      <c r="G536" s="122"/>
      <c r="H536" s="122"/>
      <c r="I536" s="114"/>
      <c r="J536" s="114"/>
      <c r="K536" s="122"/>
    </row>
    <row r="537" spans="2:11">
      <c r="B537" s="113"/>
      <c r="C537" s="122"/>
      <c r="D537" s="122"/>
      <c r="E537" s="122"/>
      <c r="F537" s="122"/>
      <c r="G537" s="122"/>
      <c r="H537" s="122"/>
      <c r="I537" s="114"/>
      <c r="J537" s="114"/>
      <c r="K537" s="122"/>
    </row>
    <row r="538" spans="2:11">
      <c r="B538" s="113"/>
      <c r="C538" s="122"/>
      <c r="D538" s="122"/>
      <c r="E538" s="122"/>
      <c r="F538" s="122"/>
      <c r="G538" s="122"/>
      <c r="H538" s="122"/>
      <c r="I538" s="114"/>
      <c r="J538" s="114"/>
      <c r="K538" s="122"/>
    </row>
    <row r="539" spans="2:11">
      <c r="B539" s="113"/>
      <c r="C539" s="122"/>
      <c r="D539" s="122"/>
      <c r="E539" s="122"/>
      <c r="F539" s="122"/>
      <c r="G539" s="122"/>
      <c r="H539" s="122"/>
      <c r="I539" s="114"/>
      <c r="J539" s="114"/>
      <c r="K539" s="122"/>
    </row>
    <row r="540" spans="2:11">
      <c r="B540" s="113"/>
      <c r="C540" s="122"/>
      <c r="D540" s="122"/>
      <c r="E540" s="122"/>
      <c r="F540" s="122"/>
      <c r="G540" s="122"/>
      <c r="H540" s="122"/>
      <c r="I540" s="114"/>
      <c r="J540" s="114"/>
      <c r="K540" s="122"/>
    </row>
    <row r="541" spans="2:11">
      <c r="B541" s="113"/>
      <c r="C541" s="122"/>
      <c r="D541" s="122"/>
      <c r="E541" s="122"/>
      <c r="F541" s="122"/>
      <c r="G541" s="122"/>
      <c r="H541" s="122"/>
      <c r="I541" s="114"/>
      <c r="J541" s="114"/>
      <c r="K541" s="122"/>
    </row>
    <row r="542" spans="2:11">
      <c r="B542" s="113"/>
      <c r="C542" s="122"/>
      <c r="D542" s="122"/>
      <c r="E542" s="122"/>
      <c r="F542" s="122"/>
      <c r="G542" s="122"/>
      <c r="H542" s="122"/>
      <c r="I542" s="114"/>
      <c r="J542" s="114"/>
      <c r="K542" s="122"/>
    </row>
    <row r="543" spans="2:11">
      <c r="B543" s="113"/>
      <c r="C543" s="122"/>
      <c r="D543" s="122"/>
      <c r="E543" s="122"/>
      <c r="F543" s="122"/>
      <c r="G543" s="122"/>
      <c r="H543" s="122"/>
      <c r="I543" s="114"/>
      <c r="J543" s="114"/>
      <c r="K543" s="122"/>
    </row>
    <row r="544" spans="2:11">
      <c r="B544" s="113"/>
      <c r="C544" s="122"/>
      <c r="D544" s="122"/>
      <c r="E544" s="122"/>
      <c r="F544" s="122"/>
      <c r="G544" s="122"/>
      <c r="H544" s="122"/>
      <c r="I544" s="114"/>
      <c r="J544" s="114"/>
      <c r="K544" s="122"/>
    </row>
    <row r="545" spans="2:11">
      <c r="B545" s="113"/>
      <c r="C545" s="122"/>
      <c r="D545" s="122"/>
      <c r="E545" s="122"/>
      <c r="F545" s="122"/>
      <c r="G545" s="122"/>
      <c r="H545" s="122"/>
      <c r="I545" s="114"/>
      <c r="J545" s="114"/>
      <c r="K545" s="122"/>
    </row>
    <row r="546" spans="2:11">
      <c r="B546" s="113"/>
      <c r="C546" s="122"/>
      <c r="D546" s="122"/>
      <c r="E546" s="122"/>
      <c r="F546" s="122"/>
      <c r="G546" s="122"/>
      <c r="H546" s="122"/>
      <c r="I546" s="114"/>
      <c r="J546" s="114"/>
      <c r="K546" s="122"/>
    </row>
    <row r="547" spans="2:11">
      <c r="B547" s="113"/>
      <c r="C547" s="122"/>
      <c r="D547" s="122"/>
      <c r="E547" s="122"/>
      <c r="F547" s="122"/>
      <c r="G547" s="122"/>
      <c r="H547" s="122"/>
      <c r="I547" s="114"/>
      <c r="J547" s="114"/>
      <c r="K547" s="122"/>
    </row>
    <row r="548" spans="2:11">
      <c r="B548" s="113"/>
      <c r="C548" s="122"/>
      <c r="D548" s="122"/>
      <c r="E548" s="122"/>
      <c r="F548" s="122"/>
      <c r="G548" s="122"/>
      <c r="H548" s="122"/>
      <c r="I548" s="114"/>
      <c r="J548" s="114"/>
      <c r="K548" s="122"/>
    </row>
    <row r="549" spans="2:11">
      <c r="B549" s="113"/>
      <c r="C549" s="122"/>
      <c r="D549" s="122"/>
      <c r="E549" s="122"/>
      <c r="F549" s="122"/>
      <c r="G549" s="122"/>
      <c r="H549" s="122"/>
      <c r="I549" s="114"/>
      <c r="J549" s="114"/>
      <c r="K549" s="122"/>
    </row>
    <row r="550" spans="2:11">
      <c r="B550" s="113"/>
      <c r="C550" s="122"/>
      <c r="D550" s="122"/>
      <c r="E550" s="122"/>
      <c r="F550" s="122"/>
      <c r="G550" s="122"/>
      <c r="H550" s="122"/>
      <c r="I550" s="114"/>
      <c r="J550" s="114"/>
      <c r="K550" s="122"/>
    </row>
    <row r="551" spans="2:11">
      <c r="B551" s="113"/>
      <c r="C551" s="122"/>
      <c r="D551" s="122"/>
      <c r="E551" s="122"/>
      <c r="F551" s="122"/>
      <c r="G551" s="122"/>
      <c r="H551" s="122"/>
      <c r="I551" s="114"/>
      <c r="J551" s="114"/>
      <c r="K551" s="122"/>
    </row>
    <row r="552" spans="2:11">
      <c r="B552" s="113"/>
      <c r="C552" s="122"/>
      <c r="D552" s="122"/>
      <c r="E552" s="122"/>
      <c r="F552" s="122"/>
      <c r="G552" s="122"/>
      <c r="H552" s="122"/>
      <c r="I552" s="114"/>
      <c r="J552" s="114"/>
      <c r="K552" s="122"/>
    </row>
    <row r="553" spans="2:11">
      <c r="B553" s="113"/>
      <c r="C553" s="122"/>
      <c r="D553" s="122"/>
      <c r="E553" s="122"/>
      <c r="F553" s="122"/>
      <c r="G553" s="122"/>
      <c r="H553" s="122"/>
      <c r="I553" s="114"/>
      <c r="J553" s="114"/>
      <c r="K553" s="122"/>
    </row>
    <row r="554" spans="2:11">
      <c r="B554" s="113"/>
      <c r="C554" s="122"/>
      <c r="D554" s="122"/>
      <c r="E554" s="122"/>
      <c r="F554" s="122"/>
      <c r="G554" s="122"/>
      <c r="H554" s="122"/>
      <c r="I554" s="114"/>
      <c r="J554" s="114"/>
      <c r="K554" s="122"/>
    </row>
    <row r="555" spans="2:11">
      <c r="B555" s="113"/>
      <c r="C555" s="122"/>
      <c r="D555" s="122"/>
      <c r="E555" s="122"/>
      <c r="F555" s="122"/>
      <c r="G555" s="122"/>
      <c r="H555" s="122"/>
      <c r="I555" s="114"/>
      <c r="J555" s="114"/>
      <c r="K555" s="122"/>
    </row>
    <row r="556" spans="2:11">
      <c r="B556" s="113"/>
      <c r="C556" s="122"/>
      <c r="D556" s="122"/>
      <c r="E556" s="122"/>
      <c r="F556" s="122"/>
      <c r="G556" s="122"/>
      <c r="H556" s="122"/>
      <c r="I556" s="114"/>
      <c r="J556" s="114"/>
      <c r="K556" s="122"/>
    </row>
    <row r="557" spans="2:11">
      <c r="B557" s="113"/>
      <c r="C557" s="122"/>
      <c r="D557" s="122"/>
      <c r="E557" s="122"/>
      <c r="F557" s="122"/>
      <c r="G557" s="122"/>
      <c r="H557" s="122"/>
      <c r="I557" s="114"/>
      <c r="J557" s="114"/>
      <c r="K557" s="122"/>
    </row>
    <row r="558" spans="2:11">
      <c r="B558" s="113"/>
      <c r="C558" s="122"/>
      <c r="D558" s="122"/>
      <c r="E558" s="122"/>
      <c r="F558" s="122"/>
      <c r="G558" s="122"/>
      <c r="H558" s="122"/>
      <c r="I558" s="114"/>
      <c r="J558" s="114"/>
      <c r="K558" s="122"/>
    </row>
    <row r="559" spans="2:11">
      <c r="B559" s="113"/>
      <c r="C559" s="122"/>
      <c r="D559" s="122"/>
      <c r="E559" s="122"/>
      <c r="F559" s="122"/>
      <c r="G559" s="122"/>
      <c r="H559" s="122"/>
      <c r="I559" s="114"/>
      <c r="J559" s="114"/>
      <c r="K559" s="122"/>
    </row>
    <row r="560" spans="2:11">
      <c r="B560" s="113"/>
      <c r="C560" s="122"/>
      <c r="D560" s="122"/>
      <c r="E560" s="122"/>
      <c r="F560" s="122"/>
      <c r="G560" s="122"/>
      <c r="H560" s="122"/>
      <c r="I560" s="114"/>
      <c r="J560" s="114"/>
      <c r="K560" s="122"/>
    </row>
    <row r="561" spans="2:11">
      <c r="B561" s="113"/>
      <c r="C561" s="122"/>
      <c r="D561" s="122"/>
      <c r="E561" s="122"/>
      <c r="F561" s="122"/>
      <c r="G561" s="122"/>
      <c r="H561" s="122"/>
      <c r="I561" s="114"/>
      <c r="J561" s="114"/>
      <c r="K561" s="122"/>
    </row>
    <row r="562" spans="2:11">
      <c r="B562" s="113"/>
      <c r="C562" s="122"/>
      <c r="D562" s="122"/>
      <c r="E562" s="122"/>
      <c r="F562" s="122"/>
      <c r="G562" s="122"/>
      <c r="H562" s="122"/>
      <c r="I562" s="114"/>
      <c r="J562" s="114"/>
      <c r="K562" s="122"/>
    </row>
    <row r="563" spans="2:11">
      <c r="B563" s="113"/>
      <c r="C563" s="122"/>
      <c r="D563" s="122"/>
      <c r="E563" s="122"/>
      <c r="F563" s="122"/>
      <c r="G563" s="122"/>
      <c r="H563" s="122"/>
      <c r="I563" s="114"/>
      <c r="J563" s="114"/>
      <c r="K563" s="122"/>
    </row>
    <row r="564" spans="2:11">
      <c r="B564" s="113"/>
      <c r="C564" s="122"/>
      <c r="D564" s="122"/>
      <c r="E564" s="122"/>
      <c r="F564" s="122"/>
      <c r="G564" s="122"/>
      <c r="H564" s="122"/>
      <c r="I564" s="114"/>
      <c r="J564" s="114"/>
      <c r="K564" s="12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136</v>
      </c>
      <c r="C1" s="67" t="s" vm="1">
        <v>213</v>
      </c>
    </row>
    <row r="2" spans="2:35">
      <c r="B2" s="46" t="s">
        <v>135</v>
      </c>
      <c r="C2" s="67" t="s">
        <v>214</v>
      </c>
    </row>
    <row r="3" spans="2:35">
      <c r="B3" s="46" t="s">
        <v>137</v>
      </c>
      <c r="C3" s="67" t="s">
        <v>215</v>
      </c>
      <c r="E3" s="2"/>
    </row>
    <row r="4" spans="2:35">
      <c r="B4" s="46" t="s">
        <v>138</v>
      </c>
      <c r="C4" s="67">
        <v>8602</v>
      </c>
    </row>
    <row r="6" spans="2:35" ht="26.25" customHeight="1">
      <c r="B6" s="127" t="s">
        <v>164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35" ht="26.25" customHeight="1">
      <c r="B7" s="127" t="s">
        <v>87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35" s="3" customFormat="1" ht="47.25">
      <c r="B8" s="21" t="s">
        <v>106</v>
      </c>
      <c r="C8" s="29" t="s">
        <v>40</v>
      </c>
      <c r="D8" s="12" t="s">
        <v>45</v>
      </c>
      <c r="E8" s="29" t="s">
        <v>14</v>
      </c>
      <c r="F8" s="29" t="s">
        <v>59</v>
      </c>
      <c r="G8" s="29" t="s">
        <v>94</v>
      </c>
      <c r="H8" s="29" t="s">
        <v>17</v>
      </c>
      <c r="I8" s="29" t="s">
        <v>93</v>
      </c>
      <c r="J8" s="29" t="s">
        <v>16</v>
      </c>
      <c r="K8" s="29" t="s">
        <v>18</v>
      </c>
      <c r="L8" s="29" t="s">
        <v>191</v>
      </c>
      <c r="M8" s="29" t="s">
        <v>190</v>
      </c>
      <c r="N8" s="29" t="s">
        <v>55</v>
      </c>
      <c r="O8" s="29" t="s">
        <v>52</v>
      </c>
      <c r="P8" s="29" t="s">
        <v>139</v>
      </c>
      <c r="Q8" s="30" t="s">
        <v>141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198</v>
      </c>
      <c r="M9" s="31"/>
      <c r="N9" s="31" t="s">
        <v>194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103</v>
      </c>
    </row>
    <row r="11" spans="2:35" s="4" customFormat="1" ht="18" customHeight="1">
      <c r="B11" s="118" t="s">
        <v>1818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9">
        <v>0</v>
      </c>
      <c r="O11" s="68"/>
      <c r="P11" s="120">
        <v>0</v>
      </c>
      <c r="Q11" s="120">
        <v>0</v>
      </c>
      <c r="AI11" s="1"/>
    </row>
    <row r="12" spans="2:35" ht="21.75" customHeight="1">
      <c r="B12" s="115" t="s">
        <v>206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5" t="s">
        <v>102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5" t="s">
        <v>189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5" t="s">
        <v>197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Q452"/>
  <sheetViews>
    <sheetView rightToLeft="1" workbookViewId="0"/>
  </sheetViews>
  <sheetFormatPr defaultColWidth="9.140625" defaultRowHeight="18"/>
  <cols>
    <col min="1" max="1" width="3" style="1" customWidth="1"/>
    <col min="2" max="2" width="33.5703125" style="2" bestFit="1" customWidth="1"/>
    <col min="3" max="3" width="32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7">
      <c r="B1" s="46" t="s">
        <v>136</v>
      </c>
      <c r="C1" s="67" t="s" vm="1">
        <v>213</v>
      </c>
    </row>
    <row r="2" spans="2:17">
      <c r="B2" s="46" t="s">
        <v>135</v>
      </c>
      <c r="C2" s="67" t="s">
        <v>214</v>
      </c>
    </row>
    <row r="3" spans="2:17">
      <c r="B3" s="46" t="s">
        <v>137</v>
      </c>
      <c r="C3" s="67" t="s">
        <v>215</v>
      </c>
    </row>
    <row r="4" spans="2:17">
      <c r="B4" s="46" t="s">
        <v>138</v>
      </c>
      <c r="C4" s="67">
        <v>8602</v>
      </c>
    </row>
    <row r="6" spans="2:17" ht="26.25" customHeight="1">
      <c r="B6" s="127" t="s">
        <v>165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7" ht="26.25" customHeight="1">
      <c r="B7" s="127" t="s">
        <v>79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17" s="3" customFormat="1" ht="78.75">
      <c r="B8" s="21" t="s">
        <v>106</v>
      </c>
      <c r="C8" s="29" t="s">
        <v>40</v>
      </c>
      <c r="D8" s="29" t="s">
        <v>14</v>
      </c>
      <c r="E8" s="29" t="s">
        <v>59</v>
      </c>
      <c r="F8" s="29" t="s">
        <v>94</v>
      </c>
      <c r="G8" s="29" t="s">
        <v>17</v>
      </c>
      <c r="H8" s="29" t="s">
        <v>93</v>
      </c>
      <c r="I8" s="29" t="s">
        <v>16</v>
      </c>
      <c r="J8" s="29" t="s">
        <v>18</v>
      </c>
      <c r="K8" s="29" t="s">
        <v>191</v>
      </c>
      <c r="L8" s="29" t="s">
        <v>190</v>
      </c>
      <c r="M8" s="29" t="s">
        <v>101</v>
      </c>
      <c r="N8" s="29" t="s">
        <v>52</v>
      </c>
      <c r="O8" s="29" t="s">
        <v>139</v>
      </c>
      <c r="P8" s="30" t="s">
        <v>141</v>
      </c>
    </row>
    <row r="9" spans="2:17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198</v>
      </c>
      <c r="L9" s="31"/>
      <c r="M9" s="31" t="s">
        <v>194</v>
      </c>
      <c r="N9" s="31" t="s">
        <v>19</v>
      </c>
      <c r="O9" s="31" t="s">
        <v>19</v>
      </c>
      <c r="P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7" s="4" customFormat="1" ht="18" customHeight="1">
      <c r="B11" s="84" t="s">
        <v>25</v>
      </c>
      <c r="C11" s="86"/>
      <c r="D11" s="86"/>
      <c r="E11" s="86"/>
      <c r="F11" s="86"/>
      <c r="G11" s="87">
        <v>5.5997095547226792</v>
      </c>
      <c r="H11" s="86"/>
      <c r="I11" s="86"/>
      <c r="J11" s="92">
        <v>4.859950994264458E-2</v>
      </c>
      <c r="K11" s="87"/>
      <c r="L11" s="88"/>
      <c r="M11" s="87">
        <v>58752.218860000008</v>
      </c>
      <c r="N11" s="86"/>
      <c r="O11" s="89">
        <f>IFERROR(M11/$M$11,0)</f>
        <v>1</v>
      </c>
      <c r="P11" s="89">
        <f>M11/'סכום נכסי הקרן'!$C$42</f>
        <v>0.75120583208451719</v>
      </c>
      <c r="Q11" s="1"/>
    </row>
    <row r="12" spans="2:17" ht="21.75" customHeight="1">
      <c r="B12" s="70" t="s">
        <v>185</v>
      </c>
      <c r="C12" s="71"/>
      <c r="D12" s="71"/>
      <c r="E12" s="71"/>
      <c r="F12" s="71"/>
      <c r="G12" s="79">
        <v>5.5997095547226792</v>
      </c>
      <c r="H12" s="71"/>
      <c r="I12" s="71"/>
      <c r="J12" s="93">
        <v>4.859950994264458E-2</v>
      </c>
      <c r="K12" s="79"/>
      <c r="L12" s="81"/>
      <c r="M12" s="79">
        <v>58752.218860000008</v>
      </c>
      <c r="N12" s="71"/>
      <c r="O12" s="80">
        <f t="shared" ref="O12:O75" si="0">IFERROR(M12/$M$11,0)</f>
        <v>1</v>
      </c>
      <c r="P12" s="80">
        <f>M12/'סכום נכסי הקרן'!$C$42</f>
        <v>0.75120583208451719</v>
      </c>
    </row>
    <row r="13" spans="2:17">
      <c r="B13" s="85" t="s">
        <v>60</v>
      </c>
      <c r="C13" s="71"/>
      <c r="D13" s="71"/>
      <c r="E13" s="71"/>
      <c r="F13" s="71"/>
      <c r="G13" s="79">
        <v>5.5997095547226792</v>
      </c>
      <c r="H13" s="71"/>
      <c r="I13" s="71"/>
      <c r="J13" s="93">
        <v>4.859950994264458E-2</v>
      </c>
      <c r="K13" s="79"/>
      <c r="L13" s="81"/>
      <c r="M13" s="79">
        <v>58752.218860000008</v>
      </c>
      <c r="N13" s="71"/>
      <c r="O13" s="80">
        <f t="shared" si="0"/>
        <v>1</v>
      </c>
      <c r="P13" s="80">
        <f>M13/'סכום נכסי הקרן'!$C$42</f>
        <v>0.75120583208451719</v>
      </c>
    </row>
    <row r="14" spans="2:17">
      <c r="B14" s="75" t="s">
        <v>1081</v>
      </c>
      <c r="C14" s="69" t="s">
        <v>1082</v>
      </c>
      <c r="D14" s="69" t="s">
        <v>218</v>
      </c>
      <c r="E14" s="69"/>
      <c r="F14" s="94">
        <v>39203</v>
      </c>
      <c r="G14" s="76">
        <v>1.3</v>
      </c>
      <c r="H14" s="82" t="s">
        <v>123</v>
      </c>
      <c r="I14" s="83">
        <v>4.8000000000000001E-2</v>
      </c>
      <c r="J14" s="83">
        <v>4.8699999999999986E-2</v>
      </c>
      <c r="K14" s="76">
        <v>2023550</v>
      </c>
      <c r="L14" s="78">
        <v>122.053871</v>
      </c>
      <c r="M14" s="76">
        <v>2469.8211000000001</v>
      </c>
      <c r="N14" s="69"/>
      <c r="O14" s="77">
        <f t="shared" si="0"/>
        <v>4.2037920404083946E-2</v>
      </c>
      <c r="P14" s="77">
        <f>M14/'סכום נכסי הקרן'!$C$42</f>
        <v>3.1579130976252583E-2</v>
      </c>
    </row>
    <row r="15" spans="2:17">
      <c r="B15" s="75" t="s">
        <v>1083</v>
      </c>
      <c r="C15" s="69" t="s">
        <v>1084</v>
      </c>
      <c r="D15" s="69" t="s">
        <v>218</v>
      </c>
      <c r="E15" s="69"/>
      <c r="F15" s="94">
        <v>39234</v>
      </c>
      <c r="G15" s="76">
        <v>1.3800000000000001</v>
      </c>
      <c r="H15" s="82" t="s">
        <v>123</v>
      </c>
      <c r="I15" s="83">
        <v>4.8000000000000001E-2</v>
      </c>
      <c r="J15" s="83">
        <v>4.8600000000000004E-2</v>
      </c>
      <c r="K15" s="76">
        <v>2041774</v>
      </c>
      <c r="L15" s="78">
        <v>120.959993</v>
      </c>
      <c r="M15" s="76">
        <v>2469.7296900000001</v>
      </c>
      <c r="N15" s="69"/>
      <c r="O15" s="77">
        <f t="shared" si="0"/>
        <v>4.2036364547951642E-2</v>
      </c>
      <c r="P15" s="77">
        <f>M15/'סכום נכסי הקרן'!$C$42</f>
        <v>3.1577962208052111E-2</v>
      </c>
    </row>
    <row r="16" spans="2:17">
      <c r="B16" s="75" t="s">
        <v>1085</v>
      </c>
      <c r="C16" s="69" t="s">
        <v>1086</v>
      </c>
      <c r="D16" s="69" t="s">
        <v>218</v>
      </c>
      <c r="E16" s="69"/>
      <c r="F16" s="94">
        <v>39295</v>
      </c>
      <c r="G16" s="76">
        <v>1.5099999999999998</v>
      </c>
      <c r="H16" s="82" t="s">
        <v>123</v>
      </c>
      <c r="I16" s="83">
        <v>4.8000000000000001E-2</v>
      </c>
      <c r="J16" s="83">
        <v>4.8599999999999997E-2</v>
      </c>
      <c r="K16" s="76">
        <v>1102103</v>
      </c>
      <c r="L16" s="78">
        <v>122.030472</v>
      </c>
      <c r="M16" s="76">
        <v>1344.90149</v>
      </c>
      <c r="N16" s="69"/>
      <c r="O16" s="77">
        <f t="shared" si="0"/>
        <v>2.2891075709068117E-2</v>
      </c>
      <c r="P16" s="77">
        <f>M16/'סכום נכסי הקרן'!$C$42</f>
        <v>1.7195909575340194E-2</v>
      </c>
    </row>
    <row r="17" spans="2:16">
      <c r="B17" s="75" t="s">
        <v>1087</v>
      </c>
      <c r="C17" s="69" t="s">
        <v>1088</v>
      </c>
      <c r="D17" s="69" t="s">
        <v>218</v>
      </c>
      <c r="E17" s="69"/>
      <c r="F17" s="94">
        <v>40148</v>
      </c>
      <c r="G17" s="76">
        <v>3.61</v>
      </c>
      <c r="H17" s="82" t="s">
        <v>123</v>
      </c>
      <c r="I17" s="83">
        <v>4.8000000000000001E-2</v>
      </c>
      <c r="J17" s="83">
        <v>4.8499999999999995E-2</v>
      </c>
      <c r="K17" s="76">
        <v>17000</v>
      </c>
      <c r="L17" s="78">
        <v>109.052941</v>
      </c>
      <c r="M17" s="76">
        <v>18.539000000000001</v>
      </c>
      <c r="N17" s="69"/>
      <c r="O17" s="77">
        <f t="shared" si="0"/>
        <v>3.1554552933866841E-4</v>
      </c>
      <c r="P17" s="77">
        <f>M17/'סכום נכסי הקרן'!$C$42</f>
        <v>2.3703964192740384E-4</v>
      </c>
    </row>
    <row r="18" spans="2:16">
      <c r="B18" s="75" t="s">
        <v>1089</v>
      </c>
      <c r="C18" s="69" t="s">
        <v>1090</v>
      </c>
      <c r="D18" s="69" t="s">
        <v>218</v>
      </c>
      <c r="E18" s="69"/>
      <c r="F18" s="94">
        <v>40269</v>
      </c>
      <c r="G18" s="76">
        <v>3.85</v>
      </c>
      <c r="H18" s="82" t="s">
        <v>123</v>
      </c>
      <c r="I18" s="83">
        <v>4.8000000000000001E-2</v>
      </c>
      <c r="J18" s="83">
        <v>4.8600000000000004E-2</v>
      </c>
      <c r="K18" s="76">
        <v>30000</v>
      </c>
      <c r="L18" s="78">
        <v>110.65686700000001</v>
      </c>
      <c r="M18" s="76">
        <v>33.19706</v>
      </c>
      <c r="N18" s="69"/>
      <c r="O18" s="77">
        <f t="shared" si="0"/>
        <v>5.6503500027981748E-4</v>
      </c>
      <c r="P18" s="77">
        <f>M18/'סכום נכסי הקרן'!$C$42</f>
        <v>4.2445758754207564E-4</v>
      </c>
    </row>
    <row r="19" spans="2:16">
      <c r="B19" s="75" t="s">
        <v>1091</v>
      </c>
      <c r="C19" s="69" t="s">
        <v>1092</v>
      </c>
      <c r="D19" s="69" t="s">
        <v>218</v>
      </c>
      <c r="E19" s="69"/>
      <c r="F19" s="94">
        <v>40391</v>
      </c>
      <c r="G19" s="76">
        <v>4.0900000000000007</v>
      </c>
      <c r="H19" s="82" t="s">
        <v>123</v>
      </c>
      <c r="I19" s="83">
        <v>4.8000000000000001E-2</v>
      </c>
      <c r="J19" s="83">
        <v>4.8600000000000004E-2</v>
      </c>
      <c r="K19" s="76">
        <v>123000</v>
      </c>
      <c r="L19" s="78">
        <v>109.74487000000001</v>
      </c>
      <c r="M19" s="76">
        <v>134.98618999999999</v>
      </c>
      <c r="N19" s="69"/>
      <c r="O19" s="77">
        <f t="shared" si="0"/>
        <v>2.2975505030994156E-3</v>
      </c>
      <c r="P19" s="77">
        <f>M19/'סכום נכסי הקרן'!$C$42</f>
        <v>1.7259333374369976E-3</v>
      </c>
    </row>
    <row r="20" spans="2:16">
      <c r="B20" s="75" t="s">
        <v>1093</v>
      </c>
      <c r="C20" s="69" t="s">
        <v>1094</v>
      </c>
      <c r="D20" s="69" t="s">
        <v>218</v>
      </c>
      <c r="E20" s="69"/>
      <c r="F20" s="94">
        <v>40909</v>
      </c>
      <c r="G20" s="76">
        <v>5.1700000000000008</v>
      </c>
      <c r="H20" s="82" t="s">
        <v>123</v>
      </c>
      <c r="I20" s="83">
        <v>4.8000000000000001E-2</v>
      </c>
      <c r="J20" s="83">
        <v>4.8599999999999997E-2</v>
      </c>
      <c r="K20" s="76">
        <v>1026000</v>
      </c>
      <c r="L20" s="78">
        <v>105.730296</v>
      </c>
      <c r="M20" s="76">
        <v>1084.7928400000001</v>
      </c>
      <c r="N20" s="69"/>
      <c r="O20" s="77">
        <f t="shared" si="0"/>
        <v>1.8463861638739816E-2</v>
      </c>
      <c r="P20" s="77">
        <f>M20/'סכום נכסי הקרן'!$C$42</f>
        <v>1.387016054582294E-2</v>
      </c>
    </row>
    <row r="21" spans="2:16">
      <c r="B21" s="75" t="s">
        <v>1095</v>
      </c>
      <c r="C21" s="69" t="s">
        <v>1096</v>
      </c>
      <c r="D21" s="69" t="s">
        <v>218</v>
      </c>
      <c r="E21" s="69"/>
      <c r="F21" s="94">
        <v>41214</v>
      </c>
      <c r="G21" s="76">
        <v>5.87</v>
      </c>
      <c r="H21" s="82" t="s">
        <v>123</v>
      </c>
      <c r="I21" s="83">
        <v>4.8000000000000001E-2</v>
      </c>
      <c r="J21" s="83">
        <v>4.8599999999999997E-2</v>
      </c>
      <c r="K21" s="76">
        <v>870000</v>
      </c>
      <c r="L21" s="78">
        <v>101.92433699999999</v>
      </c>
      <c r="M21" s="76">
        <v>886.74172999999996</v>
      </c>
      <c r="N21" s="69"/>
      <c r="O21" s="77">
        <f t="shared" si="0"/>
        <v>1.5092906229005694E-2</v>
      </c>
      <c r="P21" s="77">
        <f>M21/'סכום נכסי הקרן'!$C$42</f>
        <v>1.1337879182333815E-2</v>
      </c>
    </row>
    <row r="22" spans="2:16">
      <c r="B22" s="75" t="s">
        <v>1097</v>
      </c>
      <c r="C22" s="69" t="s">
        <v>1098</v>
      </c>
      <c r="D22" s="69" t="s">
        <v>218</v>
      </c>
      <c r="E22" s="69"/>
      <c r="F22" s="94">
        <v>41275</v>
      </c>
      <c r="G22" s="76">
        <v>5.89</v>
      </c>
      <c r="H22" s="82" t="s">
        <v>123</v>
      </c>
      <c r="I22" s="83">
        <v>4.8000000000000001E-2</v>
      </c>
      <c r="J22" s="83">
        <v>4.8600000000000004E-2</v>
      </c>
      <c r="K22" s="76">
        <v>189000</v>
      </c>
      <c r="L22" s="78">
        <v>104.229772</v>
      </c>
      <c r="M22" s="76">
        <v>196.99427</v>
      </c>
      <c r="N22" s="69"/>
      <c r="O22" s="77">
        <f t="shared" si="0"/>
        <v>3.3529673231476654E-3</v>
      </c>
      <c r="P22" s="77">
        <f>M22/'סכום נכסי הקרן'!$C$42</f>
        <v>2.5187686079373383E-3</v>
      </c>
    </row>
    <row r="23" spans="2:16">
      <c r="B23" s="75" t="s">
        <v>1099</v>
      </c>
      <c r="C23" s="69" t="s">
        <v>1100</v>
      </c>
      <c r="D23" s="69" t="s">
        <v>218</v>
      </c>
      <c r="E23" s="69"/>
      <c r="F23" s="94">
        <v>41334</v>
      </c>
      <c r="G23" s="76">
        <v>6.0499999999999989</v>
      </c>
      <c r="H23" s="82" t="s">
        <v>123</v>
      </c>
      <c r="I23" s="83">
        <v>4.8000000000000001E-2</v>
      </c>
      <c r="J23" s="83">
        <v>4.8600000000000004E-2</v>
      </c>
      <c r="K23" s="76">
        <v>320000</v>
      </c>
      <c r="L23" s="78">
        <v>103.393822</v>
      </c>
      <c r="M23" s="76">
        <v>330.86023</v>
      </c>
      <c r="N23" s="69"/>
      <c r="O23" s="77">
        <f t="shared" si="0"/>
        <v>5.631450801686368E-3</v>
      </c>
      <c r="P23" s="77">
        <f>M23/'סכום נכסי הקרן'!$C$42</f>
        <v>4.2303786853238297E-3</v>
      </c>
    </row>
    <row r="24" spans="2:16">
      <c r="B24" s="75" t="s">
        <v>1101</v>
      </c>
      <c r="C24" s="69">
        <v>2704</v>
      </c>
      <c r="D24" s="69" t="s">
        <v>218</v>
      </c>
      <c r="E24" s="69"/>
      <c r="F24" s="94">
        <v>41395</v>
      </c>
      <c r="G24" s="76">
        <v>6.2200000000000006</v>
      </c>
      <c r="H24" s="82" t="s">
        <v>123</v>
      </c>
      <c r="I24" s="83">
        <v>4.8000000000000001E-2</v>
      </c>
      <c r="J24" s="83">
        <v>4.8600000000000004E-2</v>
      </c>
      <c r="K24" s="76">
        <v>377000</v>
      </c>
      <c r="L24" s="78">
        <v>102.375029</v>
      </c>
      <c r="M24" s="76">
        <v>385.95385999999996</v>
      </c>
      <c r="N24" s="69"/>
      <c r="O24" s="77">
        <f t="shared" si="0"/>
        <v>6.5691793006096505E-3</v>
      </c>
      <c r="P24" s="77">
        <f>M24/'סכום נכסי הקרן'!$C$42</f>
        <v>4.9348058026268586E-3</v>
      </c>
    </row>
    <row r="25" spans="2:16">
      <c r="B25" s="75" t="s">
        <v>1102</v>
      </c>
      <c r="C25" s="69" t="s">
        <v>1103</v>
      </c>
      <c r="D25" s="69" t="s">
        <v>218</v>
      </c>
      <c r="E25" s="69"/>
      <c r="F25" s="94">
        <v>41427</v>
      </c>
      <c r="G25" s="76">
        <v>6.31</v>
      </c>
      <c r="H25" s="82" t="s">
        <v>123</v>
      </c>
      <c r="I25" s="83">
        <v>4.8000000000000001E-2</v>
      </c>
      <c r="J25" s="83">
        <v>4.8599999999999997E-2</v>
      </c>
      <c r="K25" s="76">
        <v>528000</v>
      </c>
      <c r="L25" s="78">
        <v>101.559214</v>
      </c>
      <c r="M25" s="76">
        <v>536.23265000000004</v>
      </c>
      <c r="N25" s="69"/>
      <c r="O25" s="77">
        <f t="shared" si="0"/>
        <v>9.1270195475984094E-3</v>
      </c>
      <c r="P25" s="77">
        <f>M25/'סכום נכסי הקרן'!$C$42</f>
        <v>6.8562703137053172E-3</v>
      </c>
    </row>
    <row r="26" spans="2:16">
      <c r="B26" s="75" t="s">
        <v>1104</v>
      </c>
      <c r="C26" s="69">
        <v>8805</v>
      </c>
      <c r="D26" s="69" t="s">
        <v>218</v>
      </c>
      <c r="E26" s="69"/>
      <c r="F26" s="94">
        <v>41487</v>
      </c>
      <c r="G26" s="76">
        <v>6.32</v>
      </c>
      <c r="H26" s="82" t="s">
        <v>123</v>
      </c>
      <c r="I26" s="83">
        <v>4.8000000000000001E-2</v>
      </c>
      <c r="J26" s="83">
        <v>4.8600000000000004E-2</v>
      </c>
      <c r="K26" s="76">
        <v>511000</v>
      </c>
      <c r="L26" s="78">
        <v>102.273759</v>
      </c>
      <c r="M26" s="76">
        <v>522.61891000000003</v>
      </c>
      <c r="N26" s="69"/>
      <c r="O26" s="77">
        <f t="shared" si="0"/>
        <v>8.8953050649089975E-3</v>
      </c>
      <c r="P26" s="77">
        <f>M26/'סכום נכסי הקרן'!$C$42</f>
        <v>6.6822050429305837E-3</v>
      </c>
    </row>
    <row r="27" spans="2:16">
      <c r="B27" s="75" t="s">
        <v>1105</v>
      </c>
      <c r="C27" s="69" t="s">
        <v>1106</v>
      </c>
      <c r="D27" s="69" t="s">
        <v>218</v>
      </c>
      <c r="E27" s="69"/>
      <c r="F27" s="94">
        <v>41548</v>
      </c>
      <c r="G27" s="76">
        <v>6.4899999999999993</v>
      </c>
      <c r="H27" s="82" t="s">
        <v>123</v>
      </c>
      <c r="I27" s="83">
        <v>4.8000000000000001E-2</v>
      </c>
      <c r="J27" s="83">
        <v>4.8599999999999997E-2</v>
      </c>
      <c r="K27" s="76">
        <v>587000</v>
      </c>
      <c r="L27" s="78">
        <v>101.18414300000001</v>
      </c>
      <c r="M27" s="76">
        <v>593.95092</v>
      </c>
      <c r="N27" s="69"/>
      <c r="O27" s="77">
        <f t="shared" si="0"/>
        <v>1.0109421082722321E-2</v>
      </c>
      <c r="P27" s="77">
        <f>M27/'סכום נכסי הקרן'!$C$42</f>
        <v>7.5942560763391813E-3</v>
      </c>
    </row>
    <row r="28" spans="2:16">
      <c r="B28" s="75" t="s">
        <v>1107</v>
      </c>
      <c r="C28" s="69" t="s">
        <v>1108</v>
      </c>
      <c r="D28" s="69" t="s">
        <v>218</v>
      </c>
      <c r="E28" s="69"/>
      <c r="F28" s="94">
        <v>41579</v>
      </c>
      <c r="G28" s="76">
        <v>6.5799999999999992</v>
      </c>
      <c r="H28" s="82" t="s">
        <v>123</v>
      </c>
      <c r="I28" s="83">
        <v>4.8000000000000001E-2</v>
      </c>
      <c r="J28" s="83">
        <v>4.8499999999999995E-2</v>
      </c>
      <c r="K28" s="76">
        <v>513000</v>
      </c>
      <c r="L28" s="78">
        <v>100.78497900000001</v>
      </c>
      <c r="M28" s="76">
        <v>517.02693999999997</v>
      </c>
      <c r="N28" s="69"/>
      <c r="O28" s="77">
        <f t="shared" si="0"/>
        <v>8.8001261915233806E-3</v>
      </c>
      <c r="P28" s="77">
        <f>M28/'סכום נכסי הקרן'!$C$42</f>
        <v>6.6107061181520741E-3</v>
      </c>
    </row>
    <row r="29" spans="2:16">
      <c r="B29" s="75" t="s">
        <v>1109</v>
      </c>
      <c r="C29" s="69" t="s">
        <v>1110</v>
      </c>
      <c r="D29" s="69" t="s">
        <v>218</v>
      </c>
      <c r="E29" s="69"/>
      <c r="F29" s="94">
        <v>41609</v>
      </c>
      <c r="G29" s="76">
        <v>6.66</v>
      </c>
      <c r="H29" s="82" t="s">
        <v>123</v>
      </c>
      <c r="I29" s="83">
        <v>4.8000000000000001E-2</v>
      </c>
      <c r="J29" s="83">
        <v>4.8600000000000004E-2</v>
      </c>
      <c r="K29" s="76">
        <v>227000</v>
      </c>
      <c r="L29" s="78">
        <v>100.387123</v>
      </c>
      <c r="M29" s="76">
        <v>227.87877</v>
      </c>
      <c r="N29" s="69"/>
      <c r="O29" s="77">
        <f t="shared" si="0"/>
        <v>3.8786410866117195E-3</v>
      </c>
      <c r="P29" s="77">
        <f>M29/'סכום נכסי הקרן'!$C$42</f>
        <v>2.9136578048253527E-3</v>
      </c>
    </row>
    <row r="30" spans="2:16">
      <c r="B30" s="75" t="s">
        <v>1111</v>
      </c>
      <c r="C30" s="69" t="s">
        <v>1112</v>
      </c>
      <c r="D30" s="69" t="s">
        <v>218</v>
      </c>
      <c r="E30" s="69"/>
      <c r="F30" s="94">
        <v>41700</v>
      </c>
      <c r="G30" s="76">
        <v>6.7499999999999991</v>
      </c>
      <c r="H30" s="82" t="s">
        <v>123</v>
      </c>
      <c r="I30" s="83">
        <v>4.8000000000000001E-2</v>
      </c>
      <c r="J30" s="83">
        <v>4.8600000000000004E-2</v>
      </c>
      <c r="K30" s="76">
        <v>149000</v>
      </c>
      <c r="L30" s="78">
        <v>101.96653000000001</v>
      </c>
      <c r="M30" s="76">
        <v>151.93012999999999</v>
      </c>
      <c r="N30" s="69"/>
      <c r="O30" s="77">
        <f t="shared" si="0"/>
        <v>2.5859471003475214E-3</v>
      </c>
      <c r="P30" s="77">
        <f>M30/'סכום נכסי הקרן'!$C$42</f>
        <v>1.9425785432431045E-3</v>
      </c>
    </row>
    <row r="31" spans="2:16">
      <c r="B31" s="75" t="s">
        <v>1113</v>
      </c>
      <c r="C31" s="69" t="s">
        <v>1114</v>
      </c>
      <c r="D31" s="69" t="s">
        <v>218</v>
      </c>
      <c r="E31" s="69"/>
      <c r="F31" s="94">
        <v>41730</v>
      </c>
      <c r="G31" s="76">
        <v>6.83</v>
      </c>
      <c r="H31" s="82" t="s">
        <v>123</v>
      </c>
      <c r="I31" s="83">
        <v>4.8000000000000001E-2</v>
      </c>
      <c r="J31" s="83">
        <v>4.8600000000000004E-2</v>
      </c>
      <c r="K31" s="76">
        <v>236000</v>
      </c>
      <c r="L31" s="78">
        <v>101.77269099999999</v>
      </c>
      <c r="M31" s="76">
        <v>240.18355</v>
      </c>
      <c r="N31" s="69"/>
      <c r="O31" s="77">
        <f t="shared" si="0"/>
        <v>4.0880762405302619E-3</v>
      </c>
      <c r="P31" s="77">
        <f>M31/'סכום נכסי הקרן'!$C$42</f>
        <v>3.0709867138924802E-3</v>
      </c>
    </row>
    <row r="32" spans="2:16">
      <c r="B32" s="75" t="s">
        <v>1115</v>
      </c>
      <c r="C32" s="69" t="s">
        <v>1116</v>
      </c>
      <c r="D32" s="69" t="s">
        <v>218</v>
      </c>
      <c r="E32" s="69"/>
      <c r="F32" s="94">
        <v>41791</v>
      </c>
      <c r="G32" s="76">
        <v>7</v>
      </c>
      <c r="H32" s="82" t="s">
        <v>123</v>
      </c>
      <c r="I32" s="83">
        <v>4.8000000000000001E-2</v>
      </c>
      <c r="J32" s="83">
        <v>4.8600000000000004E-2</v>
      </c>
      <c r="K32" s="76">
        <v>313000</v>
      </c>
      <c r="L32" s="78">
        <v>100.57465500000001</v>
      </c>
      <c r="M32" s="76">
        <v>314.79866999999996</v>
      </c>
      <c r="N32" s="69"/>
      <c r="O32" s="77">
        <f t="shared" si="0"/>
        <v>5.3580728712583625E-3</v>
      </c>
      <c r="P32" s="77">
        <f>M32/'סכום נכסי הקרן'!$C$42</f>
        <v>4.0250155896231167E-3</v>
      </c>
    </row>
    <row r="33" spans="2:16">
      <c r="B33" s="75" t="s">
        <v>1117</v>
      </c>
      <c r="C33" s="69" t="s">
        <v>1118</v>
      </c>
      <c r="D33" s="69" t="s">
        <v>218</v>
      </c>
      <c r="E33" s="69"/>
      <c r="F33" s="94">
        <v>41945</v>
      </c>
      <c r="G33" s="76">
        <v>7.2500000000000009</v>
      </c>
      <c r="H33" s="82" t="s">
        <v>123</v>
      </c>
      <c r="I33" s="83">
        <v>4.8000000000000001E-2</v>
      </c>
      <c r="J33" s="83">
        <v>4.8500000000000008E-2</v>
      </c>
      <c r="K33" s="76">
        <v>574000</v>
      </c>
      <c r="L33" s="78">
        <v>100.860777</v>
      </c>
      <c r="M33" s="76">
        <v>578.94085999999993</v>
      </c>
      <c r="N33" s="69"/>
      <c r="O33" s="77">
        <f t="shared" si="0"/>
        <v>9.853940348696473E-3</v>
      </c>
      <c r="P33" s="77">
        <f>M33/'סכום נכסי הקרן'!$C$42</f>
        <v>7.4023374589537311E-3</v>
      </c>
    </row>
    <row r="34" spans="2:16">
      <c r="B34" s="75" t="s">
        <v>1119</v>
      </c>
      <c r="C34" s="69" t="s">
        <v>1120</v>
      </c>
      <c r="D34" s="69" t="s">
        <v>218</v>
      </c>
      <c r="E34" s="69"/>
      <c r="F34" s="94">
        <v>41974</v>
      </c>
      <c r="G34" s="76">
        <v>7.3400000000000007</v>
      </c>
      <c r="H34" s="82" t="s">
        <v>123</v>
      </c>
      <c r="I34" s="83">
        <v>4.8000000000000001E-2</v>
      </c>
      <c r="J34" s="83">
        <v>4.8600000000000004E-2</v>
      </c>
      <c r="K34" s="76">
        <v>1103000</v>
      </c>
      <c r="L34" s="78">
        <v>100.38669400000001</v>
      </c>
      <c r="M34" s="76">
        <v>1107.2652399999999</v>
      </c>
      <c r="N34" s="69"/>
      <c r="O34" s="77">
        <f t="shared" si="0"/>
        <v>1.8846356128923228E-2</v>
      </c>
      <c r="P34" s="77">
        <f>M34/'סכום נכסי הקרן'!$C$42</f>
        <v>1.4157492637588913E-2</v>
      </c>
    </row>
    <row r="35" spans="2:16">
      <c r="B35" s="75" t="s">
        <v>1121</v>
      </c>
      <c r="C35" s="69" t="s">
        <v>1122</v>
      </c>
      <c r="D35" s="69" t="s">
        <v>218</v>
      </c>
      <c r="E35" s="69"/>
      <c r="F35" s="94">
        <v>42036</v>
      </c>
      <c r="G35" s="76">
        <v>7.3299999999999983</v>
      </c>
      <c r="H35" s="82" t="s">
        <v>123</v>
      </c>
      <c r="I35" s="83">
        <v>4.8000000000000001E-2</v>
      </c>
      <c r="J35" s="83">
        <v>4.8499999999999995E-2</v>
      </c>
      <c r="K35" s="76">
        <v>109000</v>
      </c>
      <c r="L35" s="78">
        <v>101.986688</v>
      </c>
      <c r="M35" s="76">
        <v>111.16549000000001</v>
      </c>
      <c r="N35" s="69"/>
      <c r="O35" s="77">
        <f t="shared" si="0"/>
        <v>1.8921070924128836E-3</v>
      </c>
      <c r="P35" s="77">
        <f>M35/'סכום נכסי הקרן'!$C$42</f>
        <v>1.4213618827490367E-3</v>
      </c>
    </row>
    <row r="36" spans="2:16">
      <c r="B36" s="75" t="s">
        <v>1123</v>
      </c>
      <c r="C36" s="69" t="s">
        <v>1124</v>
      </c>
      <c r="D36" s="69" t="s">
        <v>218</v>
      </c>
      <c r="E36" s="69"/>
      <c r="F36" s="94">
        <v>42064</v>
      </c>
      <c r="G36" s="76">
        <v>7.41</v>
      </c>
      <c r="H36" s="82" t="s">
        <v>123</v>
      </c>
      <c r="I36" s="83">
        <v>4.8000000000000001E-2</v>
      </c>
      <c r="J36" s="83">
        <v>4.8600000000000004E-2</v>
      </c>
      <c r="K36" s="76">
        <v>756000</v>
      </c>
      <c r="L36" s="78">
        <v>102.486254</v>
      </c>
      <c r="M36" s="76">
        <v>774.79607999999996</v>
      </c>
      <c r="N36" s="69"/>
      <c r="O36" s="77">
        <f t="shared" si="0"/>
        <v>1.3187520318955998E-2</v>
      </c>
      <c r="P36" s="77">
        <f>M36/'סכום נכסי הקרן'!$C$42</f>
        <v>9.9065421743328181E-3</v>
      </c>
    </row>
    <row r="37" spans="2:16">
      <c r="B37" s="75" t="s">
        <v>1125</v>
      </c>
      <c r="C37" s="69" t="s">
        <v>1126</v>
      </c>
      <c r="D37" s="69" t="s">
        <v>218</v>
      </c>
      <c r="E37" s="69"/>
      <c r="F37" s="94">
        <v>42095</v>
      </c>
      <c r="G37" s="76">
        <v>7.49</v>
      </c>
      <c r="H37" s="82" t="s">
        <v>123</v>
      </c>
      <c r="I37" s="83">
        <v>4.8000000000000001E-2</v>
      </c>
      <c r="J37" s="83">
        <v>4.8600000000000004E-2</v>
      </c>
      <c r="K37" s="76">
        <v>1228000</v>
      </c>
      <c r="L37" s="78">
        <v>102.81565399999999</v>
      </c>
      <c r="M37" s="76">
        <v>1262.5762299999999</v>
      </c>
      <c r="N37" s="69"/>
      <c r="O37" s="77">
        <f t="shared" si="0"/>
        <v>2.1489847609135894E-2</v>
      </c>
      <c r="P37" s="77">
        <f>M37/'סכום נכסי הקרן'!$C$42</f>
        <v>1.6143298854590402E-2</v>
      </c>
    </row>
    <row r="38" spans="2:16">
      <c r="B38" s="75" t="s">
        <v>1127</v>
      </c>
      <c r="C38" s="69" t="s">
        <v>1128</v>
      </c>
      <c r="D38" s="69" t="s">
        <v>218</v>
      </c>
      <c r="E38" s="69"/>
      <c r="F38" s="94">
        <v>42156</v>
      </c>
      <c r="G38" s="76">
        <v>7.66</v>
      </c>
      <c r="H38" s="82" t="s">
        <v>123</v>
      </c>
      <c r="I38" s="83">
        <v>4.8000000000000001E-2</v>
      </c>
      <c r="J38" s="83">
        <v>4.8600000000000004E-2</v>
      </c>
      <c r="K38" s="76">
        <v>152000</v>
      </c>
      <c r="L38" s="78">
        <v>101.082362</v>
      </c>
      <c r="M38" s="76">
        <v>153.64519000000001</v>
      </c>
      <c r="N38" s="69"/>
      <c r="O38" s="77">
        <f t="shared" si="0"/>
        <v>2.615138508489686E-3</v>
      </c>
      <c r="P38" s="77">
        <f>M38/'סכום נכסי הקרן'!$C$42</f>
        <v>1.9645072992862576E-3</v>
      </c>
    </row>
    <row r="39" spans="2:16">
      <c r="B39" s="75" t="s">
        <v>1129</v>
      </c>
      <c r="C39" s="69" t="s">
        <v>1130</v>
      </c>
      <c r="D39" s="69" t="s">
        <v>218</v>
      </c>
      <c r="E39" s="69"/>
      <c r="F39" s="94">
        <v>42339</v>
      </c>
      <c r="G39" s="76">
        <v>7.9799999999999995</v>
      </c>
      <c r="H39" s="82" t="s">
        <v>123</v>
      </c>
      <c r="I39" s="83">
        <v>4.8000000000000001E-2</v>
      </c>
      <c r="J39" s="83">
        <v>4.8600000000000004E-2</v>
      </c>
      <c r="K39" s="76">
        <v>919000</v>
      </c>
      <c r="L39" s="78">
        <v>100.879015</v>
      </c>
      <c r="M39" s="76">
        <v>927.07815000000005</v>
      </c>
      <c r="N39" s="69"/>
      <c r="O39" s="77">
        <f t="shared" si="0"/>
        <v>1.5779457661150194E-2</v>
      </c>
      <c r="P39" s="77">
        <f>M39/'סכום נכסי הקרן'!$C$42</f>
        <v>1.185362062218674E-2</v>
      </c>
    </row>
    <row r="40" spans="2:16">
      <c r="B40" s="75" t="s">
        <v>1131</v>
      </c>
      <c r="C40" s="69" t="s">
        <v>1132</v>
      </c>
      <c r="D40" s="69" t="s">
        <v>218</v>
      </c>
      <c r="E40" s="69"/>
      <c r="F40" s="94">
        <v>42370</v>
      </c>
      <c r="G40" s="76">
        <v>7.88</v>
      </c>
      <c r="H40" s="82" t="s">
        <v>123</v>
      </c>
      <c r="I40" s="83">
        <v>4.8000000000000001E-2</v>
      </c>
      <c r="J40" s="83">
        <v>4.8600000000000004E-2</v>
      </c>
      <c r="K40" s="76">
        <v>226000</v>
      </c>
      <c r="L40" s="78">
        <v>103.307633</v>
      </c>
      <c r="M40" s="76">
        <v>233.47524999999999</v>
      </c>
      <c r="N40" s="69"/>
      <c r="O40" s="77">
        <f t="shared" si="0"/>
        <v>3.9738967230556095E-3</v>
      </c>
      <c r="P40" s="77">
        <f>M40/'סכום נכסי הקרן'!$C$42</f>
        <v>2.9852143944609248E-3</v>
      </c>
    </row>
    <row r="41" spans="2:16">
      <c r="B41" s="75" t="s">
        <v>1133</v>
      </c>
      <c r="C41" s="69" t="s">
        <v>1134</v>
      </c>
      <c r="D41" s="69" t="s">
        <v>218</v>
      </c>
      <c r="E41" s="69"/>
      <c r="F41" s="94">
        <v>42461</v>
      </c>
      <c r="G41" s="76">
        <v>8.120000000000001</v>
      </c>
      <c r="H41" s="82" t="s">
        <v>123</v>
      </c>
      <c r="I41" s="83">
        <v>4.8000000000000001E-2</v>
      </c>
      <c r="J41" s="83">
        <v>4.8600000000000004E-2</v>
      </c>
      <c r="K41" s="76">
        <v>1168000</v>
      </c>
      <c r="L41" s="78">
        <v>103.024207</v>
      </c>
      <c r="M41" s="76">
        <v>1203.3227400000001</v>
      </c>
      <c r="N41" s="69"/>
      <c r="O41" s="77">
        <f t="shared" si="0"/>
        <v>2.0481315656645821E-2</v>
      </c>
      <c r="P41" s="77">
        <f>M41/'סכום נכסי הקרן'!$C$42</f>
        <v>1.5385683770036273E-2</v>
      </c>
    </row>
    <row r="42" spans="2:16">
      <c r="B42" s="75" t="s">
        <v>1135</v>
      </c>
      <c r="C42" s="69" t="s">
        <v>1136</v>
      </c>
      <c r="D42" s="69" t="s">
        <v>218</v>
      </c>
      <c r="E42" s="69"/>
      <c r="F42" s="94">
        <v>42522</v>
      </c>
      <c r="G42" s="76">
        <v>8.2899999999999991</v>
      </c>
      <c r="H42" s="82" t="s">
        <v>123</v>
      </c>
      <c r="I42" s="83">
        <v>4.8000000000000001E-2</v>
      </c>
      <c r="J42" s="83">
        <v>4.8600000000000004E-2</v>
      </c>
      <c r="K42" s="76">
        <v>306000</v>
      </c>
      <c r="L42" s="78">
        <v>102.005206</v>
      </c>
      <c r="M42" s="76">
        <v>312.13592999999997</v>
      </c>
      <c r="N42" s="69"/>
      <c r="O42" s="77">
        <f t="shared" si="0"/>
        <v>5.3127513489113513E-3</v>
      </c>
      <c r="P42" s="77">
        <f>M42/'סכום נכסי הקרן'!$C$42</f>
        <v>3.9909697977170925E-3</v>
      </c>
    </row>
    <row r="43" spans="2:16">
      <c r="B43" s="75" t="s">
        <v>1137</v>
      </c>
      <c r="C43" s="69" t="s">
        <v>1138</v>
      </c>
      <c r="D43" s="69" t="s">
        <v>218</v>
      </c>
      <c r="E43" s="69"/>
      <c r="F43" s="94">
        <v>42552</v>
      </c>
      <c r="G43" s="76">
        <v>8.1800000000000015</v>
      </c>
      <c r="H43" s="82" t="s">
        <v>123</v>
      </c>
      <c r="I43" s="83">
        <v>4.8000000000000001E-2</v>
      </c>
      <c r="J43" s="83">
        <v>4.8600000000000004E-2</v>
      </c>
      <c r="K43" s="76">
        <v>137000</v>
      </c>
      <c r="L43" s="78">
        <v>103.72551799999999</v>
      </c>
      <c r="M43" s="76">
        <v>142.10396</v>
      </c>
      <c r="N43" s="69"/>
      <c r="O43" s="77">
        <f t="shared" si="0"/>
        <v>2.4186994594811457E-3</v>
      </c>
      <c r="P43" s="77">
        <f>M43/'סכום נכסי הקרן'!$C$42</f>
        <v>1.816941140021906E-3</v>
      </c>
    </row>
    <row r="44" spans="2:16">
      <c r="B44" s="75" t="s">
        <v>1139</v>
      </c>
      <c r="C44" s="69" t="s">
        <v>1140</v>
      </c>
      <c r="D44" s="69" t="s">
        <v>218</v>
      </c>
      <c r="E44" s="69"/>
      <c r="F44" s="94">
        <v>42583</v>
      </c>
      <c r="G44" s="76">
        <v>8.26</v>
      </c>
      <c r="H44" s="82" t="s">
        <v>123</v>
      </c>
      <c r="I44" s="83">
        <v>4.8000000000000001E-2</v>
      </c>
      <c r="J44" s="83">
        <v>4.8499999999999995E-2</v>
      </c>
      <c r="K44" s="76">
        <v>285000</v>
      </c>
      <c r="L44" s="78">
        <v>103.013884</v>
      </c>
      <c r="M44" s="76">
        <v>293.58956999999998</v>
      </c>
      <c r="N44" s="69"/>
      <c r="O44" s="77">
        <f t="shared" si="0"/>
        <v>4.9970805477081845E-3</v>
      </c>
      <c r="P44" s="77">
        <f>M44/'סכום נכסי הקרן'!$C$42</f>
        <v>3.7538360508344816E-3</v>
      </c>
    </row>
    <row r="45" spans="2:16">
      <c r="B45" s="75" t="s">
        <v>1141</v>
      </c>
      <c r="C45" s="69" t="s">
        <v>1142</v>
      </c>
      <c r="D45" s="69" t="s">
        <v>218</v>
      </c>
      <c r="E45" s="69"/>
      <c r="F45" s="94">
        <v>42705</v>
      </c>
      <c r="G45" s="76">
        <v>8.6</v>
      </c>
      <c r="H45" s="82" t="s">
        <v>123</v>
      </c>
      <c r="I45" s="83">
        <v>4.8000000000000001E-2</v>
      </c>
      <c r="J45" s="83">
        <v>4.8600000000000004E-2</v>
      </c>
      <c r="K45" s="76">
        <v>1100000</v>
      </c>
      <c r="L45" s="78">
        <v>101.18304500000001</v>
      </c>
      <c r="M45" s="76">
        <v>1113.01349</v>
      </c>
      <c r="N45" s="69"/>
      <c r="O45" s="77">
        <f t="shared" si="0"/>
        <v>1.8944194986953381E-2</v>
      </c>
      <c r="P45" s="77">
        <f>M45/'סכום נכסי הקרן'!$C$42</f>
        <v>1.4230989758345653E-2</v>
      </c>
    </row>
    <row r="46" spans="2:16">
      <c r="B46" s="75" t="s">
        <v>1143</v>
      </c>
      <c r="C46" s="69" t="s">
        <v>1144</v>
      </c>
      <c r="D46" s="69" t="s">
        <v>218</v>
      </c>
      <c r="E46" s="69"/>
      <c r="F46" s="94">
        <v>42736</v>
      </c>
      <c r="G46" s="76">
        <v>8.48</v>
      </c>
      <c r="H46" s="82" t="s">
        <v>123</v>
      </c>
      <c r="I46" s="83">
        <v>4.8000000000000001E-2</v>
      </c>
      <c r="J46" s="83">
        <v>4.8500000000000008E-2</v>
      </c>
      <c r="K46" s="76">
        <v>287000</v>
      </c>
      <c r="L46" s="78">
        <v>103.620244</v>
      </c>
      <c r="M46" s="76">
        <v>297.39009999999996</v>
      </c>
      <c r="N46" s="69"/>
      <c r="O46" s="77">
        <f t="shared" si="0"/>
        <v>5.0617679769447933E-3</v>
      </c>
      <c r="P46" s="77">
        <f>M46/'סכום נכסי הקרן'!$C$42</f>
        <v>3.8024296249395766E-3</v>
      </c>
    </row>
    <row r="47" spans="2:16">
      <c r="B47" s="75" t="s">
        <v>1145</v>
      </c>
      <c r="C47" s="69" t="s">
        <v>1146</v>
      </c>
      <c r="D47" s="69" t="s">
        <v>218</v>
      </c>
      <c r="E47" s="69"/>
      <c r="F47" s="94">
        <v>42767</v>
      </c>
      <c r="G47" s="76">
        <v>8.5599999999999987</v>
      </c>
      <c r="H47" s="82" t="s">
        <v>123</v>
      </c>
      <c r="I47" s="83">
        <v>4.8000000000000001E-2</v>
      </c>
      <c r="J47" s="83">
        <v>4.8499999999999995E-2</v>
      </c>
      <c r="K47" s="76">
        <v>801000</v>
      </c>
      <c r="L47" s="78">
        <v>103.21135200000001</v>
      </c>
      <c r="M47" s="76">
        <v>826.72293000000002</v>
      </c>
      <c r="N47" s="69"/>
      <c r="O47" s="77">
        <f t="shared" si="0"/>
        <v>1.4071348215290195E-2</v>
      </c>
      <c r="P47" s="77">
        <f>M47/'סכום נכסי הקרן'!$C$42</f>
        <v>1.0570478844618056E-2</v>
      </c>
    </row>
    <row r="48" spans="2:16">
      <c r="B48" s="75" t="s">
        <v>1147</v>
      </c>
      <c r="C48" s="69" t="s">
        <v>1148</v>
      </c>
      <c r="D48" s="69" t="s">
        <v>218</v>
      </c>
      <c r="E48" s="69"/>
      <c r="F48" s="94">
        <v>42795</v>
      </c>
      <c r="G48" s="76">
        <v>8.6399999999999988</v>
      </c>
      <c r="H48" s="82" t="s">
        <v>123</v>
      </c>
      <c r="I48" s="83">
        <v>4.8000000000000001E-2</v>
      </c>
      <c r="J48" s="83">
        <v>4.8599999999999997E-2</v>
      </c>
      <c r="K48" s="76">
        <v>953000</v>
      </c>
      <c r="L48" s="78">
        <v>103.01015599999999</v>
      </c>
      <c r="M48" s="76">
        <v>981.68679000000009</v>
      </c>
      <c r="N48" s="69"/>
      <c r="O48" s="77">
        <f t="shared" si="0"/>
        <v>1.6708931322904592E-2</v>
      </c>
      <c r="P48" s="77">
        <f>M48/'סכום נכסי הקרן'!$C$42</f>
        <v>1.2551846657665598E-2</v>
      </c>
    </row>
    <row r="49" spans="2:16">
      <c r="B49" s="75" t="s">
        <v>1149</v>
      </c>
      <c r="C49" s="69" t="s">
        <v>1150</v>
      </c>
      <c r="D49" s="69" t="s">
        <v>218</v>
      </c>
      <c r="E49" s="69"/>
      <c r="F49" s="94">
        <v>42826</v>
      </c>
      <c r="G49" s="76">
        <v>8.7200000000000006</v>
      </c>
      <c r="H49" s="82" t="s">
        <v>123</v>
      </c>
      <c r="I49" s="83">
        <v>4.8000000000000001E-2</v>
      </c>
      <c r="J49" s="83">
        <v>4.8600000000000004E-2</v>
      </c>
      <c r="K49" s="76">
        <v>1353000</v>
      </c>
      <c r="L49" s="78">
        <v>102.60369</v>
      </c>
      <c r="M49" s="76">
        <v>1388.22793</v>
      </c>
      <c r="N49" s="69"/>
      <c r="O49" s="77">
        <f t="shared" si="0"/>
        <v>2.3628519176577698E-2</v>
      </c>
      <c r="P49" s="77">
        <f>M49/'סכום נכסי הקרן'!$C$42</f>
        <v>1.7749881408966019E-2</v>
      </c>
    </row>
    <row r="50" spans="2:16">
      <c r="B50" s="75" t="s">
        <v>1151</v>
      </c>
      <c r="C50" s="69" t="s">
        <v>1152</v>
      </c>
      <c r="D50" s="69" t="s">
        <v>218</v>
      </c>
      <c r="E50" s="69"/>
      <c r="F50" s="94">
        <v>42856</v>
      </c>
      <c r="G50" s="76">
        <v>8.81</v>
      </c>
      <c r="H50" s="82" t="s">
        <v>123</v>
      </c>
      <c r="I50" s="83">
        <v>4.8000000000000001E-2</v>
      </c>
      <c r="J50" s="83">
        <v>4.8600000000000004E-2</v>
      </c>
      <c r="K50" s="76">
        <v>1169000</v>
      </c>
      <c r="L50" s="78">
        <v>101.892453</v>
      </c>
      <c r="M50" s="76">
        <v>1191.1227699999999</v>
      </c>
      <c r="N50" s="69"/>
      <c r="O50" s="77">
        <f t="shared" si="0"/>
        <v>2.0273664435352012E-2</v>
      </c>
      <c r="P50" s="77">
        <f>M50/'סכום נכסי הקרן'!$C$42</f>
        <v>1.5229694961560892E-2</v>
      </c>
    </row>
    <row r="51" spans="2:16">
      <c r="B51" s="75" t="s">
        <v>1153</v>
      </c>
      <c r="C51" s="69" t="s">
        <v>1154</v>
      </c>
      <c r="D51" s="69" t="s">
        <v>218</v>
      </c>
      <c r="E51" s="69"/>
      <c r="F51" s="94">
        <v>42918</v>
      </c>
      <c r="G51" s="76">
        <v>8.77</v>
      </c>
      <c r="H51" s="82" t="s">
        <v>123</v>
      </c>
      <c r="I51" s="83">
        <v>4.8000000000000001E-2</v>
      </c>
      <c r="J51" s="83">
        <v>4.8599999999999997E-2</v>
      </c>
      <c r="K51" s="76">
        <v>1186000</v>
      </c>
      <c r="L51" s="78">
        <v>102.883734</v>
      </c>
      <c r="M51" s="76">
        <v>1220.20108</v>
      </c>
      <c r="N51" s="69"/>
      <c r="O51" s="77">
        <f t="shared" si="0"/>
        <v>2.076859570031905E-2</v>
      </c>
      <c r="P51" s="77">
        <f>M51/'סכום נכסי הקרן'!$C$42</f>
        <v>1.5601490214285099E-2</v>
      </c>
    </row>
    <row r="52" spans="2:16">
      <c r="B52" s="75" t="s">
        <v>1155</v>
      </c>
      <c r="C52" s="69" t="s">
        <v>1156</v>
      </c>
      <c r="D52" s="69" t="s">
        <v>218</v>
      </c>
      <c r="E52" s="69"/>
      <c r="F52" s="94">
        <v>42949</v>
      </c>
      <c r="G52" s="76">
        <v>8.8500000000000014</v>
      </c>
      <c r="H52" s="82" t="s">
        <v>123</v>
      </c>
      <c r="I52" s="83">
        <v>4.8000000000000001E-2</v>
      </c>
      <c r="J52" s="83">
        <v>4.8500000000000008E-2</v>
      </c>
      <c r="K52" s="76">
        <v>545000</v>
      </c>
      <c r="L52" s="78">
        <v>103.20861499999999</v>
      </c>
      <c r="M52" s="76">
        <v>562.48694999999998</v>
      </c>
      <c r="N52" s="69"/>
      <c r="O52" s="77">
        <f t="shared" si="0"/>
        <v>9.5738843726114187E-3</v>
      </c>
      <c r="P52" s="77">
        <f>M52/'סכום נכסי הקרן'!$C$42</f>
        <v>7.191957776408517E-3</v>
      </c>
    </row>
    <row r="53" spans="2:16">
      <c r="B53" s="75" t="s">
        <v>1157</v>
      </c>
      <c r="C53" s="69" t="s">
        <v>1158</v>
      </c>
      <c r="D53" s="69" t="s">
        <v>218</v>
      </c>
      <c r="E53" s="69"/>
      <c r="F53" s="94">
        <v>43221</v>
      </c>
      <c r="G53" s="76">
        <v>9.379999999999999</v>
      </c>
      <c r="H53" s="82" t="s">
        <v>123</v>
      </c>
      <c r="I53" s="83">
        <v>4.8000000000000001E-2</v>
      </c>
      <c r="J53" s="83">
        <v>4.8499999999999995E-2</v>
      </c>
      <c r="K53" s="76">
        <v>370000</v>
      </c>
      <c r="L53" s="78">
        <v>101.700338</v>
      </c>
      <c r="M53" s="76">
        <v>376.29124999999999</v>
      </c>
      <c r="N53" s="69"/>
      <c r="O53" s="77">
        <f t="shared" si="0"/>
        <v>6.4047155546016078E-3</v>
      </c>
      <c r="P53" s="77">
        <f>M53/'סכום נכסי הקרן'!$C$42</f>
        <v>4.8112596774591504E-3</v>
      </c>
    </row>
    <row r="54" spans="2:16">
      <c r="B54" s="75" t="s">
        <v>1159</v>
      </c>
      <c r="C54" s="69" t="s">
        <v>1160</v>
      </c>
      <c r="D54" s="69" t="s">
        <v>218</v>
      </c>
      <c r="E54" s="69"/>
      <c r="F54" s="94">
        <v>43252</v>
      </c>
      <c r="G54" s="76">
        <v>9.4699999999999989</v>
      </c>
      <c r="H54" s="82" t="s">
        <v>123</v>
      </c>
      <c r="I54" s="83">
        <v>4.8000000000000001E-2</v>
      </c>
      <c r="J54" s="83">
        <v>4.8499999999999995E-2</v>
      </c>
      <c r="K54" s="76">
        <v>695000</v>
      </c>
      <c r="L54" s="78">
        <v>100.896767</v>
      </c>
      <c r="M54" s="76">
        <v>701.23253</v>
      </c>
      <c r="N54" s="69"/>
      <c r="O54" s="77">
        <f t="shared" si="0"/>
        <v>1.193542207607442E-2</v>
      </c>
      <c r="P54" s="77">
        <f>M54/'סכום נכסי הקרן'!$C$42</f>
        <v>8.9659586719374011E-3</v>
      </c>
    </row>
    <row r="55" spans="2:16">
      <c r="B55" s="75" t="s">
        <v>1161</v>
      </c>
      <c r="C55" s="69" t="s">
        <v>1162</v>
      </c>
      <c r="D55" s="69" t="s">
        <v>218</v>
      </c>
      <c r="E55" s="69"/>
      <c r="F55" s="94">
        <v>43282</v>
      </c>
      <c r="G55" s="76">
        <v>9.32</v>
      </c>
      <c r="H55" s="82" t="s">
        <v>123</v>
      </c>
      <c r="I55" s="83">
        <v>4.8000000000000001E-2</v>
      </c>
      <c r="J55" s="83">
        <v>4.8499999999999995E-2</v>
      </c>
      <c r="K55" s="76">
        <v>991000</v>
      </c>
      <c r="L55" s="78">
        <v>102.402238</v>
      </c>
      <c r="M55" s="76">
        <v>1014.80618</v>
      </c>
      <c r="N55" s="69"/>
      <c r="O55" s="77">
        <f t="shared" si="0"/>
        <v>1.727264433056001E-2</v>
      </c>
      <c r="P55" s="77">
        <f>M55/'סכום נכסי הקרן'!$C$42</f>
        <v>1.2975311156638251E-2</v>
      </c>
    </row>
    <row r="56" spans="2:16">
      <c r="B56" s="75" t="s">
        <v>1163</v>
      </c>
      <c r="C56" s="69" t="s">
        <v>1164</v>
      </c>
      <c r="D56" s="69" t="s">
        <v>218</v>
      </c>
      <c r="E56" s="69"/>
      <c r="F56" s="94">
        <v>43313</v>
      </c>
      <c r="G56" s="76">
        <v>9.41</v>
      </c>
      <c r="H56" s="82" t="s">
        <v>123</v>
      </c>
      <c r="I56" s="83">
        <v>4.8000000000000001E-2</v>
      </c>
      <c r="J56" s="83">
        <v>4.8499999999999995E-2</v>
      </c>
      <c r="K56" s="76">
        <v>329000</v>
      </c>
      <c r="L56" s="78">
        <v>101.996195</v>
      </c>
      <c r="M56" s="76">
        <v>335.56747999999999</v>
      </c>
      <c r="N56" s="69"/>
      <c r="O56" s="77">
        <f t="shared" si="0"/>
        <v>5.7115711799688778E-3</v>
      </c>
      <c r="P56" s="77">
        <f>M56/'סכום נכסי הקרן'!$C$42</f>
        <v>4.2905655807584679E-3</v>
      </c>
    </row>
    <row r="57" spans="2:16">
      <c r="B57" s="75" t="s">
        <v>1165</v>
      </c>
      <c r="C57" s="69" t="s">
        <v>1166</v>
      </c>
      <c r="D57" s="69" t="s">
        <v>218</v>
      </c>
      <c r="E57" s="69"/>
      <c r="F57" s="94">
        <v>43345</v>
      </c>
      <c r="G57" s="76">
        <v>9.49</v>
      </c>
      <c r="H57" s="82" t="s">
        <v>123</v>
      </c>
      <c r="I57" s="83">
        <v>4.8000000000000001E-2</v>
      </c>
      <c r="J57" s="83">
        <v>4.8500000000000008E-2</v>
      </c>
      <c r="K57" s="76">
        <v>106000</v>
      </c>
      <c r="L57" s="78">
        <v>101.580434</v>
      </c>
      <c r="M57" s="76">
        <v>107.67525999999999</v>
      </c>
      <c r="N57" s="69"/>
      <c r="O57" s="77">
        <f t="shared" si="0"/>
        <v>1.832701165833041E-3</v>
      </c>
      <c r="P57" s="77">
        <f>M57/'סכום נכסי הקרן'!$C$42</f>
        <v>1.3767358042418743E-3</v>
      </c>
    </row>
    <row r="58" spans="2:16">
      <c r="B58" s="75" t="s">
        <v>1167</v>
      </c>
      <c r="C58" s="69" t="s">
        <v>1168</v>
      </c>
      <c r="D58" s="69" t="s">
        <v>218</v>
      </c>
      <c r="E58" s="69"/>
      <c r="F58" s="94">
        <v>43375</v>
      </c>
      <c r="G58" s="76">
        <v>9.58</v>
      </c>
      <c r="H58" s="82" t="s">
        <v>123</v>
      </c>
      <c r="I58" s="83">
        <v>4.8000000000000001E-2</v>
      </c>
      <c r="J58" s="83">
        <v>4.8500000000000008E-2</v>
      </c>
      <c r="K58" s="76">
        <v>115000</v>
      </c>
      <c r="L58" s="78">
        <v>101.179722</v>
      </c>
      <c r="M58" s="76">
        <v>116.35668</v>
      </c>
      <c r="N58" s="69"/>
      <c r="O58" s="77">
        <f t="shared" si="0"/>
        <v>1.980464436198827E-3</v>
      </c>
      <c r="P58" s="77">
        <f>M58/'סכום נכסי הקרן'!$C$42</f>
        <v>1.4877364347085338E-3</v>
      </c>
    </row>
    <row r="59" spans="2:16">
      <c r="B59" s="75" t="s">
        <v>1169</v>
      </c>
      <c r="C59" s="69" t="s">
        <v>1170</v>
      </c>
      <c r="D59" s="69" t="s">
        <v>218</v>
      </c>
      <c r="E59" s="69"/>
      <c r="F59" s="94">
        <v>43405</v>
      </c>
      <c r="G59" s="76">
        <v>9.66</v>
      </c>
      <c r="H59" s="82" t="s">
        <v>123</v>
      </c>
      <c r="I59" s="83">
        <v>4.8000000000000001E-2</v>
      </c>
      <c r="J59" s="83">
        <v>4.8499999999999995E-2</v>
      </c>
      <c r="K59" s="76">
        <v>92000</v>
      </c>
      <c r="L59" s="78">
        <v>100.793783</v>
      </c>
      <c r="M59" s="76">
        <v>92.730279999999993</v>
      </c>
      <c r="N59" s="69"/>
      <c r="O59" s="77">
        <f t="shared" si="0"/>
        <v>1.5783281346525128E-3</v>
      </c>
      <c r="P59" s="77">
        <f>M59/'סכום נכסי הקרן'!$C$42</f>
        <v>1.1856492996940447E-3</v>
      </c>
    </row>
    <row r="60" spans="2:16">
      <c r="B60" s="75" t="s">
        <v>1171</v>
      </c>
      <c r="C60" s="69" t="s">
        <v>1172</v>
      </c>
      <c r="D60" s="69" t="s">
        <v>218</v>
      </c>
      <c r="E60" s="69"/>
      <c r="F60" s="94">
        <v>43435</v>
      </c>
      <c r="G60" s="76">
        <v>9.74</v>
      </c>
      <c r="H60" s="82" t="s">
        <v>123</v>
      </c>
      <c r="I60" s="83">
        <v>4.8000000000000001E-2</v>
      </c>
      <c r="J60" s="83">
        <v>4.8499999999999995E-2</v>
      </c>
      <c r="K60" s="76">
        <v>876000</v>
      </c>
      <c r="L60" s="78">
        <v>100.396201</v>
      </c>
      <c r="M60" s="76">
        <v>879.47072000000003</v>
      </c>
      <c r="N60" s="69"/>
      <c r="O60" s="77">
        <f t="shared" si="0"/>
        <v>1.4969149030706071E-2</v>
      </c>
      <c r="P60" s="77">
        <f>M60/'סכום נכסי הקרן'!$C$42</f>
        <v>1.1244912053208697E-2</v>
      </c>
    </row>
    <row r="61" spans="2:16">
      <c r="B61" s="75" t="s">
        <v>1173</v>
      </c>
      <c r="C61" s="69" t="s">
        <v>1174</v>
      </c>
      <c r="D61" s="69" t="s">
        <v>218</v>
      </c>
      <c r="E61" s="69"/>
      <c r="F61" s="94">
        <v>43556</v>
      </c>
      <c r="G61" s="76">
        <v>9.84</v>
      </c>
      <c r="H61" s="82" t="s">
        <v>123</v>
      </c>
      <c r="I61" s="83">
        <v>4.8000000000000001E-2</v>
      </c>
      <c r="J61" s="83">
        <v>4.8500000000000008E-2</v>
      </c>
      <c r="K61" s="76">
        <v>11000</v>
      </c>
      <c r="L61" s="78">
        <v>101.193091</v>
      </c>
      <c r="M61" s="76">
        <v>11.13124</v>
      </c>
      <c r="N61" s="69"/>
      <c r="O61" s="77">
        <f t="shared" si="0"/>
        <v>1.8946075937190568E-4</v>
      </c>
      <c r="P61" s="77">
        <f>M61/'סכום נכסי הקרן'!$C$42</f>
        <v>1.4232402739133688E-4</v>
      </c>
    </row>
    <row r="62" spans="2:16">
      <c r="B62" s="75" t="s">
        <v>1175</v>
      </c>
      <c r="C62" s="69" t="s">
        <v>1176</v>
      </c>
      <c r="D62" s="69" t="s">
        <v>218</v>
      </c>
      <c r="E62" s="69"/>
      <c r="F62" s="94">
        <v>43586</v>
      </c>
      <c r="G62" s="76">
        <v>9.9299999999999979</v>
      </c>
      <c r="H62" s="82" t="s">
        <v>123</v>
      </c>
      <c r="I62" s="83">
        <v>4.8000000000000001E-2</v>
      </c>
      <c r="J62" s="83">
        <v>4.8599999999999997E-2</v>
      </c>
      <c r="K62" s="76">
        <v>230000</v>
      </c>
      <c r="L62" s="78">
        <v>100.79382200000001</v>
      </c>
      <c r="M62" s="76">
        <v>231.82579000000001</v>
      </c>
      <c r="N62" s="69"/>
      <c r="O62" s="77">
        <f t="shared" si="0"/>
        <v>3.9458218684883207E-3</v>
      </c>
      <c r="P62" s="77">
        <f>M62/'סכום נכסי הקרן'!$C$42</f>
        <v>2.9641243999750538E-3</v>
      </c>
    </row>
    <row r="63" spans="2:16">
      <c r="B63" s="75" t="s">
        <v>1177</v>
      </c>
      <c r="C63" s="69" t="s">
        <v>1178</v>
      </c>
      <c r="D63" s="69" t="s">
        <v>218</v>
      </c>
      <c r="E63" s="69"/>
      <c r="F63" s="94">
        <v>43617</v>
      </c>
      <c r="G63" s="76">
        <v>10.010000000000002</v>
      </c>
      <c r="H63" s="82" t="s">
        <v>123</v>
      </c>
      <c r="I63" s="83">
        <v>4.8000000000000001E-2</v>
      </c>
      <c r="J63" s="83">
        <v>4.8499999999999995E-2</v>
      </c>
      <c r="K63" s="76">
        <v>101000</v>
      </c>
      <c r="L63" s="78">
        <v>100.396188</v>
      </c>
      <c r="M63" s="76">
        <v>101.40015</v>
      </c>
      <c r="N63" s="69"/>
      <c r="O63" s="77">
        <f t="shared" si="0"/>
        <v>1.725894816698332E-3</v>
      </c>
      <c r="P63" s="77">
        <f>M63/'סכום נכסי הקרן'!$C$42</f>
        <v>1.2965022518682257E-3</v>
      </c>
    </row>
    <row r="64" spans="2:16">
      <c r="B64" s="75" t="s">
        <v>1179</v>
      </c>
      <c r="C64" s="69" t="s">
        <v>1180</v>
      </c>
      <c r="D64" s="69" t="s">
        <v>218</v>
      </c>
      <c r="E64" s="69"/>
      <c r="F64" s="94">
        <v>43678</v>
      </c>
      <c r="G64" s="76">
        <v>9.9400000000000013</v>
      </c>
      <c r="H64" s="82" t="s">
        <v>123</v>
      </c>
      <c r="I64" s="83">
        <v>4.8000000000000001E-2</v>
      </c>
      <c r="J64" s="83">
        <v>4.8500000000000008E-2</v>
      </c>
      <c r="K64" s="76">
        <v>147000</v>
      </c>
      <c r="L64" s="78">
        <v>101.99615</v>
      </c>
      <c r="M64" s="76">
        <v>149.93433999999999</v>
      </c>
      <c r="N64" s="69"/>
      <c r="O64" s="77">
        <f t="shared" si="0"/>
        <v>2.5519774896889738E-3</v>
      </c>
      <c r="P64" s="77">
        <f>M64/'סכום נכסי הקרן'!$C$42</f>
        <v>1.9170603736027628E-3</v>
      </c>
    </row>
    <row r="65" spans="2:16">
      <c r="B65" s="75" t="s">
        <v>1181</v>
      </c>
      <c r="C65" s="69" t="s">
        <v>1182</v>
      </c>
      <c r="D65" s="69" t="s">
        <v>218</v>
      </c>
      <c r="E65" s="69"/>
      <c r="F65" s="94">
        <v>43709</v>
      </c>
      <c r="G65" s="76">
        <v>10.02</v>
      </c>
      <c r="H65" s="82" t="s">
        <v>123</v>
      </c>
      <c r="I65" s="83">
        <v>4.8000000000000001E-2</v>
      </c>
      <c r="J65" s="83">
        <v>4.8500000000000008E-2</v>
      </c>
      <c r="K65" s="76">
        <v>121000</v>
      </c>
      <c r="L65" s="78">
        <v>101.593818</v>
      </c>
      <c r="M65" s="76">
        <v>122.92852000000001</v>
      </c>
      <c r="N65" s="69"/>
      <c r="O65" s="77">
        <f t="shared" si="0"/>
        <v>2.0923213179901336E-3</v>
      </c>
      <c r="P65" s="77">
        <f>M65/'סכום נכסי הקרן'!$C$42</f>
        <v>1.571763976668952E-3</v>
      </c>
    </row>
    <row r="66" spans="2:16">
      <c r="B66" s="75" t="s">
        <v>1183</v>
      </c>
      <c r="C66" s="69" t="s">
        <v>1184</v>
      </c>
      <c r="D66" s="69" t="s">
        <v>218</v>
      </c>
      <c r="E66" s="69"/>
      <c r="F66" s="94">
        <v>43770</v>
      </c>
      <c r="G66" s="76">
        <v>10.19</v>
      </c>
      <c r="H66" s="82" t="s">
        <v>123</v>
      </c>
      <c r="I66" s="83">
        <v>4.8000000000000001E-2</v>
      </c>
      <c r="J66" s="83">
        <v>4.8499999999999995E-2</v>
      </c>
      <c r="K66" s="76">
        <v>207000</v>
      </c>
      <c r="L66" s="78">
        <v>100.793831</v>
      </c>
      <c r="M66" s="76">
        <v>208.64323000000002</v>
      </c>
      <c r="N66" s="69"/>
      <c r="O66" s="77">
        <f t="shared" si="0"/>
        <v>3.5512400050315305E-3</v>
      </c>
      <c r="P66" s="77">
        <f>M66/'סכום נכסי הקרן'!$C$42</f>
        <v>2.6677122029115361E-3</v>
      </c>
    </row>
    <row r="67" spans="2:16">
      <c r="B67" s="75" t="s">
        <v>1185</v>
      </c>
      <c r="C67" s="69" t="s">
        <v>1186</v>
      </c>
      <c r="D67" s="69" t="s">
        <v>218</v>
      </c>
      <c r="E67" s="69"/>
      <c r="F67" s="94">
        <v>43831</v>
      </c>
      <c r="G67" s="76">
        <v>10.119999999999999</v>
      </c>
      <c r="H67" s="82" t="s">
        <v>123</v>
      </c>
      <c r="I67" s="83">
        <v>4.8000000000000001E-2</v>
      </c>
      <c r="J67" s="83">
        <v>4.8499999999999995E-2</v>
      </c>
      <c r="K67" s="76">
        <v>20000</v>
      </c>
      <c r="L67" s="78">
        <v>102.40009999999999</v>
      </c>
      <c r="M67" s="76">
        <v>20.48002</v>
      </c>
      <c r="N67" s="69"/>
      <c r="O67" s="77">
        <f t="shared" si="0"/>
        <v>3.4858291988599794E-4</v>
      </c>
      <c r="P67" s="77">
        <f>M67/'סכום נכסי הקרן'!$C$42</f>
        <v>2.6185752238341164E-4</v>
      </c>
    </row>
    <row r="68" spans="2:16">
      <c r="B68" s="75" t="s">
        <v>1187</v>
      </c>
      <c r="C68" s="69" t="s">
        <v>1188</v>
      </c>
      <c r="D68" s="69" t="s">
        <v>218</v>
      </c>
      <c r="E68" s="69"/>
      <c r="F68" s="94">
        <v>43863</v>
      </c>
      <c r="G68" s="76">
        <v>10.199999999999999</v>
      </c>
      <c r="H68" s="82" t="s">
        <v>123</v>
      </c>
      <c r="I68" s="83">
        <v>4.8000000000000001E-2</v>
      </c>
      <c r="J68" s="83">
        <v>4.8499999999999995E-2</v>
      </c>
      <c r="K68" s="76">
        <v>123000</v>
      </c>
      <c r="L68" s="78">
        <v>101.98278000000001</v>
      </c>
      <c r="M68" s="76">
        <v>125.43882000000001</v>
      </c>
      <c r="N68" s="69"/>
      <c r="O68" s="77">
        <f t="shared" si="0"/>
        <v>2.1350482149262609E-3</v>
      </c>
      <c r="P68" s="77">
        <f>M68/'סכום נכסי הקרן'!$C$42</f>
        <v>1.6038606708342448E-3</v>
      </c>
    </row>
    <row r="69" spans="2:16">
      <c r="B69" s="75" t="s">
        <v>1189</v>
      </c>
      <c r="C69" s="69" t="s">
        <v>1190</v>
      </c>
      <c r="D69" s="69" t="s">
        <v>218</v>
      </c>
      <c r="E69" s="69"/>
      <c r="F69" s="94">
        <v>43891</v>
      </c>
      <c r="G69" s="76">
        <v>10.28</v>
      </c>
      <c r="H69" s="82" t="s">
        <v>123</v>
      </c>
      <c r="I69" s="83">
        <v>4.8000000000000001E-2</v>
      </c>
      <c r="J69" s="83">
        <v>4.8500000000000008E-2</v>
      </c>
      <c r="K69" s="76">
        <v>152000</v>
      </c>
      <c r="L69" s="78">
        <v>101.592789</v>
      </c>
      <c r="M69" s="76">
        <v>154.42104</v>
      </c>
      <c r="N69" s="69"/>
      <c r="O69" s="77">
        <f t="shared" si="0"/>
        <v>2.6283439671949778E-3</v>
      </c>
      <c r="P69" s="77">
        <f>M69/'סכום נכסי הקרן'!$C$42</f>
        <v>1.974427316881024E-3</v>
      </c>
    </row>
    <row r="70" spans="2:16">
      <c r="B70" s="75" t="s">
        <v>1191</v>
      </c>
      <c r="C70" s="69" t="s">
        <v>1192</v>
      </c>
      <c r="D70" s="69" t="s">
        <v>218</v>
      </c>
      <c r="E70" s="69"/>
      <c r="F70" s="94">
        <v>39630</v>
      </c>
      <c r="G70" s="76">
        <v>2.33</v>
      </c>
      <c r="H70" s="82" t="s">
        <v>123</v>
      </c>
      <c r="I70" s="83">
        <v>4.8000000000000001E-2</v>
      </c>
      <c r="J70" s="83">
        <v>4.8599999999999997E-2</v>
      </c>
      <c r="K70" s="76">
        <v>1403000</v>
      </c>
      <c r="L70" s="78">
        <v>117.019262</v>
      </c>
      <c r="M70" s="76">
        <v>1641.78025</v>
      </c>
      <c r="N70" s="69"/>
      <c r="O70" s="77">
        <f t="shared" si="0"/>
        <v>2.7944140355144365E-2</v>
      </c>
      <c r="P70" s="77">
        <f>M70/'סכום נכסי הקרן'!$C$42</f>
        <v>2.0991801207372759E-2</v>
      </c>
    </row>
    <row r="71" spans="2:16">
      <c r="B71" s="75" t="s">
        <v>1193</v>
      </c>
      <c r="C71" s="69" t="s">
        <v>1194</v>
      </c>
      <c r="D71" s="69" t="s">
        <v>218</v>
      </c>
      <c r="E71" s="69"/>
      <c r="F71" s="94">
        <v>39904</v>
      </c>
      <c r="G71" s="76">
        <v>3.0200000000000005</v>
      </c>
      <c r="H71" s="82" t="s">
        <v>123</v>
      </c>
      <c r="I71" s="83">
        <v>4.8000000000000001E-2</v>
      </c>
      <c r="J71" s="83">
        <v>4.8599999999999997E-2</v>
      </c>
      <c r="K71" s="76">
        <v>110000</v>
      </c>
      <c r="L71" s="78">
        <v>114.608564</v>
      </c>
      <c r="M71" s="76">
        <v>126.06941999999999</v>
      </c>
      <c r="N71" s="69"/>
      <c r="O71" s="77">
        <f t="shared" si="0"/>
        <v>2.1457814265774264E-3</v>
      </c>
      <c r="P71" s="77">
        <f>M71/'סכום נכסי הקרן'!$C$42</f>
        <v>1.6119235220235979E-3</v>
      </c>
    </row>
    <row r="72" spans="2:16">
      <c r="B72" s="75" t="s">
        <v>1195</v>
      </c>
      <c r="C72" s="69" t="s">
        <v>1196</v>
      </c>
      <c r="D72" s="69" t="s">
        <v>218</v>
      </c>
      <c r="E72" s="69"/>
      <c r="F72" s="94">
        <v>39965</v>
      </c>
      <c r="G72" s="76">
        <v>3.18</v>
      </c>
      <c r="H72" s="82" t="s">
        <v>123</v>
      </c>
      <c r="I72" s="83">
        <v>4.8000000000000001E-2</v>
      </c>
      <c r="J72" s="83">
        <v>4.9000000000000002E-2</v>
      </c>
      <c r="K72" s="76">
        <v>2716000</v>
      </c>
      <c r="L72" s="78">
        <v>111.87638099999999</v>
      </c>
      <c r="M72" s="76">
        <v>3038.5625</v>
      </c>
      <c r="N72" s="69"/>
      <c r="O72" s="77">
        <f t="shared" si="0"/>
        <v>5.1718259479536524E-2</v>
      </c>
      <c r="P72" s="77">
        <f>M72/'סכום נכסי הקרן'!$C$42</f>
        <v>3.8851058146288205E-2</v>
      </c>
    </row>
    <row r="73" spans="2:16">
      <c r="B73" s="75" t="s">
        <v>1197</v>
      </c>
      <c r="C73" s="69" t="s">
        <v>1198</v>
      </c>
      <c r="D73" s="69" t="s">
        <v>218</v>
      </c>
      <c r="E73" s="69"/>
      <c r="F73" s="94">
        <v>40027</v>
      </c>
      <c r="G73" s="76">
        <v>3.28</v>
      </c>
      <c r="H73" s="82" t="s">
        <v>123</v>
      </c>
      <c r="I73" s="83">
        <v>4.8000000000000001E-2</v>
      </c>
      <c r="J73" s="83">
        <v>4.8499999999999988E-2</v>
      </c>
      <c r="K73" s="76">
        <v>167000</v>
      </c>
      <c r="L73" s="78">
        <v>112.388329</v>
      </c>
      <c r="M73" s="76">
        <v>187.68851000000001</v>
      </c>
      <c r="N73" s="69"/>
      <c r="O73" s="77">
        <f t="shared" si="0"/>
        <v>3.1945773902980722E-3</v>
      </c>
      <c r="P73" s="77">
        <f>M73/'סכום נכסי הקרן'!$C$42</f>
        <v>2.3997851666372489E-3</v>
      </c>
    </row>
    <row r="74" spans="2:16">
      <c r="B74" s="75" t="s">
        <v>1199</v>
      </c>
      <c r="C74" s="69" t="s">
        <v>1200</v>
      </c>
      <c r="D74" s="69" t="s">
        <v>218</v>
      </c>
      <c r="E74" s="69"/>
      <c r="F74" s="94">
        <v>40238</v>
      </c>
      <c r="G74" s="76">
        <v>3.77</v>
      </c>
      <c r="H74" s="82" t="s">
        <v>123</v>
      </c>
      <c r="I74" s="83">
        <v>4.8000000000000001E-2</v>
      </c>
      <c r="J74" s="83">
        <v>4.8600000000000004E-2</v>
      </c>
      <c r="K74" s="76">
        <v>37000</v>
      </c>
      <c r="L74" s="78">
        <v>110.776459</v>
      </c>
      <c r="M74" s="76">
        <v>40.987290000000002</v>
      </c>
      <c r="N74" s="69"/>
      <c r="O74" s="77">
        <f t="shared" si="0"/>
        <v>6.9762965204204705E-4</v>
      </c>
      <c r="P74" s="77">
        <f>M74/'סכום נכסי הקרן'!$C$42</f>
        <v>5.2406346324907816E-4</v>
      </c>
    </row>
    <row r="75" spans="2:16">
      <c r="B75" s="75" t="s">
        <v>1201</v>
      </c>
      <c r="C75" s="69" t="s">
        <v>1202</v>
      </c>
      <c r="D75" s="69" t="s">
        <v>218</v>
      </c>
      <c r="E75" s="69"/>
      <c r="F75" s="94">
        <v>40422</v>
      </c>
      <c r="G75" s="76">
        <v>4.17</v>
      </c>
      <c r="H75" s="82" t="s">
        <v>123</v>
      </c>
      <c r="I75" s="83">
        <v>4.8000000000000001E-2</v>
      </c>
      <c r="J75" s="83">
        <v>4.8500000000000008E-2</v>
      </c>
      <c r="K75" s="76">
        <v>34000</v>
      </c>
      <c r="L75" s="78">
        <v>108.797735</v>
      </c>
      <c r="M75" s="76">
        <v>36.991230000000002</v>
      </c>
      <c r="N75" s="69"/>
      <c r="O75" s="77">
        <f t="shared" si="0"/>
        <v>6.2961417828569135E-4</v>
      </c>
      <c r="P75" s="77">
        <f>M75/'סכום נכסי הקרן'!$C$42</f>
        <v>4.729698426913123E-4</v>
      </c>
    </row>
    <row r="76" spans="2:16">
      <c r="B76" s="75" t="s">
        <v>1203</v>
      </c>
      <c r="C76" s="69" t="s">
        <v>1204</v>
      </c>
      <c r="D76" s="69" t="s">
        <v>218</v>
      </c>
      <c r="E76" s="69"/>
      <c r="F76" s="94">
        <v>40513</v>
      </c>
      <c r="G76" s="76">
        <v>4.43</v>
      </c>
      <c r="H76" s="82" t="s">
        <v>123</v>
      </c>
      <c r="I76" s="83">
        <v>4.8000000000000001E-2</v>
      </c>
      <c r="J76" s="83">
        <v>4.8500000000000008E-2</v>
      </c>
      <c r="K76" s="76">
        <v>2229000</v>
      </c>
      <c r="L76" s="78">
        <v>106.41468399999999</v>
      </c>
      <c r="M76" s="76">
        <v>2371.9832999999999</v>
      </c>
      <c r="N76" s="69"/>
      <c r="O76" s="77">
        <f t="shared" ref="O76:O86" si="1">IFERROR(M76/$M$11,0)</f>
        <v>4.0372659042072469E-2</v>
      </c>
      <c r="P76" s="77">
        <f>M76/'סכום נכסי הקרן'!$C$42</f>
        <v>3.0328176929164553E-2</v>
      </c>
    </row>
    <row r="77" spans="2:16">
      <c r="B77" s="75" t="s">
        <v>1205</v>
      </c>
      <c r="C77" s="69" t="s">
        <v>1206</v>
      </c>
      <c r="D77" s="69" t="s">
        <v>218</v>
      </c>
      <c r="E77" s="69"/>
      <c r="F77" s="94">
        <v>40544</v>
      </c>
      <c r="G77" s="76">
        <v>4.4000000000000004</v>
      </c>
      <c r="H77" s="82" t="s">
        <v>123</v>
      </c>
      <c r="I77" s="83">
        <v>4.8000000000000001E-2</v>
      </c>
      <c r="J77" s="83">
        <v>4.8500000000000008E-2</v>
      </c>
      <c r="K77" s="76">
        <v>260000</v>
      </c>
      <c r="L77" s="78">
        <v>108.43830800000001</v>
      </c>
      <c r="M77" s="76">
        <v>281.93959999999998</v>
      </c>
      <c r="N77" s="69"/>
      <c r="O77" s="77">
        <f t="shared" si="1"/>
        <v>4.7987906749842185E-3</v>
      </c>
      <c r="P77" s="77">
        <f>M77/'סכום נכסי הקרן'!$C$42</f>
        <v>3.604879542000942E-3</v>
      </c>
    </row>
    <row r="78" spans="2:16">
      <c r="B78" s="75" t="s">
        <v>1207</v>
      </c>
      <c r="C78" s="69" t="s">
        <v>1208</v>
      </c>
      <c r="D78" s="69" t="s">
        <v>218</v>
      </c>
      <c r="E78" s="69"/>
      <c r="F78" s="94">
        <v>40575</v>
      </c>
      <c r="G78" s="76">
        <v>4.49</v>
      </c>
      <c r="H78" s="82" t="s">
        <v>123</v>
      </c>
      <c r="I78" s="83">
        <v>4.8000000000000001E-2</v>
      </c>
      <c r="J78" s="83">
        <v>4.8499999999999995E-2</v>
      </c>
      <c r="K78" s="76">
        <v>3460000</v>
      </c>
      <c r="L78" s="78">
        <v>107.611565</v>
      </c>
      <c r="M78" s="76">
        <v>3723.36015</v>
      </c>
      <c r="N78" s="69"/>
      <c r="O78" s="77">
        <f t="shared" si="1"/>
        <v>6.3373949482186401E-2</v>
      </c>
      <c r="P78" s="77">
        <f>M78/'סכום נכסי הקרן'!$C$42</f>
        <v>4.7606880453247999E-2</v>
      </c>
    </row>
    <row r="79" spans="2:16">
      <c r="B79" s="75" t="s">
        <v>1209</v>
      </c>
      <c r="C79" s="69" t="s">
        <v>1210</v>
      </c>
      <c r="D79" s="69" t="s">
        <v>218</v>
      </c>
      <c r="E79" s="69"/>
      <c r="F79" s="94">
        <v>40603</v>
      </c>
      <c r="G79" s="76">
        <v>4.57</v>
      </c>
      <c r="H79" s="82" t="s">
        <v>123</v>
      </c>
      <c r="I79" s="83">
        <v>4.8000000000000001E-2</v>
      </c>
      <c r="J79" s="83">
        <v>4.8600000000000004E-2</v>
      </c>
      <c r="K79" s="76">
        <v>1093000</v>
      </c>
      <c r="L79" s="78">
        <v>106.966745</v>
      </c>
      <c r="M79" s="76">
        <v>1169.14652</v>
      </c>
      <c r="N79" s="69"/>
      <c r="O79" s="77">
        <f t="shared" si="1"/>
        <v>1.9899614732610284E-2</v>
      </c>
      <c r="P79" s="77">
        <f>M79/'סכום נכסי הקרן'!$C$42</f>
        <v>1.4948706643371825E-2</v>
      </c>
    </row>
    <row r="80" spans="2:16">
      <c r="B80" s="75" t="s">
        <v>1211</v>
      </c>
      <c r="C80" s="69" t="s">
        <v>1212</v>
      </c>
      <c r="D80" s="69" t="s">
        <v>218</v>
      </c>
      <c r="E80" s="69"/>
      <c r="F80" s="94">
        <v>40634</v>
      </c>
      <c r="G80" s="76">
        <v>4.6500000000000004</v>
      </c>
      <c r="H80" s="82" t="s">
        <v>123</v>
      </c>
      <c r="I80" s="83">
        <v>4.8000000000000001E-2</v>
      </c>
      <c r="J80" s="83">
        <v>4.8600000000000004E-2</v>
      </c>
      <c r="K80" s="76">
        <v>3979000</v>
      </c>
      <c r="L80" s="78">
        <v>106.231133</v>
      </c>
      <c r="M80" s="76">
        <v>4226.9367999999995</v>
      </c>
      <c r="N80" s="69"/>
      <c r="O80" s="77">
        <f t="shared" si="1"/>
        <v>7.1945143213608981E-2</v>
      </c>
      <c r="P80" s="77">
        <f>M80/'סכום נכסי הקרן'!$C$42</f>
        <v>5.4045611172218892E-2</v>
      </c>
    </row>
    <row r="81" spans="2:16">
      <c r="B81" s="75" t="s">
        <v>1213</v>
      </c>
      <c r="C81" s="69" t="s">
        <v>1214</v>
      </c>
      <c r="D81" s="69" t="s">
        <v>218</v>
      </c>
      <c r="E81" s="69"/>
      <c r="F81" s="94">
        <v>40664</v>
      </c>
      <c r="G81" s="76">
        <v>4.7299999999999995</v>
      </c>
      <c r="H81" s="82" t="s">
        <v>123</v>
      </c>
      <c r="I81" s="83">
        <v>4.8000000000000001E-2</v>
      </c>
      <c r="J81" s="83">
        <v>4.8600000000000004E-2</v>
      </c>
      <c r="K81" s="76">
        <v>7604684</v>
      </c>
      <c r="L81" s="78">
        <v>105.598647</v>
      </c>
      <c r="M81" s="76">
        <v>8030.4434000000001</v>
      </c>
      <c r="N81" s="69"/>
      <c r="O81" s="77">
        <f t="shared" si="1"/>
        <v>0.13668323606867772</v>
      </c>
      <c r="P81" s="77">
        <f>M81/'סכום נכסי הקרן'!$C$42</f>
        <v>0.10267724408297553</v>
      </c>
    </row>
    <row r="82" spans="2:16">
      <c r="B82" s="75" t="s">
        <v>1215</v>
      </c>
      <c r="C82" s="69" t="s">
        <v>1216</v>
      </c>
      <c r="D82" s="69" t="s">
        <v>218</v>
      </c>
      <c r="E82" s="69"/>
      <c r="F82" s="94">
        <v>40756</v>
      </c>
      <c r="G82" s="76">
        <v>4.87</v>
      </c>
      <c r="H82" s="82" t="s">
        <v>123</v>
      </c>
      <c r="I82" s="83">
        <v>4.8000000000000001E-2</v>
      </c>
      <c r="J82" s="83">
        <v>4.8600000000000004E-2</v>
      </c>
      <c r="K82" s="76">
        <v>603000</v>
      </c>
      <c r="L82" s="78">
        <v>105.325489</v>
      </c>
      <c r="M82" s="76">
        <v>635.1126999999999</v>
      </c>
      <c r="N82" s="69"/>
      <c r="O82" s="77">
        <f t="shared" si="1"/>
        <v>1.0810020665149732E-2</v>
      </c>
      <c r="P82" s="77">
        <f>M82/'סכום נכסי הקרן'!$C$42</f>
        <v>8.12055056861463E-3</v>
      </c>
    </row>
    <row r="83" spans="2:16">
      <c r="B83" s="75" t="s">
        <v>1217</v>
      </c>
      <c r="C83" s="69" t="s">
        <v>1218</v>
      </c>
      <c r="D83" s="69" t="s">
        <v>218</v>
      </c>
      <c r="E83" s="69"/>
      <c r="F83" s="94">
        <v>40848</v>
      </c>
      <c r="G83" s="76">
        <v>5.12</v>
      </c>
      <c r="H83" s="82" t="s">
        <v>123</v>
      </c>
      <c r="I83" s="83">
        <v>4.8000000000000001E-2</v>
      </c>
      <c r="J83" s="83">
        <v>4.8599999999999997E-2</v>
      </c>
      <c r="K83" s="76">
        <v>677000</v>
      </c>
      <c r="L83" s="78">
        <v>104.080344</v>
      </c>
      <c r="M83" s="76">
        <v>704.62393000000009</v>
      </c>
      <c r="N83" s="69"/>
      <c r="O83" s="77">
        <f t="shared" si="1"/>
        <v>1.1993145853419433E-2</v>
      </c>
      <c r="P83" s="77">
        <f>M83/'סכום נכסי הקרן'!$C$42</f>
        <v>9.0093211101289223E-3</v>
      </c>
    </row>
    <row r="84" spans="2:16">
      <c r="B84" s="75" t="s">
        <v>1219</v>
      </c>
      <c r="C84" s="69" t="s">
        <v>1220</v>
      </c>
      <c r="D84" s="69" t="s">
        <v>218</v>
      </c>
      <c r="E84" s="69"/>
      <c r="F84" s="94">
        <v>40940</v>
      </c>
      <c r="G84" s="76">
        <v>5.25</v>
      </c>
      <c r="H84" s="82" t="s">
        <v>123</v>
      </c>
      <c r="I84" s="83">
        <v>4.8000000000000001E-2</v>
      </c>
      <c r="J84" s="83">
        <v>4.8500000000000008E-2</v>
      </c>
      <c r="K84" s="76">
        <v>417000</v>
      </c>
      <c r="L84" s="78">
        <v>105.332983</v>
      </c>
      <c r="M84" s="76">
        <v>439.23854</v>
      </c>
      <c r="N84" s="69"/>
      <c r="O84" s="77">
        <f t="shared" si="1"/>
        <v>7.4761183240867292E-3</v>
      </c>
      <c r="P84" s="77">
        <f>M84/'סכום נכסי הקרן'!$C$42</f>
        <v>5.6161036864078775E-3</v>
      </c>
    </row>
    <row r="85" spans="2:16">
      <c r="B85" s="75" t="s">
        <v>1221</v>
      </c>
      <c r="C85" s="69">
        <v>8789</v>
      </c>
      <c r="D85" s="69" t="s">
        <v>218</v>
      </c>
      <c r="E85" s="69"/>
      <c r="F85" s="94">
        <v>41000</v>
      </c>
      <c r="G85" s="76">
        <v>5.41</v>
      </c>
      <c r="H85" s="82" t="s">
        <v>123</v>
      </c>
      <c r="I85" s="83">
        <v>4.8000000000000001E-2</v>
      </c>
      <c r="J85" s="83">
        <v>4.8600000000000004E-2</v>
      </c>
      <c r="K85" s="76">
        <v>56000</v>
      </c>
      <c r="L85" s="78">
        <v>104.494107</v>
      </c>
      <c r="M85" s="76">
        <v>58.5167</v>
      </c>
      <c r="N85" s="69"/>
      <c r="O85" s="77">
        <f t="shared" si="1"/>
        <v>9.959913197395791E-4</v>
      </c>
      <c r="P85" s="77">
        <f>M85/'סכום נכסי הקרן'!$C$42</f>
        <v>7.4819448809392692E-4</v>
      </c>
    </row>
    <row r="86" spans="2:16">
      <c r="B86" s="75" t="s">
        <v>1222</v>
      </c>
      <c r="C86" s="69" t="s">
        <v>1223</v>
      </c>
      <c r="D86" s="69" t="s">
        <v>218</v>
      </c>
      <c r="E86" s="69"/>
      <c r="F86" s="94">
        <v>41640</v>
      </c>
      <c r="G86" s="76">
        <v>6.59</v>
      </c>
      <c r="H86" s="82" t="s">
        <v>123</v>
      </c>
      <c r="I86" s="83">
        <v>4.8000000000000001E-2</v>
      </c>
      <c r="J86" s="83">
        <v>4.8499999999999988E-2</v>
      </c>
      <c r="K86" s="76">
        <v>143000</v>
      </c>
      <c r="L86" s="78">
        <v>102.391441</v>
      </c>
      <c r="M86" s="76">
        <v>146.41976</v>
      </c>
      <c r="N86" s="69"/>
      <c r="O86" s="77">
        <f t="shared" si="1"/>
        <v>2.4921571106769937E-3</v>
      </c>
      <c r="P86" s="77">
        <f>M86/'סכום נכסי הקרן'!$C$42</f>
        <v>1.8721229560114572E-3</v>
      </c>
    </row>
    <row r="87" spans="2:16"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</row>
    <row r="88" spans="2:16"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</row>
    <row r="89" spans="2:16"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</row>
    <row r="90" spans="2:16">
      <c r="B90" s="115" t="s">
        <v>102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</row>
    <row r="91" spans="2:16">
      <c r="B91" s="115" t="s">
        <v>189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</row>
    <row r="92" spans="2:16">
      <c r="B92" s="115" t="s">
        <v>197</v>
      </c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</row>
    <row r="93" spans="2:16"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</row>
    <row r="94" spans="2:16"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</row>
    <row r="95" spans="2:16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</row>
    <row r="96" spans="2:16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</row>
    <row r="97" spans="2:16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</row>
    <row r="98" spans="2:16"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</row>
    <row r="99" spans="2:16"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</row>
    <row r="100" spans="2:16"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2:16"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2:16"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</row>
    <row r="103" spans="2:16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</row>
    <row r="104" spans="2:16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2:16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</row>
    <row r="106" spans="2:16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</row>
    <row r="107" spans="2:16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</row>
    <row r="108" spans="2:16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</row>
    <row r="109" spans="2:16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  <row r="412" spans="2:16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</row>
    <row r="413" spans="2:16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</row>
    <row r="414" spans="2:16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</row>
    <row r="415" spans="2:16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</row>
    <row r="416" spans="2:16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</row>
    <row r="417" spans="2:16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2:16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2:16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</row>
    <row r="420" spans="2:16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</row>
    <row r="421" spans="2:16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</row>
    <row r="422" spans="2:16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</row>
    <row r="423" spans="2:16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</row>
    <row r="424" spans="2:16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</row>
    <row r="425" spans="2:16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</row>
    <row r="426" spans="2:16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</row>
    <row r="427" spans="2:16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</row>
    <row r="428" spans="2:16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</row>
    <row r="429" spans="2:16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2:16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2:16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</row>
    <row r="432" spans="2:16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</row>
    <row r="433" spans="2:16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</row>
    <row r="434" spans="2:16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</row>
    <row r="435" spans="2:16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</row>
    <row r="436" spans="2:16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</row>
    <row r="437" spans="2:16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</row>
    <row r="438" spans="2:16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</row>
    <row r="439" spans="2:16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</row>
    <row r="440" spans="2:16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</row>
    <row r="441" spans="2:16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2:16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</row>
    <row r="443" spans="2:16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2:16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spans="2:16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</row>
    <row r="446" spans="2:16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2:16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2:16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</row>
    <row r="449" spans="2:16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</row>
    <row r="450" spans="2:16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</row>
    <row r="451" spans="2:16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</row>
    <row r="452" spans="2:16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136</v>
      </c>
      <c r="C1" s="67" t="s" vm="1">
        <v>213</v>
      </c>
    </row>
    <row r="2" spans="2:19">
      <c r="B2" s="46" t="s">
        <v>135</v>
      </c>
      <c r="C2" s="67" t="s">
        <v>214</v>
      </c>
    </row>
    <row r="3" spans="2:19">
      <c r="B3" s="46" t="s">
        <v>137</v>
      </c>
      <c r="C3" s="67" t="s">
        <v>215</v>
      </c>
    </row>
    <row r="4" spans="2:19">
      <c r="B4" s="46" t="s">
        <v>138</v>
      </c>
      <c r="C4" s="67">
        <v>8602</v>
      </c>
    </row>
    <row r="6" spans="2:19" ht="26.25" customHeight="1">
      <c r="B6" s="127" t="s">
        <v>165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19" ht="26.25" customHeight="1">
      <c r="B7" s="127" t="s">
        <v>80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19" s="3" customFormat="1" ht="78.75">
      <c r="B8" s="21" t="s">
        <v>106</v>
      </c>
      <c r="C8" s="29" t="s">
        <v>40</v>
      </c>
      <c r="D8" s="29" t="s">
        <v>108</v>
      </c>
      <c r="E8" s="29" t="s">
        <v>107</v>
      </c>
      <c r="F8" s="29" t="s">
        <v>58</v>
      </c>
      <c r="G8" s="29" t="s">
        <v>14</v>
      </c>
      <c r="H8" s="29" t="s">
        <v>59</v>
      </c>
      <c r="I8" s="29" t="s">
        <v>94</v>
      </c>
      <c r="J8" s="29" t="s">
        <v>17</v>
      </c>
      <c r="K8" s="29" t="s">
        <v>93</v>
      </c>
      <c r="L8" s="29" t="s">
        <v>16</v>
      </c>
      <c r="M8" s="58" t="s">
        <v>18</v>
      </c>
      <c r="N8" s="29" t="s">
        <v>191</v>
      </c>
      <c r="O8" s="29" t="s">
        <v>190</v>
      </c>
      <c r="P8" s="29" t="s">
        <v>101</v>
      </c>
      <c r="Q8" s="29" t="s">
        <v>52</v>
      </c>
      <c r="R8" s="29" t="s">
        <v>139</v>
      </c>
      <c r="S8" s="30" t="s">
        <v>141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198</v>
      </c>
      <c r="O9" s="31"/>
      <c r="P9" s="31" t="s">
        <v>194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8" t="s">
        <v>104</v>
      </c>
      <c r="S10" s="19" t="s">
        <v>142</v>
      </c>
    </row>
    <row r="11" spans="2:19" s="4" customFormat="1" ht="18" customHeight="1">
      <c r="B11" s="118" t="s">
        <v>1816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9">
        <v>0</v>
      </c>
      <c r="Q11" s="68"/>
      <c r="R11" s="120">
        <v>0</v>
      </c>
      <c r="S11" s="120">
        <v>0</v>
      </c>
    </row>
    <row r="12" spans="2:19" ht="20.25" customHeight="1">
      <c r="B12" s="115" t="s">
        <v>206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5" t="s">
        <v>102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5" t="s">
        <v>189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5" t="s">
        <v>197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2:19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2:19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2:19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2:19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</row>
    <row r="116" spans="2:19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2:19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2:19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</row>
    <row r="119" spans="2:19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</row>
    <row r="120" spans="2:19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2:19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</row>
    <row r="122" spans="2:19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</row>
    <row r="123" spans="2:19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</row>
    <row r="124" spans="2:19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</row>
    <row r="125" spans="2:19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</row>
    <row r="126" spans="2:19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2:19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2:19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2:19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</row>
    <row r="130" spans="2:19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</row>
    <row r="131" spans="2:19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spans="2:19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</row>
    <row r="133" spans="2:19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2:19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2:19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2:19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2:19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2:19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2:19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2:19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2:19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19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2:19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2:19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2:19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2:19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2:19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2:19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2:19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2:19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2:19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2:19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2:19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2:19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2:19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2:19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2:19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2:19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2:19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2:19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2:19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2:19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2:19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2:19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2:19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2:19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2:19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2:19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2:19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2:19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2:19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2:19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2:19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2:19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2:19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2:19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2:19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2:19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2:19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2:19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2:19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2:19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2:19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2:19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2:19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2:19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2:19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2:19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2:19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2:19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2:19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4.710937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1.28515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136</v>
      </c>
      <c r="C1" s="67" t="s" vm="1">
        <v>213</v>
      </c>
    </row>
    <row r="2" spans="2:30">
      <c r="B2" s="46" t="s">
        <v>135</v>
      </c>
      <c r="C2" s="67" t="s">
        <v>214</v>
      </c>
    </row>
    <row r="3" spans="2:30">
      <c r="B3" s="46" t="s">
        <v>137</v>
      </c>
      <c r="C3" s="67" t="s">
        <v>215</v>
      </c>
    </row>
    <row r="4" spans="2:30">
      <c r="B4" s="46" t="s">
        <v>138</v>
      </c>
      <c r="C4" s="67">
        <v>8602</v>
      </c>
    </row>
    <row r="6" spans="2:30" ht="26.25" customHeight="1">
      <c r="B6" s="127" t="s">
        <v>165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30" ht="26.25" customHeight="1">
      <c r="B7" s="127" t="s">
        <v>81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30" s="3" customFormat="1" ht="78.75">
      <c r="B8" s="21" t="s">
        <v>106</v>
      </c>
      <c r="C8" s="29" t="s">
        <v>40</v>
      </c>
      <c r="D8" s="29" t="s">
        <v>108</v>
      </c>
      <c r="E8" s="29" t="s">
        <v>107</v>
      </c>
      <c r="F8" s="29" t="s">
        <v>58</v>
      </c>
      <c r="G8" s="29" t="s">
        <v>14</v>
      </c>
      <c r="H8" s="29" t="s">
        <v>59</v>
      </c>
      <c r="I8" s="29" t="s">
        <v>94</v>
      </c>
      <c r="J8" s="29" t="s">
        <v>17</v>
      </c>
      <c r="K8" s="29" t="s">
        <v>93</v>
      </c>
      <c r="L8" s="29" t="s">
        <v>16</v>
      </c>
      <c r="M8" s="58" t="s">
        <v>18</v>
      </c>
      <c r="N8" s="58" t="s">
        <v>191</v>
      </c>
      <c r="O8" s="29" t="s">
        <v>190</v>
      </c>
      <c r="P8" s="29" t="s">
        <v>101</v>
      </c>
      <c r="Q8" s="29" t="s">
        <v>52</v>
      </c>
      <c r="R8" s="29" t="s">
        <v>139</v>
      </c>
      <c r="S8" s="30" t="s">
        <v>141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198</v>
      </c>
      <c r="O9" s="31"/>
      <c r="P9" s="31" t="s">
        <v>194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8" t="s">
        <v>104</v>
      </c>
      <c r="S10" s="19" t="s">
        <v>142</v>
      </c>
      <c r="AA10" s="1"/>
    </row>
    <row r="11" spans="2:30" s="4" customFormat="1" ht="18" customHeight="1">
      <c r="B11" s="95" t="s">
        <v>46</v>
      </c>
      <c r="C11" s="86"/>
      <c r="D11" s="86"/>
      <c r="E11" s="86"/>
      <c r="F11" s="86"/>
      <c r="G11" s="86"/>
      <c r="H11" s="86"/>
      <c r="I11" s="86"/>
      <c r="J11" s="88">
        <v>5.991247343148884</v>
      </c>
      <c r="K11" s="86"/>
      <c r="L11" s="86"/>
      <c r="M11" s="89">
        <v>1.4207922705340192E-2</v>
      </c>
      <c r="N11" s="87"/>
      <c r="O11" s="88"/>
      <c r="P11" s="87">
        <v>993.01881106999997</v>
      </c>
      <c r="Q11" s="86"/>
      <c r="R11" s="89">
        <f>IFERROR(P11/$P$11,0)</f>
        <v>1</v>
      </c>
      <c r="S11" s="89">
        <f>P11/'סכום נכסי הקרן'!$C$42</f>
        <v>1.2696737871687203E-2</v>
      </c>
      <c r="AA11" s="1"/>
      <c r="AD11" s="1"/>
    </row>
    <row r="12" spans="2:30" ht="17.25" customHeight="1">
      <c r="B12" s="96" t="s">
        <v>185</v>
      </c>
      <c r="C12" s="71"/>
      <c r="D12" s="71"/>
      <c r="E12" s="71"/>
      <c r="F12" s="71"/>
      <c r="G12" s="71"/>
      <c r="H12" s="71"/>
      <c r="I12" s="71"/>
      <c r="J12" s="81">
        <v>6.0661621009324849</v>
      </c>
      <c r="K12" s="71"/>
      <c r="L12" s="71"/>
      <c r="M12" s="80">
        <v>1.4172386436177107E-2</v>
      </c>
      <c r="N12" s="79"/>
      <c r="O12" s="81"/>
      <c r="P12" s="79">
        <v>977.94804107000004</v>
      </c>
      <c r="Q12" s="71"/>
      <c r="R12" s="80">
        <f t="shared" ref="R12:R41" si="0">IFERROR(P12/$P$11,0)</f>
        <v>0.98482327843944784</v>
      </c>
      <c r="S12" s="80">
        <f>P12/'סכום נכסי הקרן'!$C$42</f>
        <v>1.250404301628129E-2</v>
      </c>
    </row>
    <row r="13" spans="2:30">
      <c r="B13" s="97" t="s">
        <v>53</v>
      </c>
      <c r="C13" s="71"/>
      <c r="D13" s="71"/>
      <c r="E13" s="71"/>
      <c r="F13" s="71"/>
      <c r="G13" s="71"/>
      <c r="H13" s="71"/>
      <c r="I13" s="71"/>
      <c r="J13" s="81">
        <v>6.6150983662238891</v>
      </c>
      <c r="K13" s="71"/>
      <c r="L13" s="71"/>
      <c r="M13" s="80">
        <v>1.2082036604357489E-2</v>
      </c>
      <c r="N13" s="79"/>
      <c r="O13" s="81"/>
      <c r="P13" s="79">
        <v>839.11337217100004</v>
      </c>
      <c r="Q13" s="71"/>
      <c r="R13" s="80">
        <f t="shared" si="0"/>
        <v>0.84501256453222329</v>
      </c>
      <c r="S13" s="80">
        <f>P13/'סכום נכסי הקרן'!$C$42</f>
        <v>1.0728903030147808E-2</v>
      </c>
    </row>
    <row r="14" spans="2:30">
      <c r="B14" s="98" t="s">
        <v>1224</v>
      </c>
      <c r="C14" s="69" t="s">
        <v>1225</v>
      </c>
      <c r="D14" s="82" t="s">
        <v>1226</v>
      </c>
      <c r="E14" s="69" t="s">
        <v>1227</v>
      </c>
      <c r="F14" s="82" t="s">
        <v>119</v>
      </c>
      <c r="G14" s="69" t="s">
        <v>1228</v>
      </c>
      <c r="H14" s="69" t="s">
        <v>1229</v>
      </c>
      <c r="I14" s="94">
        <v>39076</v>
      </c>
      <c r="J14" s="78">
        <v>7.6199999999770718</v>
      </c>
      <c r="K14" s="82" t="s">
        <v>123</v>
      </c>
      <c r="L14" s="83">
        <v>4.9000000000000002E-2</v>
      </c>
      <c r="M14" s="77">
        <v>6.3999999999599664E-3</v>
      </c>
      <c r="N14" s="76">
        <v>67460.454662999997</v>
      </c>
      <c r="O14" s="78">
        <v>162.91999999999999</v>
      </c>
      <c r="P14" s="76">
        <v>109.906571446</v>
      </c>
      <c r="Q14" s="77">
        <v>3.6512069590799525E-5</v>
      </c>
      <c r="R14" s="77">
        <f t="shared" si="0"/>
        <v>0.11067924416011134</v>
      </c>
      <c r="S14" s="77">
        <f>P14/'סכום נכסי הקרן'!$C$42</f>
        <v>1.4052653509374004E-3</v>
      </c>
    </row>
    <row r="15" spans="2:30">
      <c r="B15" s="98" t="s">
        <v>1230</v>
      </c>
      <c r="C15" s="69" t="s">
        <v>1231</v>
      </c>
      <c r="D15" s="82" t="s">
        <v>1226</v>
      </c>
      <c r="E15" s="69" t="s">
        <v>1227</v>
      </c>
      <c r="F15" s="82" t="s">
        <v>119</v>
      </c>
      <c r="G15" s="69" t="s">
        <v>1228</v>
      </c>
      <c r="H15" s="69" t="s">
        <v>1229</v>
      </c>
      <c r="I15" s="94">
        <v>40738</v>
      </c>
      <c r="J15" s="78">
        <v>11.740000000001578</v>
      </c>
      <c r="K15" s="82" t="s">
        <v>123</v>
      </c>
      <c r="L15" s="83">
        <v>4.0999999999999995E-2</v>
      </c>
      <c r="M15" s="77">
        <v>1.0099999999992105E-2</v>
      </c>
      <c r="N15" s="76">
        <v>216187.17335599998</v>
      </c>
      <c r="O15" s="78">
        <v>146.46</v>
      </c>
      <c r="P15" s="76">
        <v>316.627742625</v>
      </c>
      <c r="Q15" s="77">
        <v>5.3155947407775436E-5</v>
      </c>
      <c r="R15" s="77">
        <f t="shared" si="0"/>
        <v>0.31885372069017154</v>
      </c>
      <c r="S15" s="77">
        <f>P15/'סכום נכסי הקרן'!$C$42</f>
        <v>4.0484021110152747E-3</v>
      </c>
    </row>
    <row r="16" spans="2:30">
      <c r="B16" s="98" t="s">
        <v>1232</v>
      </c>
      <c r="C16" s="69" t="s">
        <v>1233</v>
      </c>
      <c r="D16" s="82" t="s">
        <v>1226</v>
      </c>
      <c r="E16" s="69" t="s">
        <v>1234</v>
      </c>
      <c r="F16" s="82" t="s">
        <v>1235</v>
      </c>
      <c r="G16" s="69" t="s">
        <v>1228</v>
      </c>
      <c r="H16" s="69" t="s">
        <v>1229</v>
      </c>
      <c r="I16" s="94">
        <v>38918</v>
      </c>
      <c r="J16" s="78">
        <v>0.37000000103916458</v>
      </c>
      <c r="K16" s="82" t="s">
        <v>123</v>
      </c>
      <c r="L16" s="83">
        <v>0.05</v>
      </c>
      <c r="M16" s="77">
        <v>2.9000000467624075E-3</v>
      </c>
      <c r="N16" s="76">
        <v>63.655464000000002</v>
      </c>
      <c r="O16" s="78">
        <v>120.94</v>
      </c>
      <c r="P16" s="76">
        <v>7.6984916E-2</v>
      </c>
      <c r="Q16" s="77">
        <v>1.6570156027231553E-5</v>
      </c>
      <c r="R16" s="77">
        <f t="shared" si="0"/>
        <v>7.7526140634785192E-5</v>
      </c>
      <c r="S16" s="77">
        <f>P16/'סכום נכסי הקרן'!$C$42</f>
        <v>9.8432908584342542E-7</v>
      </c>
    </row>
    <row r="17" spans="2:19">
      <c r="B17" s="98" t="s">
        <v>1236</v>
      </c>
      <c r="C17" s="69" t="s">
        <v>1237</v>
      </c>
      <c r="D17" s="82" t="s">
        <v>1226</v>
      </c>
      <c r="E17" s="69" t="s">
        <v>1238</v>
      </c>
      <c r="F17" s="82" t="s">
        <v>513</v>
      </c>
      <c r="G17" s="69" t="s">
        <v>1239</v>
      </c>
      <c r="H17" s="69" t="s">
        <v>121</v>
      </c>
      <c r="I17" s="94">
        <v>42795</v>
      </c>
      <c r="J17" s="78">
        <v>6.859999999970138</v>
      </c>
      <c r="K17" s="82" t="s">
        <v>123</v>
      </c>
      <c r="L17" s="83">
        <v>2.1400000000000002E-2</v>
      </c>
      <c r="M17" s="77">
        <v>1.099999999994967E-3</v>
      </c>
      <c r="N17" s="76">
        <v>51033.31111699999</v>
      </c>
      <c r="O17" s="78">
        <v>116.8</v>
      </c>
      <c r="P17" s="76">
        <v>59.606909172999998</v>
      </c>
      <c r="Q17" s="77">
        <v>2.1057379040695479E-4</v>
      </c>
      <c r="R17" s="77">
        <f t="shared" si="0"/>
        <v>6.0025961752700557E-2</v>
      </c>
      <c r="S17" s="77">
        <f>P17/'סכום נכסי הקרן'!$C$42</f>
        <v>7.6213390186996078E-4</v>
      </c>
    </row>
    <row r="18" spans="2:19">
      <c r="B18" s="98" t="s">
        <v>1240</v>
      </c>
      <c r="C18" s="69" t="s">
        <v>1241</v>
      </c>
      <c r="D18" s="82" t="s">
        <v>1226</v>
      </c>
      <c r="E18" s="69" t="s">
        <v>297</v>
      </c>
      <c r="F18" s="82" t="s">
        <v>276</v>
      </c>
      <c r="G18" s="69" t="s">
        <v>1242</v>
      </c>
      <c r="H18" s="69" t="s">
        <v>1229</v>
      </c>
      <c r="I18" s="94">
        <v>36489</v>
      </c>
      <c r="J18" s="78">
        <v>4.5600000127140836</v>
      </c>
      <c r="K18" s="82" t="s">
        <v>123</v>
      </c>
      <c r="L18" s="83">
        <v>6.0499999999999998E-2</v>
      </c>
      <c r="M18" s="77">
        <v>-3.5000000794630239E-3</v>
      </c>
      <c r="N18" s="76">
        <v>32.452784999999999</v>
      </c>
      <c r="O18" s="78">
        <v>174.5</v>
      </c>
      <c r="P18" s="76">
        <v>5.6630113000000003E-2</v>
      </c>
      <c r="Q18" s="69"/>
      <c r="R18" s="77">
        <f t="shared" si="0"/>
        <v>5.7028237903146859E-5</v>
      </c>
      <c r="S18" s="77">
        <f>P18/'סכום נכסי הקרן'!$C$42</f>
        <v>7.2407258794047239E-7</v>
      </c>
    </row>
    <row r="19" spans="2:19">
      <c r="B19" s="98" t="s">
        <v>1243</v>
      </c>
      <c r="C19" s="69" t="s">
        <v>1244</v>
      </c>
      <c r="D19" s="82" t="s">
        <v>1226</v>
      </c>
      <c r="E19" s="69" t="s">
        <v>1245</v>
      </c>
      <c r="F19" s="82" t="s">
        <v>119</v>
      </c>
      <c r="G19" s="69" t="s">
        <v>1246</v>
      </c>
      <c r="H19" s="69" t="s">
        <v>121</v>
      </c>
      <c r="I19" s="94">
        <v>39084</v>
      </c>
      <c r="J19" s="78">
        <v>3.2899999999487135</v>
      </c>
      <c r="K19" s="82" t="s">
        <v>123</v>
      </c>
      <c r="L19" s="83">
        <v>5.5999999999999994E-2</v>
      </c>
      <c r="M19" s="77">
        <v>-4.0000000000000001E-3</v>
      </c>
      <c r="N19" s="76">
        <v>18685.457471000002</v>
      </c>
      <c r="O19" s="78">
        <v>146.09</v>
      </c>
      <c r="P19" s="76">
        <v>27.297583360000001</v>
      </c>
      <c r="Q19" s="77">
        <v>2.8037094208146004E-5</v>
      </c>
      <c r="R19" s="77">
        <f t="shared" si="0"/>
        <v>2.7489492702143521E-2</v>
      </c>
      <c r="S19" s="77">
        <f>P19/'סכום נכסי הקרן'!$C$42</f>
        <v>3.4902688306477468E-4</v>
      </c>
    </row>
    <row r="20" spans="2:19">
      <c r="B20" s="98" t="s">
        <v>1247</v>
      </c>
      <c r="C20" s="69" t="s">
        <v>1248</v>
      </c>
      <c r="D20" s="82" t="s">
        <v>1226</v>
      </c>
      <c r="E20" s="69" t="s">
        <v>1249</v>
      </c>
      <c r="F20" s="82" t="s">
        <v>352</v>
      </c>
      <c r="G20" s="69" t="s">
        <v>1250</v>
      </c>
      <c r="H20" s="69" t="s">
        <v>121</v>
      </c>
      <c r="I20" s="94">
        <v>40561</v>
      </c>
      <c r="J20" s="78">
        <v>1.0099999999996039</v>
      </c>
      <c r="K20" s="82" t="s">
        <v>123</v>
      </c>
      <c r="L20" s="83">
        <v>0.06</v>
      </c>
      <c r="M20" s="77">
        <v>8.0000000000000002E-3</v>
      </c>
      <c r="N20" s="76">
        <v>110639.180655</v>
      </c>
      <c r="O20" s="78">
        <v>114.08</v>
      </c>
      <c r="P20" s="76">
        <v>126.217182405</v>
      </c>
      <c r="Q20" s="77">
        <v>3.5875714287145658E-5</v>
      </c>
      <c r="R20" s="77">
        <f t="shared" si="0"/>
        <v>0.12710452309458081</v>
      </c>
      <c r="S20" s="77">
        <f>P20/'סכום נכסי הקרן'!$C$42</f>
        <v>1.6138128120377051E-3</v>
      </c>
    </row>
    <row r="21" spans="2:19">
      <c r="B21" s="98" t="s">
        <v>1251</v>
      </c>
      <c r="C21" s="69" t="s">
        <v>1252</v>
      </c>
      <c r="D21" s="82" t="s">
        <v>1226</v>
      </c>
      <c r="E21" s="69" t="s">
        <v>323</v>
      </c>
      <c r="F21" s="82" t="s">
        <v>276</v>
      </c>
      <c r="G21" s="69" t="s">
        <v>1253</v>
      </c>
      <c r="H21" s="69" t="s">
        <v>1229</v>
      </c>
      <c r="I21" s="94">
        <v>39387</v>
      </c>
      <c r="J21" s="78">
        <v>1.749999999996098</v>
      </c>
      <c r="K21" s="82" t="s">
        <v>123</v>
      </c>
      <c r="L21" s="83">
        <v>5.7500000000000002E-2</v>
      </c>
      <c r="M21" s="77">
        <v>-2.5999999999823122E-3</v>
      </c>
      <c r="N21" s="76">
        <v>145302.37318</v>
      </c>
      <c r="O21" s="78">
        <v>132.29</v>
      </c>
      <c r="P21" s="76">
        <v>192.220507809</v>
      </c>
      <c r="Q21" s="77">
        <v>1.1159936496159754E-4</v>
      </c>
      <c r="R21" s="77">
        <f t="shared" si="0"/>
        <v>0.19357186960222647</v>
      </c>
      <c r="S21" s="77">
        <f>P21/'סכום נכסי הקרן'!$C$42</f>
        <v>2.4577312876718858E-3</v>
      </c>
    </row>
    <row r="22" spans="2:19">
      <c r="B22" s="98" t="s">
        <v>1254</v>
      </c>
      <c r="C22" s="69" t="s">
        <v>1255</v>
      </c>
      <c r="D22" s="82" t="s">
        <v>26</v>
      </c>
      <c r="E22" s="69">
        <v>1229</v>
      </c>
      <c r="F22" s="82" t="s">
        <v>339</v>
      </c>
      <c r="G22" s="69" t="s">
        <v>1256</v>
      </c>
      <c r="H22" s="69" t="s">
        <v>1229</v>
      </c>
      <c r="I22" s="94">
        <v>38445</v>
      </c>
      <c r="J22" s="78">
        <v>0.10000000009267489</v>
      </c>
      <c r="K22" s="82" t="s">
        <v>123</v>
      </c>
      <c r="L22" s="83">
        <v>6.7000000000000004E-2</v>
      </c>
      <c r="M22" s="77">
        <v>0</v>
      </c>
      <c r="N22" s="76">
        <v>1048.2523029347101</v>
      </c>
      <c r="O22" s="78">
        <v>102.93711978731208</v>
      </c>
      <c r="P22" s="76">
        <v>1.0790407290000001</v>
      </c>
      <c r="Q22" s="77">
        <v>1.0416711289742536E-4</v>
      </c>
      <c r="R22" s="77">
        <f t="shared" si="0"/>
        <v>1.0866266751153582E-3</v>
      </c>
      <c r="S22" s="77">
        <f>P22/'סכום נכסי הקרן'!$C$42</f>
        <v>1.3796614058322715E-5</v>
      </c>
    </row>
    <row r="23" spans="2:19">
      <c r="B23" s="98" t="s">
        <v>1257</v>
      </c>
      <c r="C23" s="69" t="s">
        <v>1258</v>
      </c>
      <c r="D23" s="82" t="s">
        <v>26</v>
      </c>
      <c r="E23" s="69">
        <v>1229</v>
      </c>
      <c r="F23" s="82" t="s">
        <v>339</v>
      </c>
      <c r="G23" s="69" t="s">
        <v>1256</v>
      </c>
      <c r="H23" s="69" t="s">
        <v>1229</v>
      </c>
      <c r="I23" s="94">
        <v>38573</v>
      </c>
      <c r="J23" s="78">
        <v>0.22999999624243617</v>
      </c>
      <c r="K23" s="82" t="s">
        <v>123</v>
      </c>
      <c r="L23" s="83">
        <v>6.7000000000000004E-2</v>
      </c>
      <c r="M23" s="77">
        <v>0</v>
      </c>
      <c r="N23" s="76">
        <v>132.60667227047</v>
      </c>
      <c r="O23" s="78">
        <v>102.3524943949481</v>
      </c>
      <c r="P23" s="76">
        <v>0.135726237</v>
      </c>
      <c r="Q23" s="77">
        <v>1.4247325859916081E-5</v>
      </c>
      <c r="R23" s="77">
        <f t="shared" si="0"/>
        <v>1.3668042889716453E-4</v>
      </c>
      <c r="S23" s="77">
        <f>P23/'סכום נכסי הקרן'!$C$42</f>
        <v>1.7353955778970791E-6</v>
      </c>
    </row>
    <row r="24" spans="2:19">
      <c r="B24" s="98" t="s">
        <v>1259</v>
      </c>
      <c r="C24" s="69" t="s">
        <v>1260</v>
      </c>
      <c r="D24" s="82" t="s">
        <v>26</v>
      </c>
      <c r="E24" s="69">
        <v>1229</v>
      </c>
      <c r="F24" s="82" t="s">
        <v>339</v>
      </c>
      <c r="G24" s="69" t="s">
        <v>1256</v>
      </c>
      <c r="H24" s="69" t="s">
        <v>1229</v>
      </c>
      <c r="I24" s="94">
        <v>38376</v>
      </c>
      <c r="J24" s="78">
        <v>8.0000004197938249E-2</v>
      </c>
      <c r="K24" s="82" t="s">
        <v>123</v>
      </c>
      <c r="L24" s="83">
        <v>7.0000000000000007E-2</v>
      </c>
      <c r="M24" s="77">
        <v>0</v>
      </c>
      <c r="N24" s="76">
        <v>38.066007999999997</v>
      </c>
      <c r="O24" s="78">
        <v>100.12594199999999</v>
      </c>
      <c r="P24" s="76">
        <v>3.8113948000000002E-2</v>
      </c>
      <c r="Q24" s="77">
        <v>8.3519206275896789E-6</v>
      </c>
      <c r="R24" s="77">
        <f t="shared" si="0"/>
        <v>3.8381899290438792E-5</v>
      </c>
      <c r="S24" s="77">
        <f>P24/'סכום נכסי הקרן'!$C$42</f>
        <v>4.8732491430819837E-7</v>
      </c>
    </row>
    <row r="25" spans="2:19">
      <c r="B25" s="98" t="s">
        <v>1261</v>
      </c>
      <c r="C25" s="69" t="s">
        <v>1262</v>
      </c>
      <c r="D25" s="82" t="s">
        <v>26</v>
      </c>
      <c r="E25" s="69" t="s">
        <v>1263</v>
      </c>
      <c r="F25" s="82" t="s">
        <v>260</v>
      </c>
      <c r="G25" s="69" t="s">
        <v>1041</v>
      </c>
      <c r="H25" s="69"/>
      <c r="I25" s="94">
        <v>39104</v>
      </c>
      <c r="J25" s="78">
        <v>5.6600000000683721</v>
      </c>
      <c r="K25" s="82" t="s">
        <v>123</v>
      </c>
      <c r="L25" s="83">
        <v>5.5999999999999994E-2</v>
      </c>
      <c r="M25" s="77">
        <v>0</v>
      </c>
      <c r="N25" s="76">
        <v>23632.384021999998</v>
      </c>
      <c r="O25" s="78">
        <v>24.755770999999999</v>
      </c>
      <c r="P25" s="76">
        <v>5.8503794099999995</v>
      </c>
      <c r="Q25" s="77">
        <v>4.1113949506042846E-5</v>
      </c>
      <c r="R25" s="77">
        <f t="shared" si="0"/>
        <v>5.8915091484481397E-3</v>
      </c>
      <c r="S25" s="77">
        <f>P25/'סכום נכסי הקרן'!$C$42</f>
        <v>7.4802947326493122E-5</v>
      </c>
    </row>
    <row r="26" spans="2:19">
      <c r="B26" s="99"/>
      <c r="C26" s="69"/>
      <c r="D26" s="69"/>
      <c r="E26" s="69"/>
      <c r="F26" s="69"/>
      <c r="G26" s="69"/>
      <c r="H26" s="69"/>
      <c r="I26" s="69"/>
      <c r="J26" s="78"/>
      <c r="K26" s="69"/>
      <c r="L26" s="69"/>
      <c r="M26" s="77"/>
      <c r="N26" s="76"/>
      <c r="O26" s="78"/>
      <c r="P26" s="69"/>
      <c r="Q26" s="69"/>
      <c r="R26" s="77"/>
      <c r="S26" s="69"/>
    </row>
    <row r="27" spans="2:19">
      <c r="B27" s="97" t="s">
        <v>54</v>
      </c>
      <c r="C27" s="71"/>
      <c r="D27" s="71"/>
      <c r="E27" s="71"/>
      <c r="F27" s="71"/>
      <c r="G27" s="71"/>
      <c r="H27" s="71"/>
      <c r="I27" s="71"/>
      <c r="J27" s="81">
        <v>3.9615248619227637</v>
      </c>
      <c r="K27" s="71"/>
      <c r="L27" s="71"/>
      <c r="M27" s="80">
        <v>1.458851491543341E-2</v>
      </c>
      <c r="N27" s="79"/>
      <c r="O27" s="81"/>
      <c r="P27" s="79">
        <v>66.286168899000018</v>
      </c>
      <c r="Q27" s="71"/>
      <c r="R27" s="80">
        <f t="shared" si="0"/>
        <v>6.6752178468376833E-2</v>
      </c>
      <c r="S27" s="80">
        <f>P27/'סכום נכסי הקרן'!$C$42</f>
        <v>8.4753491237706327E-4</v>
      </c>
    </row>
    <row r="28" spans="2:19">
      <c r="B28" s="98" t="s">
        <v>1264</v>
      </c>
      <c r="C28" s="69" t="s">
        <v>1265</v>
      </c>
      <c r="D28" s="82" t="s">
        <v>1226</v>
      </c>
      <c r="E28" s="69" t="s">
        <v>1238</v>
      </c>
      <c r="F28" s="82" t="s">
        <v>513</v>
      </c>
      <c r="G28" s="69" t="s">
        <v>1239</v>
      </c>
      <c r="H28" s="69" t="s">
        <v>121</v>
      </c>
      <c r="I28" s="94">
        <v>42795</v>
      </c>
      <c r="J28" s="78">
        <v>6.4300000001449238</v>
      </c>
      <c r="K28" s="82" t="s">
        <v>123</v>
      </c>
      <c r="L28" s="83">
        <v>3.7400000000000003E-2</v>
      </c>
      <c r="M28" s="77">
        <v>1.5900000000643386E-2</v>
      </c>
      <c r="N28" s="76">
        <v>13320.131183</v>
      </c>
      <c r="O28" s="78">
        <v>115.52</v>
      </c>
      <c r="P28" s="76">
        <v>15.387415838999999</v>
      </c>
      <c r="Q28" s="77">
        <v>2.7706685083221481E-5</v>
      </c>
      <c r="R28" s="77">
        <f t="shared" si="0"/>
        <v>1.5495593504839767E-2</v>
      </c>
      <c r="S28" s="77">
        <f>P28/'סכום נכסי הקרן'!$C$42</f>
        <v>1.9674348889716931E-4</v>
      </c>
    </row>
    <row r="29" spans="2:19">
      <c r="B29" s="98" t="s">
        <v>1266</v>
      </c>
      <c r="C29" s="69" t="s">
        <v>1267</v>
      </c>
      <c r="D29" s="82" t="s">
        <v>1226</v>
      </c>
      <c r="E29" s="69" t="s">
        <v>1238</v>
      </c>
      <c r="F29" s="82" t="s">
        <v>513</v>
      </c>
      <c r="G29" s="69" t="s">
        <v>1239</v>
      </c>
      <c r="H29" s="69" t="s">
        <v>121</v>
      </c>
      <c r="I29" s="94">
        <v>42795</v>
      </c>
      <c r="J29" s="78">
        <v>2.6300000000758232</v>
      </c>
      <c r="K29" s="82" t="s">
        <v>123</v>
      </c>
      <c r="L29" s="83">
        <v>2.5000000000000001E-2</v>
      </c>
      <c r="M29" s="77">
        <v>8.5000000002916267E-3</v>
      </c>
      <c r="N29" s="76">
        <v>16310.078871</v>
      </c>
      <c r="O29" s="78">
        <v>105.12</v>
      </c>
      <c r="P29" s="76">
        <v>17.145155089999999</v>
      </c>
      <c r="Q29" s="77">
        <v>2.623670451334011E-5</v>
      </c>
      <c r="R29" s="77">
        <f t="shared" si="0"/>
        <v>1.7265690134838141E-2</v>
      </c>
      <c r="S29" s="77">
        <f>P29/'סכום נכסי הקרן'!$C$42</f>
        <v>2.1921794181581559E-4</v>
      </c>
    </row>
    <row r="30" spans="2:19">
      <c r="B30" s="98" t="s">
        <v>1268</v>
      </c>
      <c r="C30" s="69" t="s">
        <v>1269</v>
      </c>
      <c r="D30" s="82" t="s">
        <v>1226</v>
      </c>
      <c r="E30" s="69" t="s">
        <v>1270</v>
      </c>
      <c r="F30" s="82" t="s">
        <v>252</v>
      </c>
      <c r="G30" s="69" t="s">
        <v>1250</v>
      </c>
      <c r="H30" s="69" t="s">
        <v>121</v>
      </c>
      <c r="I30" s="94">
        <v>42598</v>
      </c>
      <c r="J30" s="78">
        <v>4.3400000000657224</v>
      </c>
      <c r="K30" s="82" t="s">
        <v>123</v>
      </c>
      <c r="L30" s="83">
        <v>3.1E-2</v>
      </c>
      <c r="M30" s="77">
        <v>1.4999999999999999E-2</v>
      </c>
      <c r="N30" s="76">
        <v>11362.375600000001</v>
      </c>
      <c r="O30" s="78">
        <v>107.13</v>
      </c>
      <c r="P30" s="76">
        <v>12.172512979999999</v>
      </c>
      <c r="Q30" s="77">
        <v>1.3092503679206654E-5</v>
      </c>
      <c r="R30" s="77">
        <f t="shared" si="0"/>
        <v>1.2258089015336824E-2</v>
      </c>
      <c r="S30" s="77">
        <f>P30/'סכום נכסי הקרן'!$C$42</f>
        <v>1.5563774303553994E-4</v>
      </c>
    </row>
    <row r="31" spans="2:19">
      <c r="B31" s="98" t="s">
        <v>1271</v>
      </c>
      <c r="C31" s="69" t="s">
        <v>1272</v>
      </c>
      <c r="D31" s="82" t="s">
        <v>1226</v>
      </c>
      <c r="E31" s="69" t="s">
        <v>243</v>
      </c>
      <c r="F31" s="82" t="s">
        <v>146</v>
      </c>
      <c r="G31" s="69" t="s">
        <v>1253</v>
      </c>
      <c r="H31" s="69" t="s">
        <v>1229</v>
      </c>
      <c r="I31" s="94">
        <v>44007</v>
      </c>
      <c r="J31" s="78">
        <v>5.3800000001321377</v>
      </c>
      <c r="K31" s="82" t="s">
        <v>123</v>
      </c>
      <c r="L31" s="83">
        <v>3.3500000000000002E-2</v>
      </c>
      <c r="M31" s="77">
        <v>2.8100000001124954E-2</v>
      </c>
      <c r="N31" s="76">
        <v>5430.7918319999999</v>
      </c>
      <c r="O31" s="78">
        <v>103.12</v>
      </c>
      <c r="P31" s="76">
        <v>5.6002324769999996</v>
      </c>
      <c r="Q31" s="77">
        <v>5.4307918319999998E-6</v>
      </c>
      <c r="R31" s="77">
        <f t="shared" si="0"/>
        <v>5.6396036153289223E-3</v>
      </c>
      <c r="S31" s="77">
        <f>P31/'סכום נכסי הקרן'!$C$42</f>
        <v>7.160456880405079E-5</v>
      </c>
    </row>
    <row r="32" spans="2:19">
      <c r="B32" s="98" t="s">
        <v>1273</v>
      </c>
      <c r="C32" s="69" t="s">
        <v>1274</v>
      </c>
      <c r="D32" s="82" t="s">
        <v>1226</v>
      </c>
      <c r="E32" s="69" t="s">
        <v>1275</v>
      </c>
      <c r="F32" s="82" t="s">
        <v>120</v>
      </c>
      <c r="G32" s="69" t="s">
        <v>1276</v>
      </c>
      <c r="H32" s="69" t="s">
        <v>121</v>
      </c>
      <c r="I32" s="94">
        <v>43741</v>
      </c>
      <c r="J32" s="78">
        <v>0.99000000002661237</v>
      </c>
      <c r="K32" s="82" t="s">
        <v>123</v>
      </c>
      <c r="L32" s="83">
        <v>1.34E-2</v>
      </c>
      <c r="M32" s="77">
        <v>1.3499999999556461E-2</v>
      </c>
      <c r="N32" s="76">
        <v>7865.1205229999996</v>
      </c>
      <c r="O32" s="78">
        <v>100.33</v>
      </c>
      <c r="P32" s="76">
        <v>7.8910754209999991</v>
      </c>
      <c r="Q32" s="77">
        <v>1.5079093692065246E-5</v>
      </c>
      <c r="R32" s="77">
        <f t="shared" si="0"/>
        <v>7.9465518004610495E-3</v>
      </c>
      <c r="S32" s="77">
        <f>P32/'סכום נכסי הקרן'!$C$42</f>
        <v>1.0089528519423794E-4</v>
      </c>
    </row>
    <row r="33" spans="2:19">
      <c r="B33" s="98" t="s">
        <v>1277</v>
      </c>
      <c r="C33" s="69" t="s">
        <v>1278</v>
      </c>
      <c r="D33" s="82" t="s">
        <v>1226</v>
      </c>
      <c r="E33" s="69" t="s">
        <v>1279</v>
      </c>
      <c r="F33" s="82" t="s">
        <v>252</v>
      </c>
      <c r="G33" s="69" t="s">
        <v>1280</v>
      </c>
      <c r="H33" s="69" t="s">
        <v>1229</v>
      </c>
      <c r="I33" s="94">
        <v>43310</v>
      </c>
      <c r="J33" s="78">
        <v>3.5400000002306569</v>
      </c>
      <c r="K33" s="82" t="s">
        <v>123</v>
      </c>
      <c r="L33" s="83">
        <v>3.5499999999999997E-2</v>
      </c>
      <c r="M33" s="77">
        <v>1.6200000000512572E-2</v>
      </c>
      <c r="N33" s="76">
        <v>7295.3239979999998</v>
      </c>
      <c r="O33" s="78">
        <v>106.97</v>
      </c>
      <c r="P33" s="76">
        <v>7.8038080799999996</v>
      </c>
      <c r="Q33" s="77">
        <v>2.4780312493206523E-5</v>
      </c>
      <c r="R33" s="77">
        <f t="shared" si="0"/>
        <v>7.8586709466170346E-3</v>
      </c>
      <c r="S33" s="77">
        <f>P33/'סכום נכסי הקרן'!$C$42</f>
        <v>9.9779485029040445E-5</v>
      </c>
    </row>
    <row r="34" spans="2:19">
      <c r="B34" s="98" t="s">
        <v>1281</v>
      </c>
      <c r="C34" s="69" t="s">
        <v>1282</v>
      </c>
      <c r="D34" s="82" t="s">
        <v>1226</v>
      </c>
      <c r="E34" s="69" t="s">
        <v>1283</v>
      </c>
      <c r="F34" s="82" t="s">
        <v>252</v>
      </c>
      <c r="G34" s="69" t="s">
        <v>1284</v>
      </c>
      <c r="H34" s="69" t="s">
        <v>121</v>
      </c>
      <c r="I34" s="94">
        <v>41903</v>
      </c>
      <c r="J34" s="78">
        <v>0.58000000013987529</v>
      </c>
      <c r="K34" s="82" t="s">
        <v>123</v>
      </c>
      <c r="L34" s="83">
        <v>5.1500000000000004E-2</v>
      </c>
      <c r="M34" s="77">
        <v>1.3000000013987529E-2</v>
      </c>
      <c r="N34" s="76">
        <v>273.99540400000001</v>
      </c>
      <c r="O34" s="78">
        <v>104.37</v>
      </c>
      <c r="P34" s="76">
        <v>0.28596901200000002</v>
      </c>
      <c r="Q34" s="77">
        <v>1.8266296943503929E-5</v>
      </c>
      <c r="R34" s="77">
        <f t="shared" si="0"/>
        <v>2.879794509550751E-4</v>
      </c>
      <c r="S34" s="77">
        <f>P34/'סכום נכסי הקרן'!$C$42</f>
        <v>3.6563996012089893E-6</v>
      </c>
    </row>
    <row r="35" spans="2:19">
      <c r="B35" s="99"/>
      <c r="C35" s="69"/>
      <c r="D35" s="69"/>
      <c r="E35" s="69"/>
      <c r="F35" s="69"/>
      <c r="G35" s="69"/>
      <c r="H35" s="69"/>
      <c r="I35" s="69"/>
      <c r="J35" s="78"/>
      <c r="K35" s="69"/>
      <c r="L35" s="69"/>
      <c r="M35" s="77"/>
      <c r="N35" s="76"/>
      <c r="O35" s="78"/>
      <c r="P35" s="69"/>
      <c r="Q35" s="69"/>
      <c r="R35" s="77"/>
      <c r="S35" s="69"/>
    </row>
    <row r="36" spans="2:19">
      <c r="B36" s="97" t="s">
        <v>41</v>
      </c>
      <c r="C36" s="71"/>
      <c r="D36" s="71"/>
      <c r="E36" s="71"/>
      <c r="F36" s="71"/>
      <c r="G36" s="71"/>
      <c r="H36" s="71"/>
      <c r="I36" s="71"/>
      <c r="J36" s="81">
        <v>1.64</v>
      </c>
      <c r="K36" s="71"/>
      <c r="L36" s="71"/>
      <c r="M36" s="80">
        <v>3.78E-2</v>
      </c>
      <c r="N36" s="79"/>
      <c r="O36" s="81"/>
      <c r="P36" s="79">
        <v>72.548500000000004</v>
      </c>
      <c r="Q36" s="71"/>
      <c r="R36" s="80">
        <f t="shared" si="0"/>
        <v>7.3058535438847702E-2</v>
      </c>
      <c r="S36" s="80">
        <f>P36/'סכום נכסי הקרן'!$C$42</f>
        <v>9.2760507375641934E-4</v>
      </c>
    </row>
    <row r="37" spans="2:19">
      <c r="B37" s="98" t="s">
        <v>1285</v>
      </c>
      <c r="C37" s="69" t="s">
        <v>1286</v>
      </c>
      <c r="D37" s="82" t="s">
        <v>1226</v>
      </c>
      <c r="E37" s="69" t="s">
        <v>243</v>
      </c>
      <c r="F37" s="82" t="s">
        <v>146</v>
      </c>
      <c r="G37" s="69" t="s">
        <v>1253</v>
      </c>
      <c r="H37" s="69" t="s">
        <v>1229</v>
      </c>
      <c r="I37" s="94">
        <v>42625</v>
      </c>
      <c r="J37" s="78">
        <v>1.64</v>
      </c>
      <c r="K37" s="82" t="s">
        <v>122</v>
      </c>
      <c r="L37" s="83">
        <v>4.4500000000000005E-2</v>
      </c>
      <c r="M37" s="77">
        <v>3.78E-2</v>
      </c>
      <c r="N37" s="76">
        <v>22026</v>
      </c>
      <c r="O37" s="78">
        <v>102.45</v>
      </c>
      <c r="P37" s="76">
        <v>72.548500000000004</v>
      </c>
      <c r="Q37" s="77">
        <v>1.0102564420807336E-4</v>
      </c>
      <c r="R37" s="77">
        <f t="shared" si="0"/>
        <v>7.3058535438847702E-2</v>
      </c>
      <c r="S37" s="77">
        <f>P37/'סכום נכסי הקרן'!$C$42</f>
        <v>9.2760507375641934E-4</v>
      </c>
    </row>
    <row r="38" spans="2:19">
      <c r="B38" s="99"/>
      <c r="C38" s="69"/>
      <c r="D38" s="69"/>
      <c r="E38" s="69"/>
      <c r="F38" s="69"/>
      <c r="G38" s="69"/>
      <c r="H38" s="69"/>
      <c r="I38" s="69"/>
      <c r="J38" s="78"/>
      <c r="K38" s="69"/>
      <c r="L38" s="69"/>
      <c r="M38" s="77"/>
      <c r="N38" s="76"/>
      <c r="O38" s="78"/>
      <c r="P38" s="69"/>
      <c r="Q38" s="69"/>
      <c r="R38" s="77"/>
      <c r="S38" s="69"/>
    </row>
    <row r="39" spans="2:19">
      <c r="B39" s="96" t="s">
        <v>184</v>
      </c>
      <c r="C39" s="71"/>
      <c r="D39" s="71"/>
      <c r="E39" s="71"/>
      <c r="F39" s="71"/>
      <c r="G39" s="71"/>
      <c r="H39" s="71"/>
      <c r="I39" s="71"/>
      <c r="J39" s="81">
        <v>1.1299999999999999</v>
      </c>
      <c r="K39" s="71"/>
      <c r="L39" s="71"/>
      <c r="M39" s="80">
        <v>1.6500000000000001E-2</v>
      </c>
      <c r="N39" s="79"/>
      <c r="O39" s="81"/>
      <c r="P39" s="79">
        <v>15.07077</v>
      </c>
      <c r="Q39" s="71"/>
      <c r="R39" s="80">
        <f t="shared" si="0"/>
        <v>1.517672156055222E-2</v>
      </c>
      <c r="S39" s="80">
        <f>P39/'סכום נכסי הקרן'!$C$42</f>
        <v>1.9269485540591508E-4</v>
      </c>
    </row>
    <row r="40" spans="2:19">
      <c r="B40" s="97" t="s">
        <v>61</v>
      </c>
      <c r="C40" s="71"/>
      <c r="D40" s="71"/>
      <c r="E40" s="71"/>
      <c r="F40" s="71"/>
      <c r="G40" s="71"/>
      <c r="H40" s="71"/>
      <c r="I40" s="71"/>
      <c r="J40" s="81">
        <v>1.1299999999999999</v>
      </c>
      <c r="K40" s="71"/>
      <c r="L40" s="71"/>
      <c r="M40" s="80">
        <v>1.6500000000000001E-2</v>
      </c>
      <c r="N40" s="79"/>
      <c r="O40" s="81"/>
      <c r="P40" s="79">
        <v>15.07077</v>
      </c>
      <c r="Q40" s="71"/>
      <c r="R40" s="80">
        <f t="shared" si="0"/>
        <v>1.517672156055222E-2</v>
      </c>
      <c r="S40" s="80">
        <f>P40/'סכום נכסי הקרן'!$C$42</f>
        <v>1.9269485540591508E-4</v>
      </c>
    </row>
    <row r="41" spans="2:19">
      <c r="B41" s="98" t="s">
        <v>1287</v>
      </c>
      <c r="C41" s="69">
        <v>4279</v>
      </c>
      <c r="D41" s="82" t="s">
        <v>1226</v>
      </c>
      <c r="E41" s="69"/>
      <c r="F41" s="82" t="s">
        <v>1288</v>
      </c>
      <c r="G41" s="69" t="s">
        <v>1289</v>
      </c>
      <c r="H41" s="69" t="s">
        <v>1290</v>
      </c>
      <c r="I41" s="94">
        <v>40949</v>
      </c>
      <c r="J41" s="78">
        <v>1.1299999999999999</v>
      </c>
      <c r="K41" s="82" t="s">
        <v>122</v>
      </c>
      <c r="L41" s="83">
        <v>0.06</v>
      </c>
      <c r="M41" s="77">
        <v>1.6500000000000001E-2</v>
      </c>
      <c r="N41" s="76">
        <v>4401.53</v>
      </c>
      <c r="O41" s="78">
        <v>106.5</v>
      </c>
      <c r="P41" s="76">
        <v>15.07077</v>
      </c>
      <c r="Q41" s="77">
        <v>5.3351878787878783E-6</v>
      </c>
      <c r="R41" s="77">
        <f t="shared" si="0"/>
        <v>1.517672156055222E-2</v>
      </c>
      <c r="S41" s="77">
        <f>P41/'סכום נכסי הקרן'!$C$42</f>
        <v>1.9269485540591508E-4</v>
      </c>
    </row>
    <row r="42" spans="2:19"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</row>
    <row r="43" spans="2:19"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</row>
    <row r="44" spans="2:19"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</row>
    <row r="45" spans="2:19">
      <c r="B45" s="115" t="s">
        <v>206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</row>
    <row r="46" spans="2:19">
      <c r="B46" s="115" t="s">
        <v>102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</row>
    <row r="47" spans="2:19">
      <c r="B47" s="115" t="s">
        <v>189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</row>
    <row r="48" spans="2:19">
      <c r="B48" s="115" t="s">
        <v>197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</row>
    <row r="49" spans="2:19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</row>
    <row r="50" spans="2:19"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</row>
    <row r="51" spans="2:19"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</row>
    <row r="52" spans="2:19"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</row>
    <row r="53" spans="2:19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</row>
    <row r="54" spans="2:19"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</row>
    <row r="55" spans="2:19"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</row>
    <row r="56" spans="2:19"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</row>
    <row r="57" spans="2:19"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</row>
    <row r="58" spans="2:19"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</row>
    <row r="59" spans="2:19"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</row>
    <row r="60" spans="2:19"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</row>
    <row r="61" spans="2:19"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</row>
    <row r="62" spans="2:19"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</row>
    <row r="63" spans="2:19"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</row>
    <row r="64" spans="2:19"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</row>
    <row r="65" spans="2:19"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</row>
    <row r="66" spans="2:19">
      <c r="B66" s="11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</row>
    <row r="67" spans="2:19"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</row>
    <row r="68" spans="2:19"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</row>
    <row r="69" spans="2:19"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</row>
    <row r="70" spans="2:19"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</row>
    <row r="71" spans="2:19"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</row>
    <row r="72" spans="2:19"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</row>
    <row r="73" spans="2:19"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</row>
    <row r="74" spans="2:19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</row>
    <row r="75" spans="2:19"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</row>
    <row r="76" spans="2:19"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</row>
    <row r="77" spans="2:19"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</row>
    <row r="78" spans="2:19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</row>
    <row r="79" spans="2:19"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</row>
    <row r="80" spans="2:19"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</row>
    <row r="81" spans="2:19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</row>
    <row r="82" spans="2:19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</row>
    <row r="83" spans="2:19"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</row>
    <row r="84" spans="2:19"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</row>
    <row r="85" spans="2:19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</row>
    <row r="86" spans="2:19"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</row>
    <row r="87" spans="2:19"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</row>
    <row r="88" spans="2:19"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</row>
    <row r="89" spans="2:19"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</row>
    <row r="90" spans="2:19"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</row>
    <row r="91" spans="2:19">
      <c r="B91" s="11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</row>
    <row r="92" spans="2:19"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</row>
    <row r="93" spans="2:19"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</row>
    <row r="94" spans="2:19"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</row>
    <row r="95" spans="2:19">
      <c r="B95" s="113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</row>
    <row r="96" spans="2:19">
      <c r="B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</row>
    <row r="97" spans="2:19"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</row>
    <row r="98" spans="2:19"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</row>
    <row r="99" spans="2:19"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2:19"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</row>
    <row r="101" spans="2:19"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</row>
    <row r="102" spans="2:19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</row>
    <row r="103" spans="2:19"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</row>
    <row r="104" spans="2:19"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</row>
    <row r="105" spans="2:19"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</row>
    <row r="106" spans="2:19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</row>
    <row r="107" spans="2:19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</row>
    <row r="108" spans="2:19"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</row>
    <row r="109" spans="2:19"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</row>
    <row r="110" spans="2:19"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</row>
    <row r="111" spans="2:19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2:19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2:19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2:19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2:19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</row>
    <row r="116" spans="2:19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2:19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2:19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</row>
    <row r="119" spans="2:19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</row>
    <row r="120" spans="2:19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2:19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</row>
    <row r="122" spans="2:19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</row>
    <row r="123" spans="2:19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</row>
    <row r="124" spans="2:19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</row>
    <row r="125" spans="2:19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</row>
    <row r="126" spans="2:19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2:19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2:19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2:19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</row>
    <row r="130" spans="2:19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</row>
    <row r="131" spans="2:19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spans="2:19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</row>
    <row r="133" spans="2:19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2:19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2:19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2:19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2:19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2:19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2:19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2:19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2:19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19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2:19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2:19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2:19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2:19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2:19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2:19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2:19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2:19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2:19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2:19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2:19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2:19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2:19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2:19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2:19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2:19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2:19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2:19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2:19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2:19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2:19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2:19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2:19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2:19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2:19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2:19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2:19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2:19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2:19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2:19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2:19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2:19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2:19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2:19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2:19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2:19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2:19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2:19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2:19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2:19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2:19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2:19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2:19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2:19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2:19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2:19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2:19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2:19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2:19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2:19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</row>
    <row r="313" spans="2:19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</row>
    <row r="314" spans="2:19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</row>
    <row r="315" spans="2:19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</row>
    <row r="316" spans="2:19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</row>
    <row r="317" spans="2:19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</row>
    <row r="318" spans="2:19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</row>
    <row r="319" spans="2:19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</row>
    <row r="320" spans="2:19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</row>
    <row r="321" spans="2:19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</row>
    <row r="322" spans="2:19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</row>
    <row r="323" spans="2:19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</row>
    <row r="324" spans="2:19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</row>
    <row r="325" spans="2:19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</row>
    <row r="326" spans="2:19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</row>
    <row r="327" spans="2:19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</row>
    <row r="328" spans="2:19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</row>
    <row r="329" spans="2:19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</row>
    <row r="330" spans="2:19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</row>
    <row r="331" spans="2:19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</row>
    <row r="332" spans="2:19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</row>
    <row r="333" spans="2:19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</row>
    <row r="334" spans="2:19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</row>
    <row r="335" spans="2:19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</row>
    <row r="336" spans="2:19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</row>
    <row r="337" spans="2:19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</row>
    <row r="338" spans="2:19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2:19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2:19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2:19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2:19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2:19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2:19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2:19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2:19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2:19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2:19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2:19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2:19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2:19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2:19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2:19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2:19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2:19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2:19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2:19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2:19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2:19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2:19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2:19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2:19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2:19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2:19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2:19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</row>
    <row r="366" spans="2:19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</row>
    <row r="367" spans="2:19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</row>
    <row r="368" spans="2:19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</row>
    <row r="369" spans="2:19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</row>
    <row r="370" spans="2:19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</row>
    <row r="371" spans="2:19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</row>
    <row r="372" spans="2:19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</row>
    <row r="373" spans="2:19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</row>
    <row r="374" spans="2:19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</row>
    <row r="375" spans="2:19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</row>
    <row r="376" spans="2:19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</row>
    <row r="377" spans="2:19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</row>
    <row r="378" spans="2:19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</row>
    <row r="379" spans="2:19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</row>
    <row r="380" spans="2:19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</row>
    <row r="381" spans="2:19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</row>
    <row r="382" spans="2:19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</row>
    <row r="383" spans="2:19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</row>
    <row r="384" spans="2:19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</row>
    <row r="385" spans="2:19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</row>
    <row r="386" spans="2:19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</row>
    <row r="387" spans="2:19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</row>
    <row r="388" spans="2:19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</row>
    <row r="389" spans="2:19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</row>
    <row r="390" spans="2:19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</row>
    <row r="391" spans="2:19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</row>
    <row r="392" spans="2:19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</row>
    <row r="393" spans="2:19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</row>
    <row r="394" spans="2:19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</row>
    <row r="395" spans="2:19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</row>
    <row r="396" spans="2:19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</row>
    <row r="397" spans="2:19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</row>
    <row r="398" spans="2:19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</row>
    <row r="399" spans="2:19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</row>
    <row r="400" spans="2:19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</row>
    <row r="401" spans="2:19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</row>
    <row r="402" spans="2:19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</row>
    <row r="403" spans="2:19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</row>
    <row r="404" spans="2:19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</row>
    <row r="405" spans="2:19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</row>
    <row r="406" spans="2:19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</row>
    <row r="407" spans="2:19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</row>
    <row r="408" spans="2:19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</row>
    <row r="409" spans="2:19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</row>
    <row r="410" spans="2:19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</row>
    <row r="411" spans="2:19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</row>
    <row r="412" spans="2:19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</row>
    <row r="413" spans="2:19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</row>
    <row r="414" spans="2:19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</row>
    <row r="415" spans="2:19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</row>
    <row r="416" spans="2:19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</row>
    <row r="417" spans="2:19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</row>
    <row r="418" spans="2:19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</row>
    <row r="419" spans="2:19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</row>
    <row r="420" spans="2:19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</row>
    <row r="421" spans="2:19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</row>
    <row r="422" spans="2:19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</row>
    <row r="423" spans="2:19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</row>
    <row r="424" spans="2:19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</row>
    <row r="425" spans="2:19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</row>
    <row r="426" spans="2:19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</row>
    <row r="427" spans="2:19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</row>
    <row r="428" spans="2:19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</row>
    <row r="429" spans="2:19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</row>
    <row r="430" spans="2:19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</row>
    <row r="431" spans="2:19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</row>
    <row r="432" spans="2:19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</row>
    <row r="433" spans="2:19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</row>
    <row r="434" spans="2:19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</row>
    <row r="435" spans="2:19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</row>
    <row r="436" spans="2:19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</row>
    <row r="437" spans="2:19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</row>
    <row r="438" spans="2:19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</row>
    <row r="439" spans="2:19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</row>
    <row r="440" spans="2:19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</row>
    <row r="441" spans="2:19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</row>
    <row r="442" spans="2:19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</row>
    <row r="443" spans="2:19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</row>
    <row r="444" spans="2:19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</row>
    <row r="445" spans="2:19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</row>
    <row r="446" spans="2:19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</row>
    <row r="447" spans="2:19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</row>
    <row r="448" spans="2:19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</row>
    <row r="449" spans="2:19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</row>
    <row r="450" spans="2:19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</row>
    <row r="451" spans="2:19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</row>
    <row r="452" spans="2:19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</row>
    <row r="453" spans="2:19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</row>
    <row r="454" spans="2:19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</row>
    <row r="455" spans="2:19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</row>
    <row r="456" spans="2:19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</row>
    <row r="457" spans="2:19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</row>
    <row r="458" spans="2:19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</row>
    <row r="459" spans="2:19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</row>
    <row r="460" spans="2:19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</row>
    <row r="461" spans="2:19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</row>
    <row r="462" spans="2:19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</row>
    <row r="463" spans="2:19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</row>
    <row r="464" spans="2:19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</row>
    <row r="465" spans="2:19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</row>
    <row r="466" spans="2:19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</row>
    <row r="467" spans="2:19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</row>
    <row r="468" spans="2:19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</row>
    <row r="469" spans="2:19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</row>
    <row r="470" spans="2:19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</row>
    <row r="471" spans="2:19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</row>
    <row r="472" spans="2:19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</row>
    <row r="473" spans="2:19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</row>
    <row r="474" spans="2:19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</row>
    <row r="475" spans="2:19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</row>
    <row r="476" spans="2:19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</row>
    <row r="477" spans="2:19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</row>
    <row r="478" spans="2:19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</row>
    <row r="479" spans="2:19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</row>
    <row r="480" spans="2:19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</row>
    <row r="481" spans="2:19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</row>
    <row r="482" spans="2:19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</row>
    <row r="483" spans="2:19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</row>
    <row r="484" spans="2:19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</row>
    <row r="485" spans="2:19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</row>
    <row r="486" spans="2:19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</row>
    <row r="487" spans="2:19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</row>
    <row r="488" spans="2:19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</row>
    <row r="489" spans="2:19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</row>
    <row r="490" spans="2:19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</row>
    <row r="491" spans="2:19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</row>
    <row r="492" spans="2:19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</row>
    <row r="493" spans="2:19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</row>
    <row r="494" spans="2:19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</row>
    <row r="495" spans="2:19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</row>
    <row r="496" spans="2:19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</row>
    <row r="497" spans="2:19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</row>
    <row r="498" spans="2:19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</row>
    <row r="499" spans="2:19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</row>
    <row r="500" spans="2:19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</row>
    <row r="501" spans="2:19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</row>
    <row r="502" spans="2:19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</row>
    <row r="503" spans="2:19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</row>
    <row r="504" spans="2:19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</row>
    <row r="505" spans="2:19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</row>
    <row r="506" spans="2:19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</row>
    <row r="507" spans="2:19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</row>
    <row r="508" spans="2:19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</row>
    <row r="509" spans="2:19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</row>
    <row r="510" spans="2:19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</row>
    <row r="511" spans="2:19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</row>
    <row r="512" spans="2:19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</row>
    <row r="513" spans="2:19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</row>
    <row r="514" spans="2:19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</row>
    <row r="515" spans="2:19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</row>
    <row r="516" spans="2:19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</row>
    <row r="517" spans="2:19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</row>
    <row r="518" spans="2:19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</row>
    <row r="519" spans="2:19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</row>
    <row r="520" spans="2:19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</row>
    <row r="521" spans="2:19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</row>
    <row r="522" spans="2:19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</row>
    <row r="523" spans="2:19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</row>
    <row r="524" spans="2:19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</row>
    <row r="525" spans="2:19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</row>
    <row r="526" spans="2:19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</row>
    <row r="527" spans="2:19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</row>
    <row r="528" spans="2:19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</row>
    <row r="529" spans="2:19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</row>
    <row r="530" spans="2:19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</row>
    <row r="531" spans="2:19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</row>
    <row r="532" spans="2:19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</row>
    <row r="533" spans="2:19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</row>
    <row r="534" spans="2:19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</row>
    <row r="535" spans="2:19">
      <c r="B535" s="113"/>
      <c r="C535" s="113"/>
      <c r="D535" s="113"/>
      <c r="E535" s="113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</row>
    <row r="536" spans="2:19">
      <c r="B536" s="113"/>
      <c r="C536" s="113"/>
      <c r="D536" s="113"/>
      <c r="E536" s="113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</row>
    <row r="537" spans="2:19">
      <c r="B537" s="113"/>
      <c r="C537" s="113"/>
      <c r="D537" s="113"/>
      <c r="E537" s="113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</row>
    <row r="538" spans="2:19">
      <c r="B538" s="121"/>
      <c r="C538" s="113"/>
      <c r="D538" s="113"/>
      <c r="E538" s="113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</row>
    <row r="539" spans="2:19">
      <c r="B539" s="121"/>
      <c r="C539" s="113"/>
      <c r="D539" s="113"/>
      <c r="E539" s="113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</row>
    <row r="540" spans="2:19">
      <c r="B540" s="122"/>
      <c r="C540" s="113"/>
      <c r="D540" s="113"/>
      <c r="E540" s="113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</row>
    <row r="541" spans="2:19">
      <c r="B541" s="113"/>
      <c r="C541" s="113"/>
      <c r="D541" s="113"/>
      <c r="E541" s="113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</row>
    <row r="542" spans="2:19">
      <c r="B542" s="113"/>
      <c r="C542" s="113"/>
      <c r="D542" s="113"/>
      <c r="E542" s="113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</row>
    <row r="543" spans="2:19">
      <c r="B543" s="113"/>
      <c r="C543" s="113"/>
      <c r="D543" s="113"/>
      <c r="E543" s="113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</row>
    <row r="544" spans="2:19">
      <c r="B544" s="113"/>
      <c r="C544" s="113"/>
      <c r="D544" s="113"/>
      <c r="E544" s="113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</row>
    <row r="545" spans="2:19">
      <c r="B545" s="113"/>
      <c r="C545" s="113"/>
      <c r="D545" s="113"/>
      <c r="E545" s="113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</row>
    <row r="546" spans="2:19">
      <c r="B546" s="113"/>
      <c r="C546" s="113"/>
      <c r="D546" s="113"/>
      <c r="E546" s="113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</row>
    <row r="547" spans="2:19">
      <c r="B547" s="113"/>
      <c r="C547" s="113"/>
      <c r="D547" s="113"/>
      <c r="E547" s="113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</row>
    <row r="548" spans="2:19">
      <c r="B548" s="113"/>
      <c r="C548" s="113"/>
      <c r="D548" s="113"/>
      <c r="E548" s="113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</row>
    <row r="549" spans="2:19">
      <c r="B549" s="113"/>
      <c r="C549" s="113"/>
      <c r="D549" s="113"/>
      <c r="E549" s="113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</row>
    <row r="550" spans="2:19">
      <c r="B550" s="113"/>
      <c r="C550" s="113"/>
      <c r="D550" s="113"/>
      <c r="E550" s="113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</row>
    <row r="551" spans="2:19">
      <c r="B551" s="113"/>
      <c r="C551" s="113"/>
      <c r="D551" s="113"/>
      <c r="E551" s="113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</row>
    <row r="552" spans="2:19">
      <c r="B552" s="113"/>
      <c r="C552" s="113"/>
      <c r="D552" s="113"/>
      <c r="E552" s="113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</row>
    <row r="553" spans="2:19">
      <c r="B553" s="113"/>
      <c r="C553" s="113"/>
      <c r="D553" s="113"/>
      <c r="E553" s="113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</row>
    <row r="554" spans="2:19">
      <c r="B554" s="113"/>
      <c r="C554" s="113"/>
      <c r="D554" s="113"/>
      <c r="E554" s="113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</row>
    <row r="555" spans="2:19">
      <c r="B555" s="113"/>
      <c r="C555" s="113"/>
      <c r="D555" s="113"/>
      <c r="E555" s="113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</row>
    <row r="556" spans="2:19">
      <c r="B556" s="113"/>
      <c r="C556" s="113"/>
      <c r="D556" s="113"/>
      <c r="E556" s="113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</row>
    <row r="557" spans="2:19">
      <c r="B557" s="113"/>
      <c r="C557" s="113"/>
      <c r="D557" s="113"/>
      <c r="E557" s="113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</row>
    <row r="558" spans="2:19">
      <c r="B558" s="113"/>
      <c r="C558" s="113"/>
      <c r="D558" s="113"/>
      <c r="E558" s="113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</row>
    <row r="559" spans="2:19">
      <c r="B559" s="113"/>
      <c r="C559" s="113"/>
      <c r="D559" s="113"/>
      <c r="E559" s="113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</row>
    <row r="560" spans="2:19">
      <c r="B560" s="113"/>
      <c r="C560" s="113"/>
      <c r="D560" s="113"/>
      <c r="E560" s="113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</row>
    <row r="561" spans="2:19">
      <c r="B561" s="113"/>
      <c r="C561" s="113"/>
      <c r="D561" s="113"/>
      <c r="E561" s="113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</row>
    <row r="562" spans="2:19">
      <c r="B562" s="113"/>
      <c r="C562" s="113"/>
      <c r="D562" s="113"/>
      <c r="E562" s="113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</row>
    <row r="563" spans="2:19">
      <c r="B563" s="113"/>
      <c r="C563" s="113"/>
      <c r="D563" s="113"/>
      <c r="E563" s="113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</row>
    <row r="564" spans="2:19">
      <c r="B564" s="113"/>
      <c r="C564" s="113"/>
      <c r="D564" s="113"/>
      <c r="E564" s="113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</row>
    <row r="565" spans="2:19">
      <c r="B565" s="113"/>
      <c r="C565" s="113"/>
      <c r="D565" s="113"/>
      <c r="E565" s="113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</row>
    <row r="566" spans="2:19">
      <c r="B566" s="113"/>
      <c r="C566" s="113"/>
      <c r="D566" s="113"/>
      <c r="E566" s="113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</row>
    <row r="567" spans="2:19">
      <c r="B567" s="113"/>
      <c r="C567" s="113"/>
      <c r="D567" s="113"/>
      <c r="E567" s="113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</row>
    <row r="568" spans="2:19">
      <c r="B568" s="113"/>
      <c r="C568" s="113"/>
      <c r="D568" s="113"/>
      <c r="E568" s="113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</row>
    <row r="569" spans="2:19">
      <c r="B569" s="113"/>
      <c r="C569" s="113"/>
      <c r="D569" s="113"/>
      <c r="E569" s="113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</row>
    <row r="570" spans="2:19">
      <c r="B570" s="113"/>
      <c r="C570" s="113"/>
      <c r="D570" s="113"/>
      <c r="E570" s="113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</row>
    <row r="571" spans="2:19">
      <c r="B571" s="113"/>
      <c r="C571" s="113"/>
      <c r="D571" s="113"/>
      <c r="E571" s="113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</row>
    <row r="572" spans="2:19">
      <c r="B572" s="113"/>
      <c r="C572" s="113"/>
      <c r="D572" s="113"/>
      <c r="E572" s="113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</row>
    <row r="573" spans="2:19">
      <c r="B573" s="113"/>
      <c r="C573" s="113"/>
      <c r="D573" s="113"/>
      <c r="E573" s="113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</row>
    <row r="574" spans="2:19">
      <c r="B574" s="113"/>
      <c r="C574" s="113"/>
      <c r="D574" s="113"/>
      <c r="E574" s="113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</row>
    <row r="575" spans="2:19">
      <c r="B575" s="113"/>
      <c r="C575" s="113"/>
      <c r="D575" s="113"/>
      <c r="E575" s="113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</row>
    <row r="576" spans="2:19">
      <c r="B576" s="113"/>
      <c r="C576" s="113"/>
      <c r="D576" s="113"/>
      <c r="E576" s="113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</row>
    <row r="577" spans="2:19">
      <c r="B577" s="113"/>
      <c r="C577" s="113"/>
      <c r="D577" s="113"/>
      <c r="E577" s="113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</row>
    <row r="578" spans="2:19">
      <c r="B578" s="113"/>
      <c r="C578" s="113"/>
      <c r="D578" s="113"/>
      <c r="E578" s="113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</row>
    <row r="579" spans="2:19">
      <c r="B579" s="113"/>
      <c r="C579" s="113"/>
      <c r="D579" s="113"/>
      <c r="E579" s="113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</row>
    <row r="580" spans="2:19">
      <c r="B580" s="113"/>
      <c r="C580" s="113"/>
      <c r="D580" s="113"/>
      <c r="E580" s="113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</row>
    <row r="581" spans="2:19">
      <c r="B581" s="113"/>
      <c r="C581" s="113"/>
      <c r="D581" s="113"/>
      <c r="E581" s="113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</row>
    <row r="582" spans="2:19">
      <c r="B582" s="113"/>
      <c r="C582" s="113"/>
      <c r="D582" s="113"/>
      <c r="E582" s="113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</row>
    <row r="583" spans="2:19">
      <c r="B583" s="113"/>
      <c r="C583" s="113"/>
      <c r="D583" s="113"/>
      <c r="E583" s="113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</row>
    <row r="584" spans="2:19">
      <c r="B584" s="113"/>
      <c r="C584" s="113"/>
      <c r="D584" s="113"/>
      <c r="E584" s="113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</row>
    <row r="585" spans="2:19">
      <c r="B585" s="113"/>
      <c r="C585" s="113"/>
      <c r="D585" s="113"/>
      <c r="E585" s="113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</row>
    <row r="586" spans="2:19">
      <c r="B586" s="113"/>
      <c r="C586" s="113"/>
      <c r="D586" s="113"/>
      <c r="E586" s="113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</row>
    <row r="587" spans="2:19">
      <c r="B587" s="113"/>
      <c r="C587" s="113"/>
      <c r="D587" s="113"/>
      <c r="E587" s="113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</row>
    <row r="588" spans="2:19">
      <c r="B588" s="113"/>
      <c r="C588" s="113"/>
      <c r="D588" s="113"/>
      <c r="E588" s="113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</row>
    <row r="589" spans="2:19">
      <c r="B589" s="113"/>
      <c r="C589" s="113"/>
      <c r="D589" s="113"/>
      <c r="E589" s="113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</row>
    <row r="590" spans="2:19">
      <c r="B590" s="113"/>
      <c r="C590" s="113"/>
      <c r="D590" s="113"/>
      <c r="E590" s="113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</row>
    <row r="591" spans="2:19">
      <c r="B591" s="113"/>
      <c r="C591" s="113"/>
      <c r="D591" s="113"/>
      <c r="E591" s="113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</row>
    <row r="592" spans="2:19">
      <c r="B592" s="113"/>
      <c r="C592" s="113"/>
      <c r="D592" s="113"/>
      <c r="E592" s="113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</row>
    <row r="593" spans="2:19">
      <c r="B593" s="113"/>
      <c r="C593" s="113"/>
      <c r="D593" s="113"/>
      <c r="E593" s="113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</row>
    <row r="594" spans="2:19">
      <c r="B594" s="113"/>
      <c r="C594" s="113"/>
      <c r="D594" s="113"/>
      <c r="E594" s="113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</row>
    <row r="595" spans="2:19">
      <c r="B595" s="113"/>
      <c r="C595" s="113"/>
      <c r="D595" s="113"/>
      <c r="E595" s="113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</row>
    <row r="596" spans="2:19">
      <c r="B596" s="113"/>
      <c r="C596" s="113"/>
      <c r="D596" s="113"/>
      <c r="E596" s="113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</row>
    <row r="597" spans="2:19">
      <c r="B597" s="113"/>
      <c r="C597" s="113"/>
      <c r="D597" s="113"/>
      <c r="E597" s="113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</row>
    <row r="598" spans="2:19">
      <c r="B598" s="113"/>
      <c r="C598" s="113"/>
      <c r="D598" s="113"/>
      <c r="E598" s="113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</row>
    <row r="599" spans="2:19">
      <c r="B599" s="113"/>
      <c r="C599" s="113"/>
      <c r="D599" s="113"/>
      <c r="E599" s="113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</row>
    <row r="600" spans="2:19">
      <c r="B600" s="113"/>
      <c r="C600" s="113"/>
      <c r="D600" s="113"/>
      <c r="E600" s="113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</row>
    <row r="601" spans="2:19">
      <c r="B601" s="113"/>
      <c r="C601" s="113"/>
      <c r="D601" s="113"/>
      <c r="E601" s="113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</row>
    <row r="602" spans="2:19">
      <c r="B602" s="113"/>
      <c r="C602" s="113"/>
      <c r="D602" s="113"/>
      <c r="E602" s="113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</row>
    <row r="603" spans="2:19">
      <c r="B603" s="113"/>
      <c r="C603" s="113"/>
      <c r="D603" s="113"/>
      <c r="E603" s="113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</row>
    <row r="604" spans="2:19">
      <c r="B604" s="113"/>
      <c r="C604" s="113"/>
      <c r="D604" s="113"/>
      <c r="E604" s="113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</row>
    <row r="605" spans="2:19">
      <c r="B605" s="113"/>
      <c r="C605" s="113"/>
      <c r="D605" s="113"/>
      <c r="E605" s="113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</row>
    <row r="606" spans="2:19">
      <c r="B606" s="113"/>
      <c r="C606" s="113"/>
      <c r="D606" s="113"/>
      <c r="E606" s="113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</row>
    <row r="607" spans="2:19">
      <c r="B607" s="113"/>
      <c r="C607" s="113"/>
      <c r="D607" s="113"/>
      <c r="E607" s="113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</row>
    <row r="608" spans="2:19">
      <c r="B608" s="113"/>
      <c r="C608" s="113"/>
      <c r="D608" s="113"/>
      <c r="E608" s="113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</row>
    <row r="609" spans="2:19">
      <c r="B609" s="113"/>
      <c r="C609" s="113"/>
      <c r="D609" s="113"/>
      <c r="E609" s="113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</row>
    <row r="610" spans="2:19">
      <c r="B610" s="113"/>
      <c r="C610" s="113"/>
      <c r="D610" s="113"/>
      <c r="E610" s="11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</row>
    <row r="611" spans="2:19">
      <c r="B611" s="113"/>
      <c r="C611" s="113"/>
      <c r="D611" s="113"/>
      <c r="E611" s="113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</row>
    <row r="612" spans="2:19">
      <c r="B612" s="113"/>
      <c r="C612" s="113"/>
      <c r="D612" s="113"/>
      <c r="E612" s="113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</row>
    <row r="613" spans="2:19">
      <c r="B613" s="113"/>
      <c r="C613" s="113"/>
      <c r="D613" s="113"/>
      <c r="E613" s="113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</row>
    <row r="614" spans="2:19">
      <c r="B614" s="113"/>
      <c r="C614" s="113"/>
      <c r="D614" s="113"/>
      <c r="E614" s="113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</row>
    <row r="615" spans="2:19">
      <c r="B615" s="113"/>
      <c r="C615" s="113"/>
      <c r="D615" s="113"/>
      <c r="E615" s="113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</row>
    <row r="616" spans="2:19">
      <c r="B616" s="113"/>
      <c r="C616" s="113"/>
      <c r="D616" s="113"/>
      <c r="E616" s="113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</row>
    <row r="617" spans="2:19">
      <c r="B617" s="113"/>
      <c r="C617" s="113"/>
      <c r="D617" s="113"/>
      <c r="E617" s="113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</row>
    <row r="618" spans="2:19">
      <c r="B618" s="113"/>
      <c r="C618" s="113"/>
      <c r="D618" s="113"/>
      <c r="E618" s="113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</row>
    <row r="619" spans="2:19">
      <c r="B619" s="113"/>
      <c r="C619" s="113"/>
      <c r="D619" s="113"/>
      <c r="E619" s="113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</row>
    <row r="620" spans="2:19">
      <c r="B620" s="113"/>
      <c r="C620" s="113"/>
      <c r="D620" s="113"/>
      <c r="E620" s="113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</row>
    <row r="621" spans="2:19">
      <c r="B621" s="113"/>
      <c r="C621" s="113"/>
      <c r="D621" s="113"/>
      <c r="E621" s="113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</row>
    <row r="622" spans="2:19">
      <c r="B622" s="113"/>
      <c r="C622" s="113"/>
      <c r="D622" s="113"/>
      <c r="E622" s="113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</row>
    <row r="623" spans="2:19">
      <c r="B623" s="113"/>
      <c r="C623" s="113"/>
      <c r="D623" s="113"/>
      <c r="E623" s="113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</row>
    <row r="624" spans="2:19">
      <c r="B624" s="113"/>
      <c r="C624" s="113"/>
      <c r="D624" s="113"/>
      <c r="E624" s="113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</row>
    <row r="625" spans="2:19">
      <c r="B625" s="113"/>
      <c r="C625" s="113"/>
      <c r="D625" s="113"/>
      <c r="E625" s="113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</row>
    <row r="626" spans="2:19">
      <c r="B626" s="113"/>
      <c r="C626" s="113"/>
      <c r="D626" s="113"/>
      <c r="E626" s="113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</row>
    <row r="627" spans="2:19">
      <c r="B627" s="113"/>
      <c r="C627" s="113"/>
      <c r="D627" s="113"/>
      <c r="E627" s="113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</row>
    <row r="628" spans="2:19">
      <c r="B628" s="113"/>
      <c r="C628" s="113"/>
      <c r="D628" s="113"/>
      <c r="E628" s="113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</row>
    <row r="629" spans="2:19">
      <c r="B629" s="113"/>
      <c r="C629" s="113"/>
      <c r="D629" s="113"/>
      <c r="E629" s="113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</row>
    <row r="630" spans="2:19">
      <c r="B630" s="113"/>
      <c r="C630" s="113"/>
      <c r="D630" s="113"/>
      <c r="E630" s="113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</row>
    <row r="631" spans="2:19">
      <c r="B631" s="113"/>
      <c r="C631" s="113"/>
      <c r="D631" s="113"/>
      <c r="E631" s="113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</row>
    <row r="632" spans="2:19">
      <c r="B632" s="113"/>
      <c r="C632" s="113"/>
      <c r="D632" s="113"/>
      <c r="E632" s="113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</row>
    <row r="633" spans="2:19">
      <c r="B633" s="113"/>
      <c r="C633" s="113"/>
      <c r="D633" s="113"/>
      <c r="E633" s="113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</row>
    <row r="634" spans="2:19">
      <c r="B634" s="113"/>
      <c r="C634" s="113"/>
      <c r="D634" s="113"/>
      <c r="E634" s="113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</row>
    <row r="635" spans="2:19">
      <c r="B635" s="113"/>
      <c r="C635" s="113"/>
      <c r="D635" s="113"/>
      <c r="E635" s="113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</row>
    <row r="636" spans="2:19">
      <c r="B636" s="113"/>
      <c r="C636" s="113"/>
      <c r="D636" s="113"/>
      <c r="E636" s="113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</row>
    <row r="637" spans="2:19">
      <c r="B637" s="113"/>
      <c r="C637" s="113"/>
      <c r="D637" s="113"/>
      <c r="E637" s="113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</row>
    <row r="638" spans="2:19">
      <c r="B638" s="113"/>
      <c r="C638" s="113"/>
      <c r="D638" s="113"/>
      <c r="E638" s="113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</row>
    <row r="639" spans="2:19">
      <c r="B639" s="113"/>
      <c r="C639" s="113"/>
      <c r="D639" s="113"/>
      <c r="E639" s="113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</row>
    <row r="640" spans="2:19">
      <c r="B640" s="113"/>
      <c r="C640" s="113"/>
      <c r="D640" s="113"/>
      <c r="E640" s="113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</row>
    <row r="641" spans="2:19">
      <c r="B641" s="113"/>
      <c r="C641" s="113"/>
      <c r="D641" s="113"/>
      <c r="E641" s="113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</row>
    <row r="642" spans="2:19">
      <c r="B642" s="113"/>
      <c r="C642" s="113"/>
      <c r="D642" s="113"/>
      <c r="E642" s="113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</row>
    <row r="643" spans="2:19">
      <c r="B643" s="113"/>
      <c r="C643" s="113"/>
      <c r="D643" s="113"/>
      <c r="E643" s="113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</row>
    <row r="644" spans="2:19">
      <c r="B644" s="113"/>
      <c r="C644" s="113"/>
      <c r="D644" s="113"/>
      <c r="E644" s="113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</row>
    <row r="645" spans="2:19">
      <c r="B645" s="113"/>
      <c r="C645" s="113"/>
      <c r="D645" s="113"/>
      <c r="E645" s="113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</row>
    <row r="646" spans="2:19">
      <c r="B646" s="113"/>
      <c r="C646" s="113"/>
      <c r="D646" s="113"/>
      <c r="E646" s="113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</row>
    <row r="647" spans="2:19">
      <c r="B647" s="113"/>
      <c r="C647" s="113"/>
      <c r="D647" s="113"/>
      <c r="E647" s="113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</row>
    <row r="648" spans="2:19">
      <c r="B648" s="113"/>
      <c r="C648" s="113"/>
      <c r="D648" s="113"/>
      <c r="E648" s="113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</row>
    <row r="649" spans="2:19">
      <c r="B649" s="113"/>
      <c r="C649" s="113"/>
      <c r="D649" s="113"/>
      <c r="E649" s="113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</row>
    <row r="650" spans="2:19">
      <c r="B650" s="113"/>
      <c r="C650" s="113"/>
      <c r="D650" s="113"/>
      <c r="E650" s="113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</row>
    <row r="651" spans="2:19">
      <c r="B651" s="113"/>
      <c r="C651" s="113"/>
      <c r="D651" s="113"/>
      <c r="E651" s="113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</row>
    <row r="652" spans="2:19">
      <c r="B652" s="113"/>
      <c r="C652" s="113"/>
      <c r="D652" s="113"/>
      <c r="E652" s="113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</row>
    <row r="653" spans="2:19">
      <c r="B653" s="113"/>
      <c r="C653" s="113"/>
      <c r="D653" s="113"/>
      <c r="E653" s="113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</row>
    <row r="654" spans="2:19">
      <c r="B654" s="113"/>
      <c r="C654" s="113"/>
      <c r="D654" s="113"/>
      <c r="E654" s="113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</row>
    <row r="655" spans="2:19">
      <c r="B655" s="113"/>
      <c r="C655" s="113"/>
      <c r="D655" s="113"/>
      <c r="E655" s="113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</row>
    <row r="656" spans="2:19">
      <c r="B656" s="113"/>
      <c r="C656" s="113"/>
      <c r="D656" s="113"/>
      <c r="E656" s="113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</row>
    <row r="657" spans="2:19">
      <c r="B657" s="113"/>
      <c r="C657" s="113"/>
      <c r="D657" s="113"/>
      <c r="E657" s="113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</row>
    <row r="658" spans="2:19">
      <c r="B658" s="113"/>
      <c r="C658" s="113"/>
      <c r="D658" s="113"/>
      <c r="E658" s="113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</row>
    <row r="659" spans="2:19">
      <c r="B659" s="113"/>
      <c r="C659" s="113"/>
      <c r="D659" s="113"/>
      <c r="E659" s="113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</row>
    <row r="660" spans="2:19">
      <c r="B660" s="113"/>
      <c r="C660" s="113"/>
      <c r="D660" s="113"/>
      <c r="E660" s="113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</row>
    <row r="661" spans="2:19">
      <c r="B661" s="113"/>
      <c r="C661" s="113"/>
      <c r="D661" s="113"/>
      <c r="E661" s="113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</row>
    <row r="662" spans="2:19">
      <c r="B662" s="113"/>
      <c r="C662" s="113"/>
      <c r="D662" s="113"/>
      <c r="E662" s="113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</row>
    <row r="663" spans="2:19">
      <c r="B663" s="113"/>
      <c r="C663" s="113"/>
      <c r="D663" s="113"/>
      <c r="E663" s="113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</row>
    <row r="664" spans="2:19">
      <c r="B664" s="113"/>
      <c r="C664" s="113"/>
      <c r="D664" s="113"/>
      <c r="E664" s="113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</row>
    <row r="665" spans="2:19">
      <c r="B665" s="113"/>
      <c r="C665" s="113"/>
      <c r="D665" s="113"/>
      <c r="E665" s="113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</row>
    <row r="666" spans="2:19">
      <c r="B666" s="113"/>
      <c r="C666" s="113"/>
      <c r="D666" s="113"/>
      <c r="E666" s="113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</row>
    <row r="667" spans="2:19">
      <c r="B667" s="113"/>
      <c r="C667" s="113"/>
      <c r="D667" s="113"/>
      <c r="E667" s="113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</row>
    <row r="668" spans="2:19">
      <c r="B668" s="113"/>
      <c r="C668" s="113"/>
      <c r="D668" s="113"/>
      <c r="E668" s="113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</row>
  </sheetData>
  <sheetProtection sheet="1" objects="1" scenarios="1"/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2.85546875" style="2" customWidth="1"/>
    <col min="4" max="4" width="5.7109375" style="2" bestFit="1" customWidth="1"/>
    <col min="5" max="5" width="11.28515625" style="2" bestFit="1" customWidth="1"/>
    <col min="6" max="6" width="14.7109375" style="1" bestFit="1" customWidth="1"/>
    <col min="7" max="7" width="12" style="1" bestFit="1" customWidth="1"/>
    <col min="8" max="8" width="7.28515625" style="1" bestFit="1" customWidth="1"/>
    <col min="9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136</v>
      </c>
      <c r="C1" s="67" t="s" vm="1">
        <v>213</v>
      </c>
    </row>
    <row r="2" spans="2:49">
      <c r="B2" s="46" t="s">
        <v>135</v>
      </c>
      <c r="C2" s="67" t="s">
        <v>214</v>
      </c>
    </row>
    <row r="3" spans="2:49">
      <c r="B3" s="46" t="s">
        <v>137</v>
      </c>
      <c r="C3" s="67" t="s">
        <v>215</v>
      </c>
    </row>
    <row r="4" spans="2:49">
      <c r="B4" s="46" t="s">
        <v>138</v>
      </c>
      <c r="C4" s="67">
        <v>8602</v>
      </c>
    </row>
    <row r="6" spans="2:49" ht="26.25" customHeight="1">
      <c r="B6" s="127" t="s">
        <v>165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49" ht="26.25" customHeight="1">
      <c r="B7" s="127" t="s">
        <v>82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2:49" s="3" customFormat="1" ht="63">
      <c r="B8" s="21" t="s">
        <v>106</v>
      </c>
      <c r="C8" s="29" t="s">
        <v>40</v>
      </c>
      <c r="D8" s="29" t="s">
        <v>108</v>
      </c>
      <c r="E8" s="29" t="s">
        <v>107</v>
      </c>
      <c r="F8" s="29" t="s">
        <v>58</v>
      </c>
      <c r="G8" s="29" t="s">
        <v>93</v>
      </c>
      <c r="H8" s="29" t="s">
        <v>191</v>
      </c>
      <c r="I8" s="29" t="s">
        <v>190</v>
      </c>
      <c r="J8" s="29" t="s">
        <v>101</v>
      </c>
      <c r="K8" s="29" t="s">
        <v>52</v>
      </c>
      <c r="L8" s="29" t="s">
        <v>139</v>
      </c>
      <c r="M8" s="30" t="s">
        <v>141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198</v>
      </c>
      <c r="I9" s="31"/>
      <c r="J9" s="31" t="s">
        <v>194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0" t="s">
        <v>28</v>
      </c>
      <c r="C11" s="101"/>
      <c r="D11" s="101"/>
      <c r="E11" s="101"/>
      <c r="F11" s="101"/>
      <c r="G11" s="101"/>
      <c r="H11" s="104"/>
      <c r="I11" s="104"/>
      <c r="J11" s="104">
        <v>13.02075</v>
      </c>
      <c r="K11" s="101"/>
      <c r="L11" s="102">
        <f>IFERROR(J11/$J$11,0)</f>
        <v>1</v>
      </c>
      <c r="M11" s="102">
        <f>J11/'סכום נכסי הקרן'!$C$42</f>
        <v>1.6648330102088805E-4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3" t="s">
        <v>185</v>
      </c>
      <c r="C12" s="101"/>
      <c r="D12" s="101"/>
      <c r="E12" s="101"/>
      <c r="F12" s="101"/>
      <c r="G12" s="101"/>
      <c r="H12" s="104"/>
      <c r="I12" s="104"/>
      <c r="J12" s="104">
        <v>13.02075</v>
      </c>
      <c r="K12" s="101"/>
      <c r="L12" s="102">
        <f t="shared" ref="L12:L14" si="0">IFERROR(J12/$J$11,0)</f>
        <v>1</v>
      </c>
      <c r="M12" s="102">
        <f>J12/'סכום נכסי הקרן'!$C$42</f>
        <v>1.6648330102088805E-4</v>
      </c>
    </row>
    <row r="13" spans="2:49">
      <c r="B13" s="75" t="s">
        <v>1291</v>
      </c>
      <c r="C13" s="69">
        <v>5992</v>
      </c>
      <c r="D13" s="82" t="s">
        <v>26</v>
      </c>
      <c r="E13" s="69" t="s">
        <v>1263</v>
      </c>
      <c r="F13" s="82" t="s">
        <v>260</v>
      </c>
      <c r="G13" s="82" t="s">
        <v>123</v>
      </c>
      <c r="H13" s="76">
        <v>759</v>
      </c>
      <c r="I13" s="76">
        <v>0</v>
      </c>
      <c r="J13" s="76">
        <v>0</v>
      </c>
      <c r="K13" s="77">
        <v>2.7802197802197801E-5</v>
      </c>
      <c r="L13" s="77">
        <f t="shared" ref="L13" si="1">IFERROR(J13/$J$11,0)</f>
        <v>0</v>
      </c>
      <c r="M13" s="77">
        <f>J13/'סכום נכסי הקרן'!$C$42</f>
        <v>0</v>
      </c>
    </row>
    <row r="14" spans="2:49">
      <c r="B14" s="75" t="s">
        <v>1292</v>
      </c>
      <c r="C14" s="69" t="s">
        <v>1293</v>
      </c>
      <c r="D14" s="82" t="s">
        <v>26</v>
      </c>
      <c r="E14" s="69" t="s">
        <v>1294</v>
      </c>
      <c r="F14" s="82" t="s">
        <v>119</v>
      </c>
      <c r="G14" s="82" t="s">
        <v>122</v>
      </c>
      <c r="H14" s="76">
        <v>154.58000000000001</v>
      </c>
      <c r="I14" s="76">
        <v>2620</v>
      </c>
      <c r="J14" s="76">
        <v>13.02075</v>
      </c>
      <c r="K14" s="77">
        <v>1.5765225526109993E-5</v>
      </c>
      <c r="L14" s="77">
        <f t="shared" si="0"/>
        <v>1</v>
      </c>
      <c r="M14" s="77">
        <f>J14/'סכום נכסי הקרן'!$C$42</f>
        <v>1.6648330102088805E-4</v>
      </c>
    </row>
    <row r="15" spans="2:49">
      <c r="B15" s="72"/>
      <c r="C15" s="69"/>
      <c r="D15" s="69"/>
      <c r="E15" s="69"/>
      <c r="F15" s="69"/>
      <c r="G15" s="69"/>
      <c r="H15" s="76"/>
      <c r="I15" s="76"/>
      <c r="J15" s="69"/>
      <c r="K15" s="69"/>
      <c r="L15" s="77"/>
      <c r="M15" s="69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115" t="s">
        <v>206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115" t="s">
        <v>102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115" t="s">
        <v>189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115" t="s">
        <v>197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2:13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  <row r="116" spans="2:13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</row>
    <row r="117" spans="2:13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</row>
    <row r="118" spans="2:13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2:13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0" spans="2:13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</row>
    <row r="121" spans="2:13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</row>
    <row r="122" spans="2:13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</row>
    <row r="123" spans="2:13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</row>
    <row r="124" spans="2:13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</row>
    <row r="125" spans="2:13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</row>
    <row r="126" spans="2:13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2:13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2:13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2:13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2:13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</row>
    <row r="131" spans="2:13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</row>
    <row r="132" spans="2:13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2:13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2:13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2:13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2:13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2:13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2:13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2:13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</row>
    <row r="140" spans="2:13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2:13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</row>
    <row r="142" spans="2:13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</row>
    <row r="143" spans="2:13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2:13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2:13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</row>
    <row r="146" spans="2:13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</row>
    <row r="147" spans="2:13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</row>
    <row r="148" spans="2:13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</row>
    <row r="149" spans="2:13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</row>
    <row r="150" spans="2:13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</row>
    <row r="151" spans="2:13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</row>
    <row r="152" spans="2:13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</row>
    <row r="153" spans="2:13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</row>
    <row r="154" spans="2:13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</row>
    <row r="155" spans="2:13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</row>
    <row r="156" spans="2:13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</row>
    <row r="157" spans="2:13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2:13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</row>
    <row r="159" spans="2:13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</row>
    <row r="160" spans="2:13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</row>
    <row r="161" spans="2:13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</row>
    <row r="162" spans="2:13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</row>
    <row r="163" spans="2:13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</row>
    <row r="164" spans="2:13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</row>
    <row r="165" spans="2:13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</row>
    <row r="166" spans="2:13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</row>
    <row r="167" spans="2:13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</row>
    <row r="168" spans="2:13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</row>
    <row r="169" spans="2:13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</row>
    <row r="170" spans="2:13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</row>
    <row r="171" spans="2:13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</row>
    <row r="172" spans="2:13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</row>
    <row r="173" spans="2:13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</row>
    <row r="174" spans="2:13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</row>
    <row r="175" spans="2:13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</row>
    <row r="176" spans="2:13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</row>
    <row r="177" spans="2:13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</row>
    <row r="178" spans="2:13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</row>
    <row r="179" spans="2:13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</row>
    <row r="180" spans="2:13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</row>
    <row r="181" spans="2:13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2:13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</row>
    <row r="183" spans="2:13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2:13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</row>
    <row r="185" spans="2:13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</row>
    <row r="186" spans="2:13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</row>
    <row r="187" spans="2:13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</row>
    <row r="188" spans="2:13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</row>
    <row r="189" spans="2:13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</row>
    <row r="190" spans="2:13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</row>
    <row r="191" spans="2:13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</row>
    <row r="192" spans="2:13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</row>
    <row r="193" spans="2:13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</row>
    <row r="194" spans="2:13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</row>
    <row r="195" spans="2:13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</row>
    <row r="196" spans="2:13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2:13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</row>
    <row r="198" spans="2:13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</row>
    <row r="199" spans="2:13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</row>
    <row r="200" spans="2:13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</row>
    <row r="201" spans="2:13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</row>
    <row r="202" spans="2:13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</row>
    <row r="203" spans="2:13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</row>
    <row r="204" spans="2:13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</row>
    <row r="205" spans="2:13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</row>
    <row r="206" spans="2:13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2:13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</row>
    <row r="208" spans="2:13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</row>
    <row r="209" spans="2:13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</row>
    <row r="210" spans="2:13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</row>
    <row r="211" spans="2:13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</row>
    <row r="212" spans="2:13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</row>
    <row r="213" spans="2:13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</row>
    <row r="214" spans="2:13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</row>
    <row r="215" spans="2:13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</row>
    <row r="216" spans="2:13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</row>
    <row r="217" spans="2:13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</row>
    <row r="218" spans="2:13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</row>
    <row r="219" spans="2:13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</row>
    <row r="220" spans="2:13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</row>
    <row r="221" spans="2:13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</row>
    <row r="222" spans="2:13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</row>
    <row r="223" spans="2:13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</row>
    <row r="224" spans="2:13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2:13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</row>
    <row r="226" spans="2:13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</row>
    <row r="227" spans="2:13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</row>
    <row r="228" spans="2:13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</row>
    <row r="229" spans="2:13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</row>
    <row r="230" spans="2:13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</row>
    <row r="231" spans="2:13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</row>
    <row r="232" spans="2:13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</row>
    <row r="233" spans="2:13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</row>
    <row r="234" spans="2:13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</row>
    <row r="235" spans="2:13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</row>
    <row r="236" spans="2:13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</row>
    <row r="237" spans="2:13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</row>
    <row r="238" spans="2:13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</row>
    <row r="239" spans="2:13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</row>
    <row r="240" spans="2:13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</row>
    <row r="241" spans="2:13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</row>
    <row r="242" spans="2:13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</row>
    <row r="243" spans="2:13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2:13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</row>
    <row r="245" spans="2:13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</row>
    <row r="246" spans="2:13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</row>
    <row r="247" spans="2:13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</row>
    <row r="248" spans="2:13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</row>
    <row r="249" spans="2:13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</row>
    <row r="250" spans="2:13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</row>
    <row r="251" spans="2:13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</row>
    <row r="252" spans="2:13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</row>
    <row r="253" spans="2:13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</row>
    <row r="254" spans="2:13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</row>
    <row r="255" spans="2:13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</row>
    <row r="256" spans="2:13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</row>
    <row r="257" spans="2:13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</row>
    <row r="258" spans="2:13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</row>
    <row r="259" spans="2:13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</row>
    <row r="260" spans="2:13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</row>
    <row r="261" spans="2:13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</row>
    <row r="262" spans="2:13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</row>
    <row r="263" spans="2:13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</row>
    <row r="264" spans="2:13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</row>
    <row r="265" spans="2:13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</row>
    <row r="266" spans="2:13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</row>
    <row r="267" spans="2:13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</row>
    <row r="268" spans="2:13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</row>
    <row r="269" spans="2:13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</row>
    <row r="270" spans="2:13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</row>
    <row r="271" spans="2:13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</row>
    <row r="272" spans="2:13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</row>
    <row r="273" spans="2:13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</row>
    <row r="274" spans="2:13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</row>
    <row r="275" spans="2:13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</row>
    <row r="276" spans="2:13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</row>
    <row r="277" spans="2:13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</row>
    <row r="278" spans="2:13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</row>
    <row r="279" spans="2:13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</row>
    <row r="280" spans="2:13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</row>
    <row r="281" spans="2:13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</row>
    <row r="282" spans="2:13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</row>
    <row r="283" spans="2:13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</row>
    <row r="284" spans="2:13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</row>
    <row r="285" spans="2:13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</row>
    <row r="286" spans="2:13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</row>
    <row r="287" spans="2:13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</row>
    <row r="288" spans="2:13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</row>
    <row r="289" spans="2:13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</row>
    <row r="290" spans="2:13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</row>
    <row r="291" spans="2:13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</row>
    <row r="292" spans="2:13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</row>
    <row r="293" spans="2:13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</row>
    <row r="294" spans="2:13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</row>
    <row r="295" spans="2:13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</row>
    <row r="296" spans="2:13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</row>
    <row r="297" spans="2:13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</row>
    <row r="298" spans="2:13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</row>
    <row r="299" spans="2:13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</row>
    <row r="300" spans="2:13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</row>
    <row r="301" spans="2:13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</row>
    <row r="302" spans="2:13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136</v>
      </c>
      <c r="C1" s="67" t="s" vm="1">
        <v>213</v>
      </c>
    </row>
    <row r="2" spans="2:11">
      <c r="B2" s="46" t="s">
        <v>135</v>
      </c>
      <c r="C2" s="67" t="s">
        <v>214</v>
      </c>
    </row>
    <row r="3" spans="2:11">
      <c r="B3" s="46" t="s">
        <v>137</v>
      </c>
      <c r="C3" s="67" t="s">
        <v>215</v>
      </c>
    </row>
    <row r="4" spans="2:11">
      <c r="B4" s="46" t="s">
        <v>138</v>
      </c>
      <c r="C4" s="67">
        <v>8602</v>
      </c>
    </row>
    <row r="6" spans="2:11" ht="26.25" customHeight="1">
      <c r="B6" s="127" t="s">
        <v>165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88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78.75">
      <c r="B8" s="21" t="s">
        <v>106</v>
      </c>
      <c r="C8" s="29" t="s">
        <v>40</v>
      </c>
      <c r="D8" s="29" t="s">
        <v>93</v>
      </c>
      <c r="E8" s="29" t="s">
        <v>94</v>
      </c>
      <c r="F8" s="29" t="s">
        <v>191</v>
      </c>
      <c r="G8" s="29" t="s">
        <v>190</v>
      </c>
      <c r="H8" s="29" t="s">
        <v>101</v>
      </c>
      <c r="I8" s="29" t="s">
        <v>52</v>
      </c>
      <c r="J8" s="29" t="s">
        <v>139</v>
      </c>
      <c r="K8" s="30" t="s">
        <v>141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198</v>
      </c>
      <c r="G9" s="31"/>
      <c r="H9" s="31" t="s">
        <v>194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8" t="s">
        <v>1819</v>
      </c>
      <c r="C11" s="68"/>
      <c r="D11" s="68"/>
      <c r="E11" s="68"/>
      <c r="F11" s="68"/>
      <c r="G11" s="68"/>
      <c r="H11" s="119">
        <v>0</v>
      </c>
      <c r="I11" s="68"/>
      <c r="J11" s="120">
        <v>0</v>
      </c>
      <c r="K11" s="120">
        <v>0</v>
      </c>
    </row>
    <row r="12" spans="2:11" ht="21" customHeight="1">
      <c r="B12" s="115" t="s">
        <v>102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5" t="s">
        <v>189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5" t="s">
        <v>197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2:11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2:11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2:11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2:11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2:11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2:11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2:11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2:11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2:11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2:11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2:11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2:11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2:11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2:11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2:11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2:11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2:11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2:11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2:11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2:11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2:11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2:11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2:11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2:11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2:11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2:11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2:11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2:1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2:11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2:11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2:11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2:11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2:11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2:11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2:11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2:11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2:11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2:11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2:11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2:11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2:11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2:11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2:11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2:11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2:11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2:11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2:11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2:11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2:11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2:11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2:11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2:11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2:11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2:11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2:1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41.140625" style="2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8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136</v>
      </c>
      <c r="C1" s="67" t="s" vm="1">
        <v>213</v>
      </c>
    </row>
    <row r="2" spans="2:12">
      <c r="B2" s="46" t="s">
        <v>135</v>
      </c>
      <c r="C2" s="67" t="s">
        <v>214</v>
      </c>
    </row>
    <row r="3" spans="2:12">
      <c r="B3" s="46" t="s">
        <v>137</v>
      </c>
      <c r="C3" s="67" t="s">
        <v>215</v>
      </c>
    </row>
    <row r="4" spans="2:12">
      <c r="B4" s="46" t="s">
        <v>138</v>
      </c>
      <c r="C4" s="67">
        <v>8602</v>
      </c>
    </row>
    <row r="6" spans="2:12" ht="26.25" customHeight="1">
      <c r="B6" s="127" t="s">
        <v>165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89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106</v>
      </c>
      <c r="C8" s="29" t="s">
        <v>40</v>
      </c>
      <c r="D8" s="29" t="s">
        <v>58</v>
      </c>
      <c r="E8" s="29" t="s">
        <v>93</v>
      </c>
      <c r="F8" s="29" t="s">
        <v>94</v>
      </c>
      <c r="G8" s="29" t="s">
        <v>191</v>
      </c>
      <c r="H8" s="29" t="s">
        <v>190</v>
      </c>
      <c r="I8" s="29" t="s">
        <v>101</v>
      </c>
      <c r="J8" s="29" t="s">
        <v>52</v>
      </c>
      <c r="K8" s="29" t="s">
        <v>139</v>
      </c>
      <c r="L8" s="30" t="s">
        <v>141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198</v>
      </c>
      <c r="H9" s="15"/>
      <c r="I9" s="15" t="s">
        <v>194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0" t="s">
        <v>42</v>
      </c>
      <c r="C11" s="101"/>
      <c r="D11" s="101"/>
      <c r="E11" s="101"/>
      <c r="F11" s="101"/>
      <c r="G11" s="104"/>
      <c r="H11" s="105"/>
      <c r="I11" s="104">
        <v>-1.02144879</v>
      </c>
      <c r="J11" s="101"/>
      <c r="K11" s="102">
        <f>IFERROR(I11/$I$11,0)</f>
        <v>1</v>
      </c>
      <c r="L11" s="102">
        <f>I11/'סכום נכסי הקרן'!$C$42</f>
        <v>-1.3060243563772583E-5</v>
      </c>
    </row>
    <row r="12" spans="2:12" ht="21" customHeight="1">
      <c r="B12" s="103" t="s">
        <v>1295</v>
      </c>
      <c r="C12" s="101"/>
      <c r="D12" s="101"/>
      <c r="E12" s="101"/>
      <c r="F12" s="101"/>
      <c r="G12" s="104"/>
      <c r="H12" s="105"/>
      <c r="I12" s="104">
        <v>-1.1041336899999998</v>
      </c>
      <c r="J12" s="101"/>
      <c r="K12" s="102">
        <f t="shared" ref="K12:K16" si="0">IFERROR(I12/$I$11,0)</f>
        <v>1.0809486494178526</v>
      </c>
      <c r="L12" s="102">
        <f>I12/'סכום נכסי הקרן'!$C$42</f>
        <v>-1.4117452641328176E-5</v>
      </c>
    </row>
    <row r="13" spans="2:12">
      <c r="B13" s="72" t="s">
        <v>1296</v>
      </c>
      <c r="C13" s="69">
        <v>8050</v>
      </c>
      <c r="D13" s="82" t="s">
        <v>252</v>
      </c>
      <c r="E13" s="82" t="s">
        <v>123</v>
      </c>
      <c r="F13" s="94">
        <v>44144</v>
      </c>
      <c r="G13" s="76">
        <v>-333.23744299999998</v>
      </c>
      <c r="H13" s="78">
        <v>408</v>
      </c>
      <c r="I13" s="76">
        <v>-1.3596087649999999</v>
      </c>
      <c r="J13" s="69"/>
      <c r="K13" s="77">
        <f t="shared" si="0"/>
        <v>1.3310591566709868</v>
      </c>
      <c r="L13" s="77">
        <f>I13/'סכום נכסי הקרן'!$C$42</f>
        <v>-1.7383956783912819E-5</v>
      </c>
    </row>
    <row r="14" spans="2:12">
      <c r="B14" s="72" t="s">
        <v>1297</v>
      </c>
      <c r="C14" s="69" t="s">
        <v>1298</v>
      </c>
      <c r="D14" s="82" t="s">
        <v>146</v>
      </c>
      <c r="E14" s="82" t="s">
        <v>123</v>
      </c>
      <c r="F14" s="94">
        <v>44014</v>
      </c>
      <c r="G14" s="76">
        <v>2.6335130000000002</v>
      </c>
      <c r="H14" s="78">
        <v>9700.9251000000004</v>
      </c>
      <c r="I14" s="76">
        <v>0.255475075</v>
      </c>
      <c r="J14" s="69"/>
      <c r="K14" s="77">
        <f t="shared" si="0"/>
        <v>-0.25011050725313405</v>
      </c>
      <c r="L14" s="77">
        <f>I14/'סכום נכסי הקרן'!$C$42</f>
        <v>3.2665041425846399E-6</v>
      </c>
    </row>
    <row r="15" spans="2:12">
      <c r="B15" s="103" t="s">
        <v>186</v>
      </c>
      <c r="C15" s="101"/>
      <c r="D15" s="101"/>
      <c r="E15" s="101"/>
      <c r="F15" s="101"/>
      <c r="G15" s="104"/>
      <c r="H15" s="105"/>
      <c r="I15" s="104">
        <v>8.2684900000000006E-2</v>
      </c>
      <c r="J15" s="101"/>
      <c r="K15" s="102">
        <f t="shared" si="0"/>
        <v>-8.0948649417852861E-2</v>
      </c>
      <c r="L15" s="102">
        <f>I15/'סכום נכסי הקרן'!$C$42</f>
        <v>1.057209077555596E-6</v>
      </c>
    </row>
    <row r="16" spans="2:12">
      <c r="B16" s="72" t="s">
        <v>1299</v>
      </c>
      <c r="C16" s="69" t="s">
        <v>1300</v>
      </c>
      <c r="D16" s="82" t="s">
        <v>683</v>
      </c>
      <c r="E16" s="82" t="s">
        <v>122</v>
      </c>
      <c r="F16" s="94">
        <v>43879</v>
      </c>
      <c r="G16" s="76">
        <v>7.5109019999999997</v>
      </c>
      <c r="H16" s="78">
        <v>342.4153</v>
      </c>
      <c r="I16" s="76">
        <v>8.2684900000000006E-2</v>
      </c>
      <c r="J16" s="69"/>
      <c r="K16" s="77">
        <f t="shared" si="0"/>
        <v>-8.0948649417852861E-2</v>
      </c>
      <c r="L16" s="77">
        <f>I16/'סכום נכסי הקרן'!$C$42</f>
        <v>1.057209077555596E-6</v>
      </c>
    </row>
    <row r="17" spans="2:12">
      <c r="B17" s="68"/>
      <c r="C17" s="69"/>
      <c r="D17" s="69"/>
      <c r="E17" s="69"/>
      <c r="F17" s="69"/>
      <c r="G17" s="76"/>
      <c r="H17" s="78"/>
      <c r="I17" s="69"/>
      <c r="J17" s="69"/>
      <c r="K17" s="77"/>
      <c r="L17" s="69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6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6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116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</row>
    <row r="531" spans="2:12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</row>
    <row r="532" spans="2:12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</row>
    <row r="533" spans="2:12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</row>
    <row r="534" spans="2:12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</row>
    <row r="535" spans="2:12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</row>
    <row r="536" spans="2:12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</row>
    <row r="537" spans="2:12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</row>
    <row r="538" spans="2:12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</row>
    <row r="539" spans="2:12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</row>
    <row r="540" spans="2:12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</row>
    <row r="541" spans="2:12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</row>
    <row r="542" spans="2:12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</row>
    <row r="543" spans="2:12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</row>
    <row r="544" spans="2:12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</row>
    <row r="545" spans="2:12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</row>
    <row r="546" spans="2:12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</row>
    <row r="547" spans="2:12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</row>
    <row r="548" spans="2:12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</row>
    <row r="549" spans="2:12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</row>
    <row r="550" spans="2:12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</row>
    <row r="551" spans="2:12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</row>
    <row r="552" spans="2:12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</row>
    <row r="553" spans="2:12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</row>
    <row r="554" spans="2:12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</row>
    <row r="555" spans="2:12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</row>
    <row r="556" spans="2:12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2:12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58" spans="2:12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</row>
    <row r="559" spans="2:12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</row>
    <row r="560" spans="2:12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</row>
    <row r="561" spans="2:12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</row>
    <row r="562" spans="2:12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</row>
    <row r="563" spans="2:12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</row>
    <row r="564" spans="2:12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</row>
    <row r="565" spans="2:12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</row>
    <row r="566" spans="2:12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</row>
    <row r="567" spans="2:12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</row>
    <row r="568" spans="2:12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</row>
    <row r="569" spans="2:12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</row>
    <row r="570" spans="2:12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136</v>
      </c>
      <c r="C1" s="67" t="s" vm="1">
        <v>213</v>
      </c>
    </row>
    <row r="2" spans="2:12">
      <c r="B2" s="46" t="s">
        <v>135</v>
      </c>
      <c r="C2" s="67" t="s">
        <v>214</v>
      </c>
    </row>
    <row r="3" spans="2:12">
      <c r="B3" s="46" t="s">
        <v>137</v>
      </c>
      <c r="C3" s="67" t="s">
        <v>215</v>
      </c>
    </row>
    <row r="4" spans="2:12">
      <c r="B4" s="46" t="s">
        <v>138</v>
      </c>
      <c r="C4" s="67">
        <v>8602</v>
      </c>
    </row>
    <row r="6" spans="2:12" ht="26.25" customHeight="1">
      <c r="B6" s="127" t="s">
        <v>165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90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106</v>
      </c>
      <c r="C8" s="29" t="s">
        <v>40</v>
      </c>
      <c r="D8" s="29" t="s">
        <v>58</v>
      </c>
      <c r="E8" s="29" t="s">
        <v>93</v>
      </c>
      <c r="F8" s="29" t="s">
        <v>94</v>
      </c>
      <c r="G8" s="29" t="s">
        <v>191</v>
      </c>
      <c r="H8" s="29" t="s">
        <v>190</v>
      </c>
      <c r="I8" s="29" t="s">
        <v>101</v>
      </c>
      <c r="J8" s="29" t="s">
        <v>52</v>
      </c>
      <c r="K8" s="29" t="s">
        <v>139</v>
      </c>
      <c r="L8" s="30" t="s">
        <v>141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198</v>
      </c>
      <c r="H9" s="15"/>
      <c r="I9" s="15" t="s">
        <v>194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8" t="s">
        <v>44</v>
      </c>
      <c r="C11" s="68"/>
      <c r="D11" s="68"/>
      <c r="E11" s="68"/>
      <c r="F11" s="68"/>
      <c r="G11" s="68"/>
      <c r="H11" s="68"/>
      <c r="I11" s="119">
        <v>0</v>
      </c>
      <c r="J11" s="68"/>
      <c r="K11" s="120">
        <v>0</v>
      </c>
      <c r="L11" s="120">
        <v>0</v>
      </c>
    </row>
    <row r="12" spans="2:12" ht="19.5" customHeight="1">
      <c r="B12" s="115" t="s">
        <v>206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5" t="s">
        <v>102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5" t="s">
        <v>189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5" t="s">
        <v>197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3"/>
      <c r="D474" s="113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3"/>
      <c r="D475" s="113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3"/>
      <c r="D476" s="113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3"/>
      <c r="D477" s="113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3"/>
      <c r="D478" s="113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3"/>
      <c r="D479" s="113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3"/>
      <c r="D480" s="113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3"/>
      <c r="D481" s="113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3"/>
      <c r="D482" s="113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3"/>
      <c r="D483" s="113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3"/>
      <c r="D484" s="113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3"/>
      <c r="D485" s="113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3"/>
      <c r="D486" s="113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3"/>
      <c r="D487" s="113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3"/>
      <c r="D488" s="113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3"/>
      <c r="D489" s="113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3"/>
      <c r="D490" s="113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3"/>
      <c r="D491" s="113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3"/>
      <c r="D492" s="113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3"/>
      <c r="D493" s="113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3"/>
      <c r="D494" s="113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3"/>
      <c r="D495" s="113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3"/>
      <c r="D496" s="113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3"/>
      <c r="D497" s="113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3"/>
      <c r="D498" s="113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3"/>
      <c r="D499" s="113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3"/>
      <c r="D500" s="113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3"/>
      <c r="D501" s="113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3"/>
      <c r="D502" s="113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3"/>
      <c r="D503" s="113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3"/>
      <c r="D504" s="113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3"/>
      <c r="D505" s="113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3"/>
      <c r="D506" s="113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3"/>
      <c r="D507" s="113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3"/>
      <c r="D508" s="113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3"/>
      <c r="D509" s="113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3"/>
      <c r="D510" s="113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3"/>
      <c r="D511" s="113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3"/>
      <c r="D512" s="113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3"/>
      <c r="D513" s="113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3"/>
      <c r="D514" s="113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3"/>
      <c r="D515" s="113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3"/>
      <c r="D516" s="113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3"/>
      <c r="D517" s="113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3"/>
      <c r="D518" s="113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3"/>
      <c r="D519" s="113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3"/>
      <c r="D520" s="113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3"/>
      <c r="D521" s="113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3"/>
      <c r="D522" s="113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3"/>
      <c r="D523" s="113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3"/>
      <c r="D524" s="113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3"/>
      <c r="D525" s="113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3"/>
      <c r="D526" s="113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3"/>
      <c r="D527" s="113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3"/>
      <c r="D528" s="113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3"/>
      <c r="D529" s="113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3"/>
      <c r="D530" s="113"/>
      <c r="E530" s="114"/>
      <c r="F530" s="114"/>
      <c r="G530" s="114"/>
      <c r="H530" s="114"/>
      <c r="I530" s="114"/>
      <c r="J530" s="114"/>
      <c r="K530" s="114"/>
      <c r="L530" s="11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1"/>
  <sheetViews>
    <sheetView rightToLeft="1" workbookViewId="0">
      <selection activeCell="Q12" sqref="Q1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3.425781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136</v>
      </c>
      <c r="C1" s="67" t="s" vm="1">
        <v>213</v>
      </c>
    </row>
    <row r="2" spans="2:12">
      <c r="B2" s="46" t="s">
        <v>135</v>
      </c>
      <c r="C2" s="67" t="s">
        <v>214</v>
      </c>
    </row>
    <row r="3" spans="2:12">
      <c r="B3" s="46" t="s">
        <v>137</v>
      </c>
      <c r="C3" s="67" t="s">
        <v>215</v>
      </c>
    </row>
    <row r="4" spans="2:12">
      <c r="B4" s="46" t="s">
        <v>138</v>
      </c>
      <c r="C4" s="67">
        <v>8602</v>
      </c>
    </row>
    <row r="6" spans="2:12" ht="26.25" customHeight="1">
      <c r="B6" s="127" t="s">
        <v>163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s="3" customFormat="1" ht="63">
      <c r="B7" s="66" t="s">
        <v>105</v>
      </c>
      <c r="C7" s="49" t="s">
        <v>40</v>
      </c>
      <c r="D7" s="49" t="s">
        <v>107</v>
      </c>
      <c r="E7" s="49" t="s">
        <v>14</v>
      </c>
      <c r="F7" s="49" t="s">
        <v>59</v>
      </c>
      <c r="G7" s="49" t="s">
        <v>93</v>
      </c>
      <c r="H7" s="49" t="s">
        <v>16</v>
      </c>
      <c r="I7" s="49" t="s">
        <v>18</v>
      </c>
      <c r="J7" s="49" t="s">
        <v>55</v>
      </c>
      <c r="K7" s="49" t="s">
        <v>139</v>
      </c>
      <c r="L7" s="51" t="s">
        <v>140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39</v>
      </c>
      <c r="C10" s="86"/>
      <c r="D10" s="86"/>
      <c r="E10" s="86"/>
      <c r="F10" s="86"/>
      <c r="G10" s="86"/>
      <c r="H10" s="86"/>
      <c r="I10" s="86"/>
      <c r="J10" s="87">
        <f>J11</f>
        <v>1435.508976006</v>
      </c>
      <c r="K10" s="89">
        <f>IFERROR(J10/$J$10,0)</f>
        <v>1</v>
      </c>
      <c r="L10" s="89">
        <f>J10/'סכום נכסי הקרן'!$C$42</f>
        <v>1.835441683240932E-2</v>
      </c>
    </row>
    <row r="11" spans="2:12">
      <c r="B11" s="70" t="s">
        <v>185</v>
      </c>
      <c r="C11" s="71"/>
      <c r="D11" s="71"/>
      <c r="E11" s="71"/>
      <c r="F11" s="71"/>
      <c r="G11" s="71"/>
      <c r="H11" s="71"/>
      <c r="I11" s="71"/>
      <c r="J11" s="79">
        <f>J12+J22</f>
        <v>1435.508976006</v>
      </c>
      <c r="K11" s="80">
        <f t="shared" ref="K11:K49" si="0">IFERROR(J11/$J$10,0)</f>
        <v>1</v>
      </c>
      <c r="L11" s="80">
        <f>J11/'סכום נכסי הקרן'!$C$42</f>
        <v>1.835441683240932E-2</v>
      </c>
    </row>
    <row r="12" spans="2:12">
      <c r="B12" s="85" t="s">
        <v>37</v>
      </c>
      <c r="C12" s="71"/>
      <c r="D12" s="71"/>
      <c r="E12" s="71"/>
      <c r="F12" s="71"/>
      <c r="G12" s="71"/>
      <c r="H12" s="71"/>
      <c r="I12" s="71"/>
      <c r="J12" s="79">
        <f>SUM(J13:J20)</f>
        <v>960.12556809</v>
      </c>
      <c r="K12" s="80">
        <f t="shared" si="0"/>
        <v>0.66883982206878723</v>
      </c>
      <c r="L12" s="80">
        <f>J12/'סכום נכסי הקרן'!$C$42</f>
        <v>1.2276164888365002E-2</v>
      </c>
    </row>
    <row r="13" spans="2:12">
      <c r="B13" s="75" t="s">
        <v>1672</v>
      </c>
      <c r="C13" s="69" t="s">
        <v>1673</v>
      </c>
      <c r="D13" s="69">
        <v>11</v>
      </c>
      <c r="E13" s="69" t="s">
        <v>1228</v>
      </c>
      <c r="F13" s="69" t="s">
        <v>1229</v>
      </c>
      <c r="G13" s="82" t="s">
        <v>123</v>
      </c>
      <c r="H13" s="83">
        <v>0</v>
      </c>
      <c r="I13" s="83">
        <v>0</v>
      </c>
      <c r="J13" s="76">
        <v>0.76238229800000001</v>
      </c>
      <c r="K13" s="77">
        <f t="shared" si="0"/>
        <v>5.3108849247405436E-4</v>
      </c>
      <c r="L13" s="77">
        <f>J13/'סכום נכסי הקרן'!$C$42</f>
        <v>9.7478195657646732E-6</v>
      </c>
    </row>
    <row r="14" spans="2:12">
      <c r="B14" s="75" t="s">
        <v>1674</v>
      </c>
      <c r="C14" s="69" t="s">
        <v>1675</v>
      </c>
      <c r="D14" s="69">
        <v>12</v>
      </c>
      <c r="E14" s="69" t="s">
        <v>1228</v>
      </c>
      <c r="F14" s="69" t="s">
        <v>1229</v>
      </c>
      <c r="G14" s="82" t="s">
        <v>123</v>
      </c>
      <c r="H14" s="83">
        <v>0</v>
      </c>
      <c r="I14" s="83">
        <v>0</v>
      </c>
      <c r="J14" s="76">
        <v>20.547212851000001</v>
      </c>
      <c r="K14" s="77">
        <f t="shared" si="0"/>
        <v>1.431353839957746E-2</v>
      </c>
      <c r="L14" s="77">
        <f>J14/'סכום נכסי הקרן'!$C$42</f>
        <v>2.6271665013254168E-4</v>
      </c>
    </row>
    <row r="15" spans="2:12">
      <c r="B15" s="75" t="s">
        <v>1674</v>
      </c>
      <c r="C15" s="69" t="s">
        <v>1676</v>
      </c>
      <c r="D15" s="69">
        <v>12</v>
      </c>
      <c r="E15" s="69" t="s">
        <v>1228</v>
      </c>
      <c r="F15" s="69" t="s">
        <v>1229</v>
      </c>
      <c r="G15" s="82" t="s">
        <v>123</v>
      </c>
      <c r="H15" s="83">
        <v>0</v>
      </c>
      <c r="I15" s="83">
        <v>0</v>
      </c>
      <c r="J15" s="76">
        <v>12.93919</v>
      </c>
      <c r="K15" s="77">
        <f t="shared" si="0"/>
        <v>9.013660113781078E-3</v>
      </c>
      <c r="L15" s="77">
        <f>J15/'סכום נכסי הקרן'!$C$42</f>
        <v>1.6544047491399991E-4</v>
      </c>
    </row>
    <row r="16" spans="2:12">
      <c r="B16" s="75" t="s">
        <v>1677</v>
      </c>
      <c r="C16" s="69" t="s">
        <v>1678</v>
      </c>
      <c r="D16" s="69">
        <v>10</v>
      </c>
      <c r="E16" s="69" t="s">
        <v>1228</v>
      </c>
      <c r="F16" s="69" t="s">
        <v>1229</v>
      </c>
      <c r="G16" s="82" t="s">
        <v>123</v>
      </c>
      <c r="H16" s="83">
        <v>0</v>
      </c>
      <c r="I16" s="83">
        <v>0</v>
      </c>
      <c r="J16" s="76">
        <v>710.75645999999995</v>
      </c>
      <c r="K16" s="77">
        <f t="shared" si="0"/>
        <v>0.49512505451378608</v>
      </c>
      <c r="L16" s="77">
        <f>J16/'סכום נכסי הקרן'!$C$42</f>
        <v>9.0877316347154173E-3</v>
      </c>
    </row>
    <row r="17" spans="2:12">
      <c r="B17" s="75" t="s">
        <v>1677</v>
      </c>
      <c r="C17" s="69" t="s">
        <v>1679</v>
      </c>
      <c r="D17" s="69">
        <v>10</v>
      </c>
      <c r="E17" s="69" t="s">
        <v>1228</v>
      </c>
      <c r="F17" s="69" t="s">
        <v>1229</v>
      </c>
      <c r="G17" s="82" t="s">
        <v>123</v>
      </c>
      <c r="H17" s="83">
        <v>0</v>
      </c>
      <c r="I17" s="83">
        <v>0</v>
      </c>
      <c r="J17" s="76">
        <v>47.443077999000003</v>
      </c>
      <c r="K17" s="77">
        <f t="shared" si="0"/>
        <v>3.3049656109431183E-2</v>
      </c>
      <c r="L17" s="77">
        <f>J17/'סכום נכסי הקרן'!$C$42</f>
        <v>6.0660716440028332E-4</v>
      </c>
    </row>
    <row r="18" spans="2:12">
      <c r="B18" s="75" t="s">
        <v>1677</v>
      </c>
      <c r="C18" s="69" t="s">
        <v>1680</v>
      </c>
      <c r="D18" s="69">
        <v>10</v>
      </c>
      <c r="E18" s="69" t="s">
        <v>1228</v>
      </c>
      <c r="F18" s="69" t="s">
        <v>1229</v>
      </c>
      <c r="G18" s="82" t="s">
        <v>123</v>
      </c>
      <c r="H18" s="83">
        <v>0</v>
      </c>
      <c r="I18" s="83">
        <v>0</v>
      </c>
      <c r="J18" s="76">
        <v>159.18555947500002</v>
      </c>
      <c r="K18" s="77">
        <f t="shared" si="0"/>
        <v>0.11089137172649394</v>
      </c>
      <c r="L18" s="77">
        <f>J18/'סכום נכסי הקרן'!$C$42</f>
        <v>2.0353464597857194E-3</v>
      </c>
    </row>
    <row r="19" spans="2:12">
      <c r="B19" s="75" t="s">
        <v>1681</v>
      </c>
      <c r="C19" s="69" t="s">
        <v>1682</v>
      </c>
      <c r="D19" s="69">
        <v>20</v>
      </c>
      <c r="E19" s="69" t="s">
        <v>1228</v>
      </c>
      <c r="F19" s="69" t="s">
        <v>1229</v>
      </c>
      <c r="G19" s="82" t="s">
        <v>123</v>
      </c>
      <c r="H19" s="83">
        <v>0</v>
      </c>
      <c r="I19" s="83">
        <v>0</v>
      </c>
      <c r="J19" s="76">
        <v>6.3116754669999988</v>
      </c>
      <c r="K19" s="77">
        <f t="shared" si="0"/>
        <v>4.3968206207674861E-3</v>
      </c>
      <c r="L19" s="77">
        <f>J19/'סכום נכסי הקרן'!$C$42</f>
        <v>8.0701078410899137E-5</v>
      </c>
    </row>
    <row r="20" spans="2:12">
      <c r="B20" s="75" t="s">
        <v>1683</v>
      </c>
      <c r="C20" s="69" t="s">
        <v>1684</v>
      </c>
      <c r="D20" s="69">
        <v>26</v>
      </c>
      <c r="E20" s="69" t="s">
        <v>1228</v>
      </c>
      <c r="F20" s="69" t="s">
        <v>1229</v>
      </c>
      <c r="G20" s="82" t="s">
        <v>123</v>
      </c>
      <c r="H20" s="83">
        <v>0</v>
      </c>
      <c r="I20" s="83">
        <v>0</v>
      </c>
      <c r="J20" s="76">
        <v>2.1800100000000002</v>
      </c>
      <c r="K20" s="77">
        <f t="shared" si="0"/>
        <v>1.5186320924759501E-3</v>
      </c>
      <c r="L20" s="77">
        <f>J20/'סכום נכסי הקרן'!$C$42</f>
        <v>2.7873606440377566E-5</v>
      </c>
    </row>
    <row r="21" spans="2:12">
      <c r="B21" s="72"/>
      <c r="C21" s="69"/>
      <c r="D21" s="69"/>
      <c r="E21" s="69"/>
      <c r="F21" s="69"/>
      <c r="G21" s="69"/>
      <c r="H21" s="69"/>
      <c r="I21" s="69"/>
      <c r="J21" s="69"/>
      <c r="K21" s="77"/>
      <c r="L21" s="69"/>
    </row>
    <row r="22" spans="2:12">
      <c r="B22" s="85" t="s">
        <v>38</v>
      </c>
      <c r="C22" s="71"/>
      <c r="D22" s="71"/>
      <c r="E22" s="71"/>
      <c r="F22" s="71"/>
      <c r="G22" s="71"/>
      <c r="H22" s="71"/>
      <c r="I22" s="71"/>
      <c r="J22" s="79">
        <f>SUM(J23:J49)</f>
        <v>475.38340791600012</v>
      </c>
      <c r="K22" s="80">
        <f t="shared" si="0"/>
        <v>0.33116017793121283</v>
      </c>
      <c r="L22" s="80">
        <f>J22/'סכום נכסי הקרן'!$C$42</f>
        <v>6.0782519440443182E-3</v>
      </c>
    </row>
    <row r="23" spans="2:12">
      <c r="B23" s="75" t="s">
        <v>1672</v>
      </c>
      <c r="C23" s="69" t="s">
        <v>1685</v>
      </c>
      <c r="D23" s="69">
        <v>11</v>
      </c>
      <c r="E23" s="69" t="s">
        <v>1228</v>
      </c>
      <c r="F23" s="69" t="s">
        <v>1229</v>
      </c>
      <c r="G23" s="82" t="s">
        <v>125</v>
      </c>
      <c r="H23" s="83">
        <v>0</v>
      </c>
      <c r="I23" s="83">
        <v>0</v>
      </c>
      <c r="J23" s="76">
        <v>2.7208039999999998E-3</v>
      </c>
      <c r="K23" s="77">
        <f t="shared" si="0"/>
        <v>1.895358402822434E-6</v>
      </c>
      <c r="L23" s="77">
        <f>J23/'סכום נכסי הקרן'!$C$42</f>
        <v>3.4788198172212529E-8</v>
      </c>
    </row>
    <row r="24" spans="2:12">
      <c r="B24" s="75" t="s">
        <v>1672</v>
      </c>
      <c r="C24" s="69" t="s">
        <v>1686</v>
      </c>
      <c r="D24" s="69">
        <v>11</v>
      </c>
      <c r="E24" s="69" t="s">
        <v>1228</v>
      </c>
      <c r="F24" s="69" t="s">
        <v>1229</v>
      </c>
      <c r="G24" s="82" t="s">
        <v>124</v>
      </c>
      <c r="H24" s="83">
        <v>0</v>
      </c>
      <c r="I24" s="83">
        <v>0</v>
      </c>
      <c r="J24" s="76">
        <v>1.4232E-5</v>
      </c>
      <c r="K24" s="77">
        <f t="shared" si="0"/>
        <v>9.9142535768724553E-9</v>
      </c>
      <c r="L24" s="77">
        <f>J24/'סכום נכסי הקרן'!$C$42</f>
        <v>1.819703427321221E-10</v>
      </c>
    </row>
    <row r="25" spans="2:12">
      <c r="B25" s="75" t="s">
        <v>1672</v>
      </c>
      <c r="C25" s="69" t="s">
        <v>1687</v>
      </c>
      <c r="D25" s="69">
        <v>11</v>
      </c>
      <c r="E25" s="69" t="s">
        <v>1228</v>
      </c>
      <c r="F25" s="69" t="s">
        <v>1229</v>
      </c>
      <c r="G25" s="82" t="s">
        <v>122</v>
      </c>
      <c r="H25" s="83">
        <v>0</v>
      </c>
      <c r="I25" s="83">
        <v>0</v>
      </c>
      <c r="J25" s="76">
        <v>2.339902081</v>
      </c>
      <c r="K25" s="77">
        <f t="shared" si="0"/>
        <v>1.6300156391291138E-3</v>
      </c>
      <c r="L25" s="77">
        <f>J25/'סכום נכסי הקרן'!$C$42</f>
        <v>2.9917986483921844E-5</v>
      </c>
    </row>
    <row r="26" spans="2:12">
      <c r="B26" s="75" t="s">
        <v>1674</v>
      </c>
      <c r="C26" s="69" t="s">
        <v>1688</v>
      </c>
      <c r="D26" s="69">
        <v>12</v>
      </c>
      <c r="E26" s="69" t="s">
        <v>1228</v>
      </c>
      <c r="F26" s="69" t="s">
        <v>1229</v>
      </c>
      <c r="G26" s="82" t="s">
        <v>125</v>
      </c>
      <c r="H26" s="83">
        <v>0</v>
      </c>
      <c r="I26" s="83">
        <v>0</v>
      </c>
      <c r="J26" s="76">
        <v>1.527877E-3</v>
      </c>
      <c r="K26" s="77">
        <f t="shared" si="0"/>
        <v>1.0643451385800418E-6</v>
      </c>
      <c r="L26" s="77">
        <f>J26/'סכום נכסי הקרן'!$C$42</f>
        <v>1.953543432704655E-8</v>
      </c>
    </row>
    <row r="27" spans="2:12">
      <c r="B27" s="75" t="s">
        <v>1674</v>
      </c>
      <c r="C27" s="69" t="s">
        <v>1689</v>
      </c>
      <c r="D27" s="69">
        <v>12</v>
      </c>
      <c r="E27" s="69" t="s">
        <v>1228</v>
      </c>
      <c r="F27" s="69" t="s">
        <v>1229</v>
      </c>
      <c r="G27" s="82" t="s">
        <v>124</v>
      </c>
      <c r="H27" s="83">
        <v>0</v>
      </c>
      <c r="I27" s="83">
        <v>0</v>
      </c>
      <c r="J27" s="76">
        <v>0.34248047700000001</v>
      </c>
      <c r="K27" s="77">
        <f t="shared" si="0"/>
        <v>2.3857773286300129E-4</v>
      </c>
      <c r="L27" s="77">
        <f>J27/'סכום נכסי הקרן'!$C$42</f>
        <v>4.3789551558987248E-6</v>
      </c>
    </row>
    <row r="28" spans="2:12">
      <c r="B28" s="75" t="s">
        <v>1674</v>
      </c>
      <c r="C28" s="69" t="s">
        <v>1690</v>
      </c>
      <c r="D28" s="69">
        <v>12</v>
      </c>
      <c r="E28" s="69" t="s">
        <v>1228</v>
      </c>
      <c r="F28" s="69" t="s">
        <v>1229</v>
      </c>
      <c r="G28" s="82" t="s">
        <v>122</v>
      </c>
      <c r="H28" s="83">
        <v>0</v>
      </c>
      <c r="I28" s="83">
        <v>0</v>
      </c>
      <c r="J28" s="76">
        <v>272.61567099300004</v>
      </c>
      <c r="K28" s="77">
        <f t="shared" si="0"/>
        <v>0.18990871917185462</v>
      </c>
      <c r="L28" s="77">
        <f>J28/'סכום נכסי הקרן'!$C$42</f>
        <v>3.4856637917891828E-3</v>
      </c>
    </row>
    <row r="29" spans="2:12">
      <c r="B29" s="75" t="s">
        <v>1674</v>
      </c>
      <c r="C29" s="69" t="s">
        <v>1691</v>
      </c>
      <c r="D29" s="69">
        <v>12</v>
      </c>
      <c r="E29" s="69" t="s">
        <v>1228</v>
      </c>
      <c r="F29" s="69" t="s">
        <v>1229</v>
      </c>
      <c r="G29" s="82" t="s">
        <v>131</v>
      </c>
      <c r="H29" s="83">
        <v>0</v>
      </c>
      <c r="I29" s="83">
        <v>0</v>
      </c>
      <c r="J29" s="76">
        <v>4.0899999999999998E-6</v>
      </c>
      <c r="K29" s="77">
        <f t="shared" si="0"/>
        <v>2.8491636543991244E-9</v>
      </c>
      <c r="L29" s="77">
        <f>J29/'סכום נכסי הקרן'!$C$42</f>
        <v>5.2294737336592136E-11</v>
      </c>
    </row>
    <row r="30" spans="2:12">
      <c r="B30" s="75" t="s">
        <v>1677</v>
      </c>
      <c r="C30" s="69" t="s">
        <v>1692</v>
      </c>
      <c r="D30" s="69">
        <v>10</v>
      </c>
      <c r="E30" s="69" t="s">
        <v>1228</v>
      </c>
      <c r="F30" s="69" t="s">
        <v>1229</v>
      </c>
      <c r="G30" s="82" t="s">
        <v>130</v>
      </c>
      <c r="H30" s="83">
        <v>0</v>
      </c>
      <c r="I30" s="83">
        <v>0</v>
      </c>
      <c r="J30" s="76">
        <v>1.5525899999999999</v>
      </c>
      <c r="K30" s="77">
        <f t="shared" si="0"/>
        <v>1.0815606352526984E-3</v>
      </c>
      <c r="L30" s="77">
        <f>J30/'סכום נכסי הקרן'!$C$42</f>
        <v>1.9851414728953443E-5</v>
      </c>
    </row>
    <row r="31" spans="2:12">
      <c r="B31" s="75" t="s">
        <v>1677</v>
      </c>
      <c r="C31" s="69" t="s">
        <v>1693</v>
      </c>
      <c r="D31" s="69">
        <v>10</v>
      </c>
      <c r="E31" s="69" t="s">
        <v>1228</v>
      </c>
      <c r="F31" s="69" t="s">
        <v>1229</v>
      </c>
      <c r="G31" s="82" t="s">
        <v>122</v>
      </c>
      <c r="H31" s="83">
        <v>0</v>
      </c>
      <c r="I31" s="83">
        <v>0</v>
      </c>
      <c r="J31" s="76">
        <v>137.47065444200001</v>
      </c>
      <c r="K31" s="77">
        <f t="shared" si="0"/>
        <v>9.5764399066652323E-2</v>
      </c>
      <c r="L31" s="77">
        <f>J31/'סכום נכסי הקרן'!$C$42</f>
        <v>1.7576996981745266E-3</v>
      </c>
    </row>
    <row r="32" spans="2:12">
      <c r="B32" s="75" t="s">
        <v>1677</v>
      </c>
      <c r="C32" s="69" t="s">
        <v>1694</v>
      </c>
      <c r="D32" s="69">
        <v>10</v>
      </c>
      <c r="E32" s="69" t="s">
        <v>1228</v>
      </c>
      <c r="F32" s="69" t="s">
        <v>1229</v>
      </c>
      <c r="G32" s="82" t="s">
        <v>125</v>
      </c>
      <c r="H32" s="83">
        <v>0</v>
      </c>
      <c r="I32" s="83">
        <v>0</v>
      </c>
      <c r="J32" s="76">
        <v>0.11415</v>
      </c>
      <c r="K32" s="77">
        <f t="shared" si="0"/>
        <v>7.9518834021921777E-5</v>
      </c>
      <c r="L32" s="77">
        <f>J32/'סכום נכסי הקרן'!$C$42</f>
        <v>1.459521825665524E-6</v>
      </c>
    </row>
    <row r="33" spans="2:12">
      <c r="B33" s="75" t="s">
        <v>1677</v>
      </c>
      <c r="C33" s="69" t="s">
        <v>1695</v>
      </c>
      <c r="D33" s="69">
        <v>10</v>
      </c>
      <c r="E33" s="69" t="s">
        <v>1228</v>
      </c>
      <c r="F33" s="69" t="s">
        <v>1229</v>
      </c>
      <c r="G33" s="82" t="s">
        <v>124</v>
      </c>
      <c r="H33" s="83">
        <v>0</v>
      </c>
      <c r="I33" s="83">
        <v>0</v>
      </c>
      <c r="J33" s="76">
        <v>5.2642428000000005E-2</v>
      </c>
      <c r="K33" s="77">
        <f t="shared" si="0"/>
        <v>3.6671611867218291E-5</v>
      </c>
      <c r="L33" s="77">
        <f>J33/'סכום נכסי הקרן'!$C$42</f>
        <v>6.7308605012725269E-7</v>
      </c>
    </row>
    <row r="34" spans="2:12">
      <c r="B34" s="75" t="s">
        <v>1677</v>
      </c>
      <c r="C34" s="69" t="s">
        <v>1696</v>
      </c>
      <c r="D34" s="69">
        <v>10</v>
      </c>
      <c r="E34" s="69" t="s">
        <v>1228</v>
      </c>
      <c r="F34" s="69" t="s">
        <v>1229</v>
      </c>
      <c r="G34" s="82" t="s">
        <v>126</v>
      </c>
      <c r="H34" s="83">
        <v>0</v>
      </c>
      <c r="I34" s="83">
        <v>0</v>
      </c>
      <c r="J34" s="76">
        <v>2.131E-6</v>
      </c>
      <c r="K34" s="77">
        <f t="shared" si="0"/>
        <v>1.4844908918152896E-9</v>
      </c>
      <c r="L34" s="77">
        <f>J34/'סכום נכסי הקרן'!$C$42</f>
        <v>2.7246964612292872E-11</v>
      </c>
    </row>
    <row r="35" spans="2:12">
      <c r="B35" s="75" t="s">
        <v>1677</v>
      </c>
      <c r="C35" s="69" t="s">
        <v>1697</v>
      </c>
      <c r="D35" s="69">
        <v>10</v>
      </c>
      <c r="E35" s="69" t="s">
        <v>1228</v>
      </c>
      <c r="F35" s="69" t="s">
        <v>1229</v>
      </c>
      <c r="G35" s="82" t="s">
        <v>131</v>
      </c>
      <c r="H35" s="83">
        <v>0</v>
      </c>
      <c r="I35" s="83">
        <v>0</v>
      </c>
      <c r="J35" s="76">
        <v>7.1101341559999991</v>
      </c>
      <c r="K35" s="77">
        <f t="shared" si="0"/>
        <v>4.9530405416080663E-3</v>
      </c>
      <c r="L35" s="77">
        <f>J35/'סכום נכסי הקרן'!$C$42</f>
        <v>9.0910170688496874E-5</v>
      </c>
    </row>
    <row r="36" spans="2:12">
      <c r="B36" s="75" t="s">
        <v>1677</v>
      </c>
      <c r="C36" s="69" t="s">
        <v>1698</v>
      </c>
      <c r="D36" s="69">
        <v>10</v>
      </c>
      <c r="E36" s="69" t="s">
        <v>1228</v>
      </c>
      <c r="F36" s="69" t="s">
        <v>1229</v>
      </c>
      <c r="G36" s="82" t="s">
        <v>127</v>
      </c>
      <c r="H36" s="83">
        <v>0</v>
      </c>
      <c r="I36" s="83">
        <v>0</v>
      </c>
      <c r="J36" s="76">
        <v>9.5999999999999999E-8</v>
      </c>
      <c r="K36" s="77">
        <f t="shared" si="0"/>
        <v>6.6875234919881653E-11</v>
      </c>
      <c r="L36" s="77">
        <f>J36/'סכום נכסי הקרן'!$C$42</f>
        <v>1.2274559374848032E-12</v>
      </c>
    </row>
    <row r="37" spans="2:12">
      <c r="B37" s="75" t="s">
        <v>1677</v>
      </c>
      <c r="C37" s="69" t="s">
        <v>1699</v>
      </c>
      <c r="D37" s="69">
        <v>10</v>
      </c>
      <c r="E37" s="69" t="s">
        <v>1228</v>
      </c>
      <c r="F37" s="69" t="s">
        <v>1229</v>
      </c>
      <c r="G37" s="82" t="s">
        <v>125</v>
      </c>
      <c r="H37" s="83">
        <v>0</v>
      </c>
      <c r="I37" s="83">
        <v>0</v>
      </c>
      <c r="J37" s="76">
        <v>-3.2623234830000003</v>
      </c>
      <c r="K37" s="77">
        <f t="shared" si="0"/>
        <v>-2.2725900969819955E-3</v>
      </c>
      <c r="L37" s="77">
        <f>J37/'סכום נכסי הקרן'!$C$42</f>
        <v>-4.171206592921306E-5</v>
      </c>
    </row>
    <row r="38" spans="2:12">
      <c r="B38" s="75" t="s">
        <v>1677</v>
      </c>
      <c r="C38" s="69" t="s">
        <v>1700</v>
      </c>
      <c r="D38" s="69">
        <v>10</v>
      </c>
      <c r="E38" s="69" t="s">
        <v>1228</v>
      </c>
      <c r="F38" s="69" t="s">
        <v>1229</v>
      </c>
      <c r="G38" s="82" t="s">
        <v>124</v>
      </c>
      <c r="H38" s="83">
        <v>0</v>
      </c>
      <c r="I38" s="83">
        <v>0</v>
      </c>
      <c r="J38" s="76">
        <v>2.8592</v>
      </c>
      <c r="K38" s="77">
        <f t="shared" si="0"/>
        <v>1.9917674133638082E-3</v>
      </c>
      <c r="L38" s="77">
        <f>J38/'סכום נכסי הקרן'!$C$42</f>
        <v>3.6557729338089057E-5</v>
      </c>
    </row>
    <row r="39" spans="2:12">
      <c r="B39" s="75" t="s">
        <v>1677</v>
      </c>
      <c r="C39" s="69" t="s">
        <v>1701</v>
      </c>
      <c r="D39" s="69">
        <v>10</v>
      </c>
      <c r="E39" s="69" t="s">
        <v>1228</v>
      </c>
      <c r="F39" s="69" t="s">
        <v>1229</v>
      </c>
      <c r="G39" s="82" t="s">
        <v>122</v>
      </c>
      <c r="H39" s="83">
        <v>0</v>
      </c>
      <c r="I39" s="83">
        <v>0</v>
      </c>
      <c r="J39" s="76">
        <v>49.622469791999997</v>
      </c>
      <c r="K39" s="77">
        <f t="shared" si="0"/>
        <v>3.4567857548382611E-2</v>
      </c>
      <c r="L39" s="77">
        <f>J39/'סכום נכסי הקרן'!$C$42</f>
        <v>6.3447286644636135E-4</v>
      </c>
    </row>
    <row r="40" spans="2:12">
      <c r="B40" s="75" t="s">
        <v>1677</v>
      </c>
      <c r="C40" s="69" t="s">
        <v>1702</v>
      </c>
      <c r="D40" s="69">
        <v>10</v>
      </c>
      <c r="E40" s="69" t="s">
        <v>1228</v>
      </c>
      <c r="F40" s="69" t="s">
        <v>1229</v>
      </c>
      <c r="G40" s="82" t="s">
        <v>128</v>
      </c>
      <c r="H40" s="83">
        <v>0</v>
      </c>
      <c r="I40" s="83">
        <v>0</v>
      </c>
      <c r="J40" s="76">
        <v>-0.32897366600000005</v>
      </c>
      <c r="K40" s="77">
        <f t="shared" si="0"/>
        <v>-2.2916865829379881E-4</v>
      </c>
      <c r="L40" s="77">
        <f>J40/'סכום נכסי הקרן'!$C$42</f>
        <v>-4.2062570792483608E-6</v>
      </c>
    </row>
    <row r="41" spans="2:12">
      <c r="B41" s="75" t="s">
        <v>1677</v>
      </c>
      <c r="C41" s="69" t="s">
        <v>1703</v>
      </c>
      <c r="D41" s="69">
        <v>10</v>
      </c>
      <c r="E41" s="69" t="s">
        <v>1228</v>
      </c>
      <c r="F41" s="69" t="s">
        <v>1229</v>
      </c>
      <c r="G41" s="82" t="s">
        <v>126</v>
      </c>
      <c r="H41" s="83">
        <v>0</v>
      </c>
      <c r="I41" s="83">
        <v>0</v>
      </c>
      <c r="J41" s="76">
        <v>2.0900300000000001</v>
      </c>
      <c r="K41" s="77">
        <f t="shared" si="0"/>
        <v>1.4559504920791692E-3</v>
      </c>
      <c r="L41" s="77">
        <f>J41/'סכום נכסי הקרן'!$C$42</f>
        <v>2.6723122218972537E-5</v>
      </c>
    </row>
    <row r="42" spans="2:12">
      <c r="B42" s="75" t="s">
        <v>1681</v>
      </c>
      <c r="C42" s="69" t="s">
        <v>1704</v>
      </c>
      <c r="D42" s="69">
        <v>20</v>
      </c>
      <c r="E42" s="69" t="s">
        <v>1228</v>
      </c>
      <c r="F42" s="69" t="s">
        <v>1229</v>
      </c>
      <c r="G42" s="82" t="s">
        <v>126</v>
      </c>
      <c r="H42" s="83">
        <v>0</v>
      </c>
      <c r="I42" s="83">
        <v>0</v>
      </c>
      <c r="J42" s="76">
        <v>7.4282499999999991E-4</v>
      </c>
      <c r="K42" s="77">
        <f t="shared" si="0"/>
        <v>5.1746454561834459E-7</v>
      </c>
      <c r="L42" s="77">
        <f>J42/'סכום נכסי הקרן'!$C$42</f>
        <v>9.4977599662723835E-9</v>
      </c>
    </row>
    <row r="43" spans="2:12">
      <c r="B43" s="75" t="s">
        <v>1681</v>
      </c>
      <c r="C43" s="69" t="s">
        <v>1705</v>
      </c>
      <c r="D43" s="69">
        <v>20</v>
      </c>
      <c r="E43" s="69" t="s">
        <v>1228</v>
      </c>
      <c r="F43" s="69" t="s">
        <v>1229</v>
      </c>
      <c r="G43" s="82" t="s">
        <v>122</v>
      </c>
      <c r="H43" s="83">
        <v>0</v>
      </c>
      <c r="I43" s="83">
        <v>0</v>
      </c>
      <c r="J43" s="76">
        <v>2.5886537630000004</v>
      </c>
      <c r="K43" s="77">
        <f t="shared" si="0"/>
        <v>1.8033002971547985E-3</v>
      </c>
      <c r="L43" s="77">
        <f>J43/'סכום נכסי הקרן'!$C$42</f>
        <v>3.309852532798676E-5</v>
      </c>
    </row>
    <row r="44" spans="2:12">
      <c r="B44" s="75" t="s">
        <v>1681</v>
      </c>
      <c r="C44" s="69" t="s">
        <v>1706</v>
      </c>
      <c r="D44" s="69">
        <v>20</v>
      </c>
      <c r="E44" s="69" t="s">
        <v>1228</v>
      </c>
      <c r="F44" s="69" t="s">
        <v>1229</v>
      </c>
      <c r="G44" s="82" t="s">
        <v>131</v>
      </c>
      <c r="H44" s="83">
        <v>0</v>
      </c>
      <c r="I44" s="83">
        <v>0</v>
      </c>
      <c r="J44" s="76">
        <v>2.1900000000000004E-7</v>
      </c>
      <c r="K44" s="77">
        <f t="shared" si="0"/>
        <v>1.5255912966098004E-10</v>
      </c>
      <c r="L44" s="77">
        <f>J44/'סכום נכסי הקרן'!$C$42</f>
        <v>2.8001338573872079E-12</v>
      </c>
    </row>
    <row r="45" spans="2:12">
      <c r="B45" s="75" t="s">
        <v>1681</v>
      </c>
      <c r="C45" s="69" t="s">
        <v>1707</v>
      </c>
      <c r="D45" s="69">
        <v>20</v>
      </c>
      <c r="E45" s="69" t="s">
        <v>1228</v>
      </c>
      <c r="F45" s="69" t="s">
        <v>1229</v>
      </c>
      <c r="G45" s="82" t="s">
        <v>125</v>
      </c>
      <c r="H45" s="83">
        <v>0</v>
      </c>
      <c r="I45" s="83">
        <v>0</v>
      </c>
      <c r="J45" s="76">
        <v>6.5429999999999999E-6</v>
      </c>
      <c r="K45" s="77">
        <f t="shared" si="0"/>
        <v>4.5579652300081835E-9</v>
      </c>
      <c r="L45" s="77">
        <f>J45/'סכום נכסי הקרן'!$C$42</f>
        <v>8.3658793739198626E-11</v>
      </c>
    </row>
    <row r="46" spans="2:12">
      <c r="B46" s="75" t="s">
        <v>1681</v>
      </c>
      <c r="C46" s="69" t="s">
        <v>1708</v>
      </c>
      <c r="D46" s="69">
        <v>20</v>
      </c>
      <c r="E46" s="69" t="s">
        <v>1228</v>
      </c>
      <c r="F46" s="69" t="s">
        <v>1229</v>
      </c>
      <c r="G46" s="82" t="s">
        <v>124</v>
      </c>
      <c r="H46" s="83">
        <v>0</v>
      </c>
      <c r="I46" s="83">
        <v>0</v>
      </c>
      <c r="J46" s="76">
        <v>5.7902600000000006E-4</v>
      </c>
      <c r="K46" s="77">
        <f t="shared" si="0"/>
        <v>4.0335937265332703E-7</v>
      </c>
      <c r="L46" s="77">
        <f>J46/'סכום נכסי הקרן'!$C$42</f>
        <v>7.403426058938289E-9</v>
      </c>
    </row>
    <row r="47" spans="2:12">
      <c r="B47" s="75" t="s">
        <v>1681</v>
      </c>
      <c r="C47" s="69" t="s">
        <v>1709</v>
      </c>
      <c r="D47" s="69">
        <v>20</v>
      </c>
      <c r="E47" s="69" t="s">
        <v>1228</v>
      </c>
      <c r="F47" s="69" t="s">
        <v>1229</v>
      </c>
      <c r="G47" s="82" t="s">
        <v>128</v>
      </c>
      <c r="H47" s="83">
        <v>0</v>
      </c>
      <c r="I47" s="83">
        <v>0</v>
      </c>
      <c r="J47" s="76">
        <v>2.0908999999999999E-4</v>
      </c>
      <c r="K47" s="77">
        <f t="shared" si="0"/>
        <v>1.4565565488956306E-7</v>
      </c>
      <c r="L47" s="77">
        <f>J47/'סכום נכסי הקרן'!$C$42</f>
        <v>2.673424603840599E-9</v>
      </c>
    </row>
    <row r="48" spans="2:12">
      <c r="B48" s="75" t="s">
        <v>1683</v>
      </c>
      <c r="C48" s="69" t="s">
        <v>1710</v>
      </c>
      <c r="D48" s="69">
        <v>26</v>
      </c>
      <c r="E48" s="69" t="s">
        <v>1228</v>
      </c>
      <c r="F48" s="69" t="s">
        <v>1229</v>
      </c>
      <c r="G48" s="82" t="s">
        <v>122</v>
      </c>
      <c r="H48" s="83">
        <v>0</v>
      </c>
      <c r="I48" s="83">
        <v>0</v>
      </c>
      <c r="J48" s="76">
        <v>0.21026</v>
      </c>
      <c r="K48" s="77">
        <f t="shared" si="0"/>
        <v>1.4647069681514912E-4</v>
      </c>
      <c r="L48" s="77">
        <f>J48/'סכום נכסי הקרן'!$C$42</f>
        <v>2.6883842230786953E-6</v>
      </c>
    </row>
    <row r="49" spans="2:12">
      <c r="B49" s="75" t="s">
        <v>1683</v>
      </c>
      <c r="C49" s="69" t="s">
        <v>1711</v>
      </c>
      <c r="D49" s="69">
        <v>26</v>
      </c>
      <c r="E49" s="69" t="s">
        <v>1228</v>
      </c>
      <c r="F49" s="69" t="s">
        <v>1229</v>
      </c>
      <c r="G49" s="82" t="s">
        <v>131</v>
      </c>
      <c r="H49" s="83">
        <v>0</v>
      </c>
      <c r="I49" s="83">
        <v>0</v>
      </c>
      <c r="J49" s="76">
        <v>5.9999999999999995E-5</v>
      </c>
      <c r="K49" s="77">
        <f t="shared" si="0"/>
        <v>4.1797021824926026E-8</v>
      </c>
      <c r="L49" s="77">
        <f>J49/'סכום נכסי הקרן'!$C$42</f>
        <v>7.6715996092800193E-10</v>
      </c>
    </row>
    <row r="50" spans="2:12">
      <c r="B50" s="72"/>
      <c r="C50" s="69"/>
      <c r="D50" s="69"/>
      <c r="E50" s="69"/>
      <c r="F50" s="69"/>
      <c r="G50" s="69"/>
      <c r="H50" s="69"/>
      <c r="I50" s="69"/>
      <c r="J50" s="69"/>
      <c r="K50" s="77"/>
      <c r="L50" s="69"/>
    </row>
    <row r="51" spans="2:12">
      <c r="B51" s="113"/>
      <c r="C51" s="113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2:12">
      <c r="B52" s="113"/>
      <c r="C52" s="113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2:12">
      <c r="B53" s="113"/>
      <c r="C53" s="113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2:12">
      <c r="B54" s="115" t="s">
        <v>206</v>
      </c>
      <c r="C54" s="113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2:12">
      <c r="B55" s="116"/>
      <c r="C55" s="113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2:12">
      <c r="B56" s="113"/>
      <c r="C56" s="113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2:12">
      <c r="B57" s="113"/>
      <c r="C57" s="113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2:12">
      <c r="B58" s="113"/>
      <c r="C58" s="113"/>
      <c r="D58" s="114"/>
      <c r="E58" s="114"/>
      <c r="F58" s="114"/>
      <c r="G58" s="114"/>
      <c r="H58" s="114"/>
      <c r="I58" s="114"/>
      <c r="J58" s="114"/>
      <c r="K58" s="114"/>
      <c r="L58" s="114"/>
    </row>
    <row r="59" spans="2:12">
      <c r="B59" s="113"/>
      <c r="C59" s="113"/>
      <c r="D59" s="114"/>
      <c r="E59" s="114"/>
      <c r="F59" s="114"/>
      <c r="G59" s="114"/>
      <c r="H59" s="114"/>
      <c r="I59" s="114"/>
      <c r="J59" s="114"/>
      <c r="K59" s="114"/>
      <c r="L59" s="114"/>
    </row>
    <row r="60" spans="2:12">
      <c r="B60" s="113"/>
      <c r="C60" s="113"/>
      <c r="D60" s="114"/>
      <c r="E60" s="114"/>
      <c r="F60" s="114"/>
      <c r="G60" s="114"/>
      <c r="H60" s="114"/>
      <c r="I60" s="114"/>
      <c r="J60" s="114"/>
      <c r="K60" s="114"/>
      <c r="L60" s="114"/>
    </row>
    <row r="61" spans="2:12">
      <c r="B61" s="113"/>
      <c r="C61" s="113"/>
      <c r="D61" s="114"/>
      <c r="E61" s="114"/>
      <c r="F61" s="114"/>
      <c r="G61" s="114"/>
      <c r="H61" s="114"/>
      <c r="I61" s="114"/>
      <c r="J61" s="114"/>
      <c r="K61" s="114"/>
      <c r="L61" s="114"/>
    </row>
    <row r="62" spans="2:12">
      <c r="B62" s="113"/>
      <c r="C62" s="113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2:12">
      <c r="B63" s="113"/>
      <c r="C63" s="113"/>
      <c r="D63" s="114"/>
      <c r="E63" s="114"/>
      <c r="F63" s="114"/>
      <c r="G63" s="114"/>
      <c r="H63" s="114"/>
      <c r="I63" s="114"/>
      <c r="J63" s="114"/>
      <c r="K63" s="114"/>
      <c r="L63" s="114"/>
    </row>
    <row r="64" spans="2:12">
      <c r="B64" s="113"/>
      <c r="C64" s="113"/>
      <c r="D64" s="114"/>
      <c r="E64" s="114"/>
      <c r="F64" s="114"/>
      <c r="G64" s="114"/>
      <c r="H64" s="114"/>
      <c r="I64" s="114"/>
      <c r="J64" s="114"/>
      <c r="K64" s="114"/>
      <c r="L64" s="114"/>
    </row>
    <row r="65" spans="2:12">
      <c r="B65" s="113"/>
      <c r="C65" s="113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2:12">
      <c r="B66" s="113"/>
      <c r="C66" s="113"/>
      <c r="D66" s="114"/>
      <c r="E66" s="114"/>
      <c r="F66" s="114"/>
      <c r="G66" s="114"/>
      <c r="H66" s="114"/>
      <c r="I66" s="114"/>
      <c r="J66" s="114"/>
      <c r="K66" s="114"/>
      <c r="L66" s="114"/>
    </row>
    <row r="67" spans="2:12">
      <c r="B67" s="113"/>
      <c r="C67" s="113"/>
      <c r="D67" s="114"/>
      <c r="E67" s="114"/>
      <c r="F67" s="114"/>
      <c r="G67" s="114"/>
      <c r="H67" s="114"/>
      <c r="I67" s="114"/>
      <c r="J67" s="114"/>
      <c r="K67" s="114"/>
      <c r="L67" s="114"/>
    </row>
    <row r="68" spans="2:12">
      <c r="B68" s="113"/>
      <c r="C68" s="113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2:12">
      <c r="B69" s="113"/>
      <c r="C69" s="113"/>
      <c r="D69" s="114"/>
      <c r="E69" s="114"/>
      <c r="F69" s="114"/>
      <c r="G69" s="114"/>
      <c r="H69" s="114"/>
      <c r="I69" s="114"/>
      <c r="J69" s="114"/>
      <c r="K69" s="114"/>
      <c r="L69" s="114"/>
    </row>
    <row r="70" spans="2:12">
      <c r="B70" s="113"/>
      <c r="C70" s="113"/>
      <c r="D70" s="114"/>
      <c r="E70" s="114"/>
      <c r="F70" s="114"/>
      <c r="G70" s="114"/>
      <c r="H70" s="114"/>
      <c r="I70" s="114"/>
      <c r="J70" s="114"/>
      <c r="K70" s="114"/>
      <c r="L70" s="114"/>
    </row>
    <row r="71" spans="2:12">
      <c r="B71" s="113"/>
      <c r="C71" s="113"/>
      <c r="D71" s="114"/>
      <c r="E71" s="114"/>
      <c r="F71" s="114"/>
      <c r="G71" s="114"/>
      <c r="H71" s="114"/>
      <c r="I71" s="114"/>
      <c r="J71" s="114"/>
      <c r="K71" s="114"/>
      <c r="L71" s="114"/>
    </row>
    <row r="72" spans="2:12">
      <c r="B72" s="113"/>
      <c r="C72" s="113"/>
      <c r="D72" s="114"/>
      <c r="E72" s="114"/>
      <c r="F72" s="114"/>
      <c r="G72" s="114"/>
      <c r="H72" s="114"/>
      <c r="I72" s="114"/>
      <c r="J72" s="114"/>
      <c r="K72" s="114"/>
      <c r="L72" s="114"/>
    </row>
    <row r="73" spans="2:12">
      <c r="B73" s="113"/>
      <c r="C73" s="113"/>
      <c r="D73" s="114"/>
      <c r="E73" s="114"/>
      <c r="F73" s="114"/>
      <c r="G73" s="114"/>
      <c r="H73" s="114"/>
      <c r="I73" s="114"/>
      <c r="J73" s="114"/>
      <c r="K73" s="114"/>
      <c r="L73" s="114"/>
    </row>
    <row r="74" spans="2:12">
      <c r="B74" s="113"/>
      <c r="C74" s="113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2:12">
      <c r="B75" s="113"/>
      <c r="C75" s="113"/>
      <c r="D75" s="114"/>
      <c r="E75" s="114"/>
      <c r="F75" s="114"/>
      <c r="G75" s="114"/>
      <c r="H75" s="114"/>
      <c r="I75" s="114"/>
      <c r="J75" s="114"/>
      <c r="K75" s="114"/>
      <c r="L75" s="114"/>
    </row>
    <row r="76" spans="2:12">
      <c r="B76" s="113"/>
      <c r="C76" s="113"/>
      <c r="D76" s="114"/>
      <c r="E76" s="114"/>
      <c r="F76" s="114"/>
      <c r="G76" s="114"/>
      <c r="H76" s="114"/>
      <c r="I76" s="114"/>
      <c r="J76" s="114"/>
      <c r="K76" s="114"/>
      <c r="L76" s="114"/>
    </row>
    <row r="77" spans="2:12">
      <c r="B77" s="113"/>
      <c r="C77" s="113"/>
      <c r="D77" s="114"/>
      <c r="E77" s="114"/>
      <c r="F77" s="114"/>
      <c r="G77" s="114"/>
      <c r="H77" s="114"/>
      <c r="I77" s="114"/>
      <c r="J77" s="114"/>
      <c r="K77" s="114"/>
      <c r="L77" s="114"/>
    </row>
    <row r="78" spans="2:12">
      <c r="B78" s="113"/>
      <c r="C78" s="113"/>
      <c r="D78" s="114"/>
      <c r="E78" s="114"/>
      <c r="F78" s="114"/>
      <c r="G78" s="114"/>
      <c r="H78" s="114"/>
      <c r="I78" s="114"/>
      <c r="J78" s="114"/>
      <c r="K78" s="114"/>
      <c r="L78" s="114"/>
    </row>
    <row r="79" spans="2:12">
      <c r="B79" s="113"/>
      <c r="C79" s="113"/>
      <c r="D79" s="114"/>
      <c r="E79" s="114"/>
      <c r="F79" s="114"/>
      <c r="G79" s="114"/>
      <c r="H79" s="114"/>
      <c r="I79" s="114"/>
      <c r="J79" s="114"/>
      <c r="K79" s="114"/>
      <c r="L79" s="114"/>
    </row>
    <row r="80" spans="2:12">
      <c r="B80" s="113"/>
      <c r="C80" s="113"/>
      <c r="D80" s="114"/>
      <c r="E80" s="114"/>
      <c r="F80" s="114"/>
      <c r="G80" s="114"/>
      <c r="H80" s="114"/>
      <c r="I80" s="114"/>
      <c r="J80" s="114"/>
      <c r="K80" s="114"/>
      <c r="L80" s="114"/>
    </row>
    <row r="81" spans="2:12">
      <c r="B81" s="113"/>
      <c r="C81" s="113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2:12"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2:12"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</row>
    <row r="84" spans="2:12">
      <c r="B84" s="113"/>
      <c r="C84" s="113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>
      <c r="B85" s="113"/>
      <c r="C85" s="113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>
      <c r="B86" s="113"/>
      <c r="C86" s="113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2"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</row>
    <row r="88" spans="2:12"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</row>
    <row r="89" spans="2:12"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</row>
    <row r="90" spans="2:12"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</row>
    <row r="91" spans="2:12"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2:12"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</row>
    <row r="93" spans="2:12"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</row>
    <row r="94" spans="2:12"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</row>
    <row r="95" spans="2:12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</row>
    <row r="96" spans="2:12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</row>
    <row r="97" spans="2:12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</row>
    <row r="98" spans="2:12"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</row>
    <row r="99" spans="2:12"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</row>
    <row r="100" spans="2:12"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</row>
    <row r="101" spans="2:12"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</row>
    <row r="102" spans="2:12"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</row>
    <row r="103" spans="2:12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</row>
    <row r="104" spans="2:12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</row>
    <row r="105" spans="2:12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</row>
    <row r="106" spans="2:12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2:12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</row>
    <row r="108" spans="2:12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</row>
    <row r="109" spans="2:12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</row>
    <row r="110" spans="2:12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</row>
    <row r="111" spans="2:12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3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3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3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3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3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3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3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3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3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3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3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3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3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3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3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3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3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3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3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3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3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3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3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3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3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3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3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3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3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3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3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3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3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3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3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3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3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3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3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3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3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3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3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3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3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3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3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3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3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3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3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3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3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E511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33.85546875" style="2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136</v>
      </c>
      <c r="C1" s="67" t="s" vm="1">
        <v>213</v>
      </c>
    </row>
    <row r="2" spans="2:11">
      <c r="B2" s="46" t="s">
        <v>135</v>
      </c>
      <c r="C2" s="67" t="s">
        <v>214</v>
      </c>
    </row>
    <row r="3" spans="2:11">
      <c r="B3" s="46" t="s">
        <v>137</v>
      </c>
      <c r="C3" s="67" t="s">
        <v>215</v>
      </c>
    </row>
    <row r="4" spans="2:11">
      <c r="B4" s="46" t="s">
        <v>138</v>
      </c>
      <c r="C4" s="67">
        <v>8602</v>
      </c>
    </row>
    <row r="6" spans="2:11" ht="26.25" customHeight="1">
      <c r="B6" s="127" t="s">
        <v>165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91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63">
      <c r="B8" s="21" t="s">
        <v>106</v>
      </c>
      <c r="C8" s="29" t="s">
        <v>40</v>
      </c>
      <c r="D8" s="29" t="s">
        <v>58</v>
      </c>
      <c r="E8" s="29" t="s">
        <v>93</v>
      </c>
      <c r="F8" s="29" t="s">
        <v>94</v>
      </c>
      <c r="G8" s="29" t="s">
        <v>191</v>
      </c>
      <c r="H8" s="29" t="s">
        <v>190</v>
      </c>
      <c r="I8" s="29" t="s">
        <v>101</v>
      </c>
      <c r="J8" s="29" t="s">
        <v>139</v>
      </c>
      <c r="K8" s="30" t="s">
        <v>141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198</v>
      </c>
      <c r="H9" s="15"/>
      <c r="I9" s="15" t="s">
        <v>194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4" t="s">
        <v>43</v>
      </c>
      <c r="C11" s="86"/>
      <c r="D11" s="86"/>
      <c r="E11" s="86"/>
      <c r="F11" s="86"/>
      <c r="G11" s="87"/>
      <c r="H11" s="88"/>
      <c r="I11" s="87">
        <v>44.018165117999999</v>
      </c>
      <c r="J11" s="89">
        <f>IFERROR(I11/$I$11,0)</f>
        <v>1</v>
      </c>
      <c r="K11" s="89">
        <f>I11/'סכום נכסי הקרן'!$C$42</f>
        <v>5.6281623053412038E-4</v>
      </c>
    </row>
    <row r="12" spans="2:11" ht="19.5" customHeight="1">
      <c r="B12" s="70" t="s">
        <v>30</v>
      </c>
      <c r="C12" s="71"/>
      <c r="D12" s="71"/>
      <c r="E12" s="71"/>
      <c r="F12" s="71"/>
      <c r="G12" s="79"/>
      <c r="H12" s="81"/>
      <c r="I12" s="79">
        <v>39.326429162000004</v>
      </c>
      <c r="J12" s="80">
        <f t="shared" ref="J12:J75" si="0">IFERROR(I12/$I$11,0)</f>
        <v>0.89341364085888619</v>
      </c>
      <c r="K12" s="80">
        <f>I12/'סכום נכסי הקרן'!$C$42</f>
        <v>5.0282769765596269E-4</v>
      </c>
    </row>
    <row r="13" spans="2:11">
      <c r="B13" s="85" t="s">
        <v>1301</v>
      </c>
      <c r="C13" s="71"/>
      <c r="D13" s="71"/>
      <c r="E13" s="71"/>
      <c r="F13" s="71"/>
      <c r="G13" s="79"/>
      <c r="H13" s="81"/>
      <c r="I13" s="79">
        <v>41.523035376000003</v>
      </c>
      <c r="J13" s="80">
        <f t="shared" si="0"/>
        <v>0.94331590752792005</v>
      </c>
      <c r="K13" s="80">
        <f>I13/'סכום נכסי הקרן'!$C$42</f>
        <v>5.309135032777368E-4</v>
      </c>
    </row>
    <row r="14" spans="2:11">
      <c r="B14" s="75" t="s">
        <v>1302</v>
      </c>
      <c r="C14" s="69" t="s">
        <v>1303</v>
      </c>
      <c r="D14" s="82" t="s">
        <v>585</v>
      </c>
      <c r="E14" s="82" t="s">
        <v>122</v>
      </c>
      <c r="F14" s="94">
        <v>44196</v>
      </c>
      <c r="G14" s="76">
        <v>1917.43272</v>
      </c>
      <c r="H14" s="78">
        <v>-0.46394299999999999</v>
      </c>
      <c r="I14" s="76">
        <v>-8.8957909999999984E-3</v>
      </c>
      <c r="J14" s="77">
        <f t="shared" si="0"/>
        <v>-2.0209363511979541E-4</v>
      </c>
      <c r="K14" s="77">
        <f>I14/'סכום נכסי הקרן'!$C$42</f>
        <v>-1.1374157793306119E-7</v>
      </c>
    </row>
    <row r="15" spans="2:11">
      <c r="B15" s="75" t="s">
        <v>1304</v>
      </c>
      <c r="C15" s="69" t="s">
        <v>1305</v>
      </c>
      <c r="D15" s="82" t="s">
        <v>585</v>
      </c>
      <c r="E15" s="82" t="s">
        <v>122</v>
      </c>
      <c r="F15" s="94">
        <v>44194</v>
      </c>
      <c r="G15" s="76">
        <v>1679.6428740000001</v>
      </c>
      <c r="H15" s="78">
        <v>-0.34701399999999999</v>
      </c>
      <c r="I15" s="76">
        <v>-5.8285999999999998E-3</v>
      </c>
      <c r="J15" s="77">
        <f t="shared" si="0"/>
        <v>-1.3241351574685598E-4</v>
      </c>
      <c r="K15" s="77">
        <f>I15/'סכום נכסי הקרן'!$C$42</f>
        <v>-7.4524475804415876E-8</v>
      </c>
    </row>
    <row r="16" spans="2:11" s="6" customFormat="1">
      <c r="B16" s="75" t="s">
        <v>1306</v>
      </c>
      <c r="C16" s="69" t="s">
        <v>1307</v>
      </c>
      <c r="D16" s="82" t="s">
        <v>585</v>
      </c>
      <c r="E16" s="82" t="s">
        <v>122</v>
      </c>
      <c r="F16" s="94">
        <v>44194</v>
      </c>
      <c r="G16" s="76">
        <v>1439.783856</v>
      </c>
      <c r="H16" s="78">
        <v>-0.34074700000000002</v>
      </c>
      <c r="I16" s="76">
        <v>-4.9060149999999997E-3</v>
      </c>
      <c r="J16" s="77">
        <f t="shared" si="0"/>
        <v>-1.1145432770421914E-4</v>
      </c>
      <c r="K16" s="77">
        <f>I16/'סכום נכסי הקרן'!$C$42</f>
        <v>-6.2728304595203192E-8</v>
      </c>
    </row>
    <row r="17" spans="2:11" s="6" customFormat="1">
      <c r="B17" s="75" t="s">
        <v>1308</v>
      </c>
      <c r="C17" s="69" t="s">
        <v>1309</v>
      </c>
      <c r="D17" s="82" t="s">
        <v>585</v>
      </c>
      <c r="E17" s="82" t="s">
        <v>122</v>
      </c>
      <c r="F17" s="94">
        <v>44195</v>
      </c>
      <c r="G17" s="76">
        <v>2401.2141299999998</v>
      </c>
      <c r="H17" s="78">
        <v>-0.27973900000000002</v>
      </c>
      <c r="I17" s="76">
        <v>-6.7171209999999995E-3</v>
      </c>
      <c r="J17" s="77">
        <f t="shared" si="0"/>
        <v>-1.5259884145541589E-4</v>
      </c>
      <c r="K17" s="77">
        <f>I17/'סכום נכסי הקרן'!$C$42</f>
        <v>-8.5885104731811027E-8</v>
      </c>
    </row>
    <row r="18" spans="2:11" s="6" customFormat="1">
      <c r="B18" s="75" t="s">
        <v>1310</v>
      </c>
      <c r="C18" s="69" t="s">
        <v>1311</v>
      </c>
      <c r="D18" s="82" t="s">
        <v>585</v>
      </c>
      <c r="E18" s="82" t="s">
        <v>122</v>
      </c>
      <c r="F18" s="94">
        <v>44194</v>
      </c>
      <c r="G18" s="76">
        <v>2401.2141299999998</v>
      </c>
      <c r="H18" s="78">
        <v>-0.27418199999999998</v>
      </c>
      <c r="I18" s="76">
        <v>-6.5836990000000001E-3</v>
      </c>
      <c r="J18" s="77">
        <f t="shared" si="0"/>
        <v>-1.4956777463011016E-4</v>
      </c>
      <c r="K18" s="77">
        <f>I18/'סכום נכסי הקרן'!$C$42</f>
        <v>-8.4179171126695443E-8</v>
      </c>
    </row>
    <row r="19" spans="2:11">
      <c r="B19" s="75" t="s">
        <v>1312</v>
      </c>
      <c r="C19" s="69" t="s">
        <v>1313</v>
      </c>
      <c r="D19" s="82" t="s">
        <v>585</v>
      </c>
      <c r="E19" s="82" t="s">
        <v>122</v>
      </c>
      <c r="F19" s="94">
        <v>44195</v>
      </c>
      <c r="G19" s="76">
        <v>2401.3640700000001</v>
      </c>
      <c r="H19" s="78">
        <v>-0.261407</v>
      </c>
      <c r="I19" s="76">
        <v>-6.2773300000000011E-3</v>
      </c>
      <c r="J19" s="77">
        <f t="shared" si="0"/>
        <v>-1.4260771622743226E-4</v>
      </c>
      <c r="K19" s="77">
        <f>I19/'סכום נכסי הקרן'!$C$42</f>
        <v>-8.0261937292202932E-8</v>
      </c>
    </row>
    <row r="20" spans="2:11">
      <c r="B20" s="75" t="s">
        <v>1314</v>
      </c>
      <c r="C20" s="69" t="s">
        <v>1315</v>
      </c>
      <c r="D20" s="82" t="s">
        <v>585</v>
      </c>
      <c r="E20" s="82" t="s">
        <v>122</v>
      </c>
      <c r="F20" s="94">
        <v>44193</v>
      </c>
      <c r="G20" s="76">
        <v>2053.330074</v>
      </c>
      <c r="H20" s="78">
        <v>-0.202511</v>
      </c>
      <c r="I20" s="76">
        <v>-4.1582249999999998E-3</v>
      </c>
      <c r="J20" s="77">
        <f t="shared" si="0"/>
        <v>-9.4466113906679173E-5</v>
      </c>
      <c r="K20" s="77">
        <f>I20/'סכום נכסי הקרן'!$C$42</f>
        <v>-5.316706214216402E-8</v>
      </c>
    </row>
    <row r="21" spans="2:11">
      <c r="B21" s="75" t="s">
        <v>1316</v>
      </c>
      <c r="C21" s="69" t="s">
        <v>1317</v>
      </c>
      <c r="D21" s="82" t="s">
        <v>585</v>
      </c>
      <c r="E21" s="82" t="s">
        <v>122</v>
      </c>
      <c r="F21" s="94">
        <v>44193</v>
      </c>
      <c r="G21" s="76">
        <v>1987.46541</v>
      </c>
      <c r="H21" s="78">
        <v>-0.18377199999999999</v>
      </c>
      <c r="I21" s="76">
        <v>-3.652396E-3</v>
      </c>
      <c r="J21" s="77">
        <f t="shared" si="0"/>
        <v>-8.2974744408563609E-5</v>
      </c>
      <c r="K21" s="77">
        <f>I21/'סכום נכסי הקרן'!$C$42</f>
        <v>-4.6699532877559847E-8</v>
      </c>
    </row>
    <row r="22" spans="2:11">
      <c r="B22" s="75" t="s">
        <v>1318</v>
      </c>
      <c r="C22" s="69" t="s">
        <v>1319</v>
      </c>
      <c r="D22" s="82" t="s">
        <v>585</v>
      </c>
      <c r="E22" s="82" t="s">
        <v>122</v>
      </c>
      <c r="F22" s="94">
        <v>44182</v>
      </c>
      <c r="G22" s="76">
        <v>3005.271518</v>
      </c>
      <c r="H22" s="78">
        <v>0.65671800000000002</v>
      </c>
      <c r="I22" s="76">
        <v>1.9736149999999997E-2</v>
      </c>
      <c r="J22" s="77">
        <f t="shared" si="0"/>
        <v>4.4836375953184499E-4</v>
      </c>
      <c r="K22" s="77">
        <f>I22/'סכום נכסי הקרן'!$C$42</f>
        <v>2.5234640104781975E-7</v>
      </c>
    </row>
    <row r="23" spans="2:11">
      <c r="B23" s="75" t="s">
        <v>1320</v>
      </c>
      <c r="C23" s="69" t="s">
        <v>1321</v>
      </c>
      <c r="D23" s="82" t="s">
        <v>585</v>
      </c>
      <c r="E23" s="82" t="s">
        <v>122</v>
      </c>
      <c r="F23" s="94">
        <v>44182</v>
      </c>
      <c r="G23" s="76">
        <v>2327.4766370000002</v>
      </c>
      <c r="H23" s="78">
        <v>0.67186000000000001</v>
      </c>
      <c r="I23" s="76">
        <v>1.5637378E-2</v>
      </c>
      <c r="J23" s="77">
        <f t="shared" si="0"/>
        <v>3.5524829256468782E-4</v>
      </c>
      <c r="K23" s="77">
        <f>I23/'סכום נכסי הקרן'!$C$42</f>
        <v>1.9993950492494E-7</v>
      </c>
    </row>
    <row r="24" spans="2:11">
      <c r="B24" s="75" t="s">
        <v>1322</v>
      </c>
      <c r="C24" s="69" t="s">
        <v>1323</v>
      </c>
      <c r="D24" s="82" t="s">
        <v>585</v>
      </c>
      <c r="E24" s="82" t="s">
        <v>122</v>
      </c>
      <c r="F24" s="94">
        <v>44182</v>
      </c>
      <c r="G24" s="76">
        <v>2939.3965259999995</v>
      </c>
      <c r="H24" s="78">
        <v>0.68742099999999995</v>
      </c>
      <c r="I24" s="76">
        <v>2.0206043E-2</v>
      </c>
      <c r="J24" s="77">
        <f t="shared" si="0"/>
        <v>4.5903873879870797E-4</v>
      </c>
      <c r="K24" s="77">
        <f>I24/'סכום נכסי הקרן'!$C$42</f>
        <v>2.5835445263982548E-7</v>
      </c>
    </row>
    <row r="25" spans="2:11">
      <c r="B25" s="75" t="s">
        <v>1324</v>
      </c>
      <c r="C25" s="69" t="s">
        <v>1325</v>
      </c>
      <c r="D25" s="82" t="s">
        <v>585</v>
      </c>
      <c r="E25" s="82" t="s">
        <v>122</v>
      </c>
      <c r="F25" s="94">
        <v>44181</v>
      </c>
      <c r="G25" s="76">
        <v>1455.0327540000001</v>
      </c>
      <c r="H25" s="78">
        <v>0.68745900000000004</v>
      </c>
      <c r="I25" s="76">
        <v>1.0002758E-2</v>
      </c>
      <c r="J25" s="77">
        <f t="shared" si="0"/>
        <v>2.2724159385529799E-4</v>
      </c>
      <c r="K25" s="77">
        <f>I25/'סכום נכסי הקרן'!$C$42</f>
        <v>1.2789525727420434E-7</v>
      </c>
    </row>
    <row r="26" spans="2:11">
      <c r="B26" s="75" t="s">
        <v>1326</v>
      </c>
      <c r="C26" s="69" t="s">
        <v>1327</v>
      </c>
      <c r="D26" s="82" t="s">
        <v>585</v>
      </c>
      <c r="E26" s="82" t="s">
        <v>122</v>
      </c>
      <c r="F26" s="94">
        <v>44181</v>
      </c>
      <c r="G26" s="76">
        <v>2004.8156100000001</v>
      </c>
      <c r="H26" s="78">
        <v>0.69032499999999997</v>
      </c>
      <c r="I26" s="76">
        <v>1.3839749E-2</v>
      </c>
      <c r="J26" s="77">
        <f t="shared" si="0"/>
        <v>3.1440994786810462E-4</v>
      </c>
      <c r="K26" s="77">
        <f>I26/'סכום נכסי הקרן'!$C$42</f>
        <v>1.7695502170155592E-7</v>
      </c>
    </row>
    <row r="27" spans="2:11">
      <c r="B27" s="75" t="s">
        <v>1328</v>
      </c>
      <c r="C27" s="69" t="s">
        <v>1329</v>
      </c>
      <c r="D27" s="82" t="s">
        <v>585</v>
      </c>
      <c r="E27" s="82" t="s">
        <v>122</v>
      </c>
      <c r="F27" s="94">
        <v>44182</v>
      </c>
      <c r="G27" s="76">
        <v>2673.4179600000002</v>
      </c>
      <c r="H27" s="78">
        <v>0.73344200000000004</v>
      </c>
      <c r="I27" s="76">
        <v>1.9607959000000001E-2</v>
      </c>
      <c r="J27" s="77">
        <f t="shared" si="0"/>
        <v>4.45451530008957E-4</v>
      </c>
      <c r="K27" s="77">
        <f>I27/'סכום נכסי הקרן'!$C$42</f>
        <v>2.5070735100529779E-7</v>
      </c>
    </row>
    <row r="28" spans="2:11">
      <c r="B28" s="75" t="s">
        <v>1330</v>
      </c>
      <c r="C28" s="69" t="s">
        <v>1331</v>
      </c>
      <c r="D28" s="82" t="s">
        <v>585</v>
      </c>
      <c r="E28" s="82" t="s">
        <v>122</v>
      </c>
      <c r="F28" s="94">
        <v>44181</v>
      </c>
      <c r="G28" s="76">
        <v>3008.1528899999998</v>
      </c>
      <c r="H28" s="78">
        <v>0.73835700000000004</v>
      </c>
      <c r="I28" s="76">
        <v>2.2210897E-2</v>
      </c>
      <c r="J28" s="77">
        <f t="shared" si="0"/>
        <v>5.0458479903601149E-4</v>
      </c>
      <c r="K28" s="77">
        <f>I28/'סכום נכסי הקרן'!$C$42</f>
        <v>2.8398851457826463E-7</v>
      </c>
    </row>
    <row r="29" spans="2:11">
      <c r="B29" s="75" t="s">
        <v>1332</v>
      </c>
      <c r="C29" s="69" t="s">
        <v>1333</v>
      </c>
      <c r="D29" s="82" t="s">
        <v>585</v>
      </c>
      <c r="E29" s="82" t="s">
        <v>122</v>
      </c>
      <c r="F29" s="94">
        <v>44186</v>
      </c>
      <c r="G29" s="76">
        <v>1943.8221599999999</v>
      </c>
      <c r="H29" s="78">
        <v>0.88872499999999999</v>
      </c>
      <c r="I29" s="76">
        <v>1.7275238000000002E-2</v>
      </c>
      <c r="J29" s="77">
        <f t="shared" si="0"/>
        <v>3.9245702208826912E-4</v>
      </c>
      <c r="K29" s="77">
        <f>I29/'סכום נכסי הקרן'!$C$42</f>
        <v>2.2088118181836562E-7</v>
      </c>
    </row>
    <row r="30" spans="2:11">
      <c r="B30" s="75" t="s">
        <v>1334</v>
      </c>
      <c r="C30" s="69" t="s">
        <v>1335</v>
      </c>
      <c r="D30" s="82" t="s">
        <v>585</v>
      </c>
      <c r="E30" s="82" t="s">
        <v>122</v>
      </c>
      <c r="F30" s="94">
        <v>44186</v>
      </c>
      <c r="G30" s="76">
        <v>2430.00261</v>
      </c>
      <c r="H30" s="78">
        <v>0.88961100000000004</v>
      </c>
      <c r="I30" s="76">
        <v>2.1617569999999999E-2</v>
      </c>
      <c r="J30" s="77">
        <f t="shared" si="0"/>
        <v>4.9110565926702154E-4</v>
      </c>
      <c r="K30" s="77">
        <f>I30/'סכום נכסי הקרן'!$C$42</f>
        <v>2.7640223594263917E-7</v>
      </c>
    </row>
    <row r="31" spans="2:11">
      <c r="B31" s="75" t="s">
        <v>1336</v>
      </c>
      <c r="C31" s="69" t="s">
        <v>1337</v>
      </c>
      <c r="D31" s="82" t="s">
        <v>585</v>
      </c>
      <c r="E31" s="82" t="s">
        <v>122</v>
      </c>
      <c r="F31" s="94">
        <v>44179</v>
      </c>
      <c r="G31" s="76">
        <v>1701.3691800000001</v>
      </c>
      <c r="H31" s="78">
        <v>0.93310099999999996</v>
      </c>
      <c r="I31" s="76">
        <v>1.5875501E-2</v>
      </c>
      <c r="J31" s="77">
        <f t="shared" si="0"/>
        <v>3.6065794558774457E-4</v>
      </c>
      <c r="K31" s="77">
        <f>I31/'סכום נכסי הקרן'!$C$42</f>
        <v>2.0298414544787429E-7</v>
      </c>
    </row>
    <row r="32" spans="2:11">
      <c r="B32" s="75" t="s">
        <v>1338</v>
      </c>
      <c r="C32" s="69" t="s">
        <v>1339</v>
      </c>
      <c r="D32" s="82" t="s">
        <v>585</v>
      </c>
      <c r="E32" s="82" t="s">
        <v>122</v>
      </c>
      <c r="F32" s="94">
        <v>44181</v>
      </c>
      <c r="G32" s="76">
        <v>1339.2701999999999</v>
      </c>
      <c r="H32" s="78">
        <v>0.91415400000000002</v>
      </c>
      <c r="I32" s="76">
        <v>1.2242986999999997E-2</v>
      </c>
      <c r="J32" s="77">
        <f t="shared" si="0"/>
        <v>2.7813487834352208E-4</v>
      </c>
      <c r="K32" s="77">
        <f>I32/'סכום נכסי הקרן'!$C$42</f>
        <v>1.5653882380936723E-7</v>
      </c>
    </row>
    <row r="33" spans="2:11">
      <c r="B33" s="75" t="s">
        <v>1340</v>
      </c>
      <c r="C33" s="69" t="s">
        <v>1341</v>
      </c>
      <c r="D33" s="82" t="s">
        <v>585</v>
      </c>
      <c r="E33" s="82" t="s">
        <v>122</v>
      </c>
      <c r="F33" s="94">
        <v>44175</v>
      </c>
      <c r="G33" s="76">
        <v>972.45086400000002</v>
      </c>
      <c r="H33" s="78">
        <v>0.88465899999999997</v>
      </c>
      <c r="I33" s="76">
        <v>8.6028709999999998E-3</v>
      </c>
      <c r="J33" s="77">
        <f t="shared" si="0"/>
        <v>1.9543910967070491E-4</v>
      </c>
      <c r="K33" s="77">
        <f>I33/'סכום נכסי הקרן'!$C$42</f>
        <v>1.099963030038107E-7</v>
      </c>
    </row>
    <row r="34" spans="2:11">
      <c r="B34" s="75" t="s">
        <v>1342</v>
      </c>
      <c r="C34" s="69" t="s">
        <v>1343</v>
      </c>
      <c r="D34" s="82" t="s">
        <v>585</v>
      </c>
      <c r="E34" s="82" t="s">
        <v>122</v>
      </c>
      <c r="F34" s="94">
        <v>44181</v>
      </c>
      <c r="G34" s="76">
        <v>2917.622484</v>
      </c>
      <c r="H34" s="78">
        <v>0.94902200000000003</v>
      </c>
      <c r="I34" s="76">
        <v>2.7688865E-2</v>
      </c>
      <c r="J34" s="77">
        <f t="shared" si="0"/>
        <v>6.2903269424734404E-4</v>
      </c>
      <c r="K34" s="77">
        <f>I34/'סכום נכסי הקרן'!$C$42</f>
        <v>3.5402980985901205E-7</v>
      </c>
    </row>
    <row r="35" spans="2:11">
      <c r="B35" s="75" t="s">
        <v>1344</v>
      </c>
      <c r="C35" s="69" t="s">
        <v>1345</v>
      </c>
      <c r="D35" s="82" t="s">
        <v>585</v>
      </c>
      <c r="E35" s="82" t="s">
        <v>122</v>
      </c>
      <c r="F35" s="94">
        <v>44175</v>
      </c>
      <c r="G35" s="76">
        <v>3349.3115250000001</v>
      </c>
      <c r="H35" s="78">
        <v>0.89382600000000001</v>
      </c>
      <c r="I35" s="76">
        <v>2.9937001999999997E-2</v>
      </c>
      <c r="J35" s="77">
        <f t="shared" si="0"/>
        <v>6.8010563183966291E-4</v>
      </c>
      <c r="K35" s="77">
        <f>I35/'סכום נכסי הקרן'!$C$42</f>
        <v>3.8277448807702527E-7</v>
      </c>
    </row>
    <row r="36" spans="2:11">
      <c r="B36" s="75" t="s">
        <v>1346</v>
      </c>
      <c r="C36" s="69" t="s">
        <v>1347</v>
      </c>
      <c r="D36" s="82" t="s">
        <v>585</v>
      </c>
      <c r="E36" s="82" t="s">
        <v>122</v>
      </c>
      <c r="F36" s="94">
        <v>44179</v>
      </c>
      <c r="G36" s="76">
        <v>1608.1156799999999</v>
      </c>
      <c r="H36" s="78">
        <v>0.95125199999999999</v>
      </c>
      <c r="I36" s="76">
        <v>1.5297231E-2</v>
      </c>
      <c r="J36" s="77">
        <f t="shared" si="0"/>
        <v>3.4752086914555699E-4</v>
      </c>
      <c r="K36" s="77">
        <f>I36/'סכום נכסי הקרן'!$C$42</f>
        <v>1.9559038560444368E-7</v>
      </c>
    </row>
    <row r="37" spans="2:11">
      <c r="B37" s="75" t="s">
        <v>1348</v>
      </c>
      <c r="C37" s="69" t="s">
        <v>1349</v>
      </c>
      <c r="D37" s="82" t="s">
        <v>585</v>
      </c>
      <c r="E37" s="82" t="s">
        <v>122</v>
      </c>
      <c r="F37" s="94">
        <v>44179</v>
      </c>
      <c r="G37" s="76">
        <v>1702.4187599999998</v>
      </c>
      <c r="H37" s="78">
        <v>0.95125199999999999</v>
      </c>
      <c r="I37" s="76">
        <v>1.6194291E-2</v>
      </c>
      <c r="J37" s="77">
        <f t="shared" si="0"/>
        <v>3.6790018294919334E-4</v>
      </c>
      <c r="K37" s="77">
        <f>I37/'סכום נכסי הקרן'!$C$42</f>
        <v>2.0706019418027825E-7</v>
      </c>
    </row>
    <row r="38" spans="2:11">
      <c r="B38" s="75" t="s">
        <v>1348</v>
      </c>
      <c r="C38" s="69" t="s">
        <v>1350</v>
      </c>
      <c r="D38" s="82" t="s">
        <v>585</v>
      </c>
      <c r="E38" s="82" t="s">
        <v>122</v>
      </c>
      <c r="F38" s="94">
        <v>44179</v>
      </c>
      <c r="G38" s="76">
        <v>1005.0723000000002</v>
      </c>
      <c r="H38" s="78">
        <v>0.95125199999999999</v>
      </c>
      <c r="I38" s="76">
        <v>9.5607699999999997E-3</v>
      </c>
      <c r="J38" s="77">
        <f t="shared" si="0"/>
        <v>2.1720055741465674E-4</v>
      </c>
      <c r="K38" s="77">
        <f>I38/'סכום נכסי הקרן'!$C$42</f>
        <v>1.222439989940269E-7</v>
      </c>
    </row>
    <row r="39" spans="2:11">
      <c r="B39" s="75" t="s">
        <v>1351</v>
      </c>
      <c r="C39" s="69" t="s">
        <v>1352</v>
      </c>
      <c r="D39" s="82" t="s">
        <v>585</v>
      </c>
      <c r="E39" s="82" t="s">
        <v>122</v>
      </c>
      <c r="F39" s="94">
        <v>44179</v>
      </c>
      <c r="G39" s="76">
        <v>3016.1463749999994</v>
      </c>
      <c r="H39" s="78">
        <v>0.98176699999999995</v>
      </c>
      <c r="I39" s="76">
        <v>2.9611522999999997E-2</v>
      </c>
      <c r="J39" s="77">
        <f t="shared" si="0"/>
        <v>6.7271143448664999E-4</v>
      </c>
      <c r="K39" s="77">
        <f>I39/'סכום נכסי הקרן'!$C$42</f>
        <v>3.7861291379497722E-7</v>
      </c>
    </row>
    <row r="40" spans="2:11">
      <c r="B40" s="75" t="s">
        <v>1351</v>
      </c>
      <c r="C40" s="69" t="s">
        <v>1353</v>
      </c>
      <c r="D40" s="82" t="s">
        <v>585</v>
      </c>
      <c r="E40" s="82" t="s">
        <v>122</v>
      </c>
      <c r="F40" s="94">
        <v>44179</v>
      </c>
      <c r="G40" s="76">
        <v>1946.2212</v>
      </c>
      <c r="H40" s="78">
        <v>0.98176699999999995</v>
      </c>
      <c r="I40" s="76">
        <v>1.9107353000000001E-2</v>
      </c>
      <c r="J40" s="77">
        <f t="shared" si="0"/>
        <v>4.340788160701088E-4</v>
      </c>
      <c r="K40" s="77">
        <f>I40/'סכום נכסי הקרן'!$C$42</f>
        <v>2.4430660301529239E-7</v>
      </c>
    </row>
    <row r="41" spans="2:11">
      <c r="B41" s="75" t="s">
        <v>1354</v>
      </c>
      <c r="C41" s="69" t="s">
        <v>1355</v>
      </c>
      <c r="D41" s="82" t="s">
        <v>585</v>
      </c>
      <c r="E41" s="82" t="s">
        <v>122</v>
      </c>
      <c r="F41" s="94">
        <v>44175</v>
      </c>
      <c r="G41" s="76">
        <v>2011.0121099999999</v>
      </c>
      <c r="H41" s="78">
        <v>0.99623799999999996</v>
      </c>
      <c r="I41" s="76">
        <v>2.0034463999999998E-2</v>
      </c>
      <c r="J41" s="77">
        <f t="shared" si="0"/>
        <v>4.5514082530004107E-4</v>
      </c>
      <c r="K41" s="77">
        <f>I41/'סכום נכסי הקרן'!$C$42</f>
        <v>2.561606436575577E-7</v>
      </c>
    </row>
    <row r="42" spans="2:11">
      <c r="B42" s="75" t="s">
        <v>1356</v>
      </c>
      <c r="C42" s="69" t="s">
        <v>1357</v>
      </c>
      <c r="D42" s="82" t="s">
        <v>585</v>
      </c>
      <c r="E42" s="82" t="s">
        <v>122</v>
      </c>
      <c r="F42" s="94">
        <v>44174</v>
      </c>
      <c r="G42" s="76">
        <v>3687.7643549999998</v>
      </c>
      <c r="H42" s="78">
        <v>1.021201</v>
      </c>
      <c r="I42" s="76">
        <v>3.7659492999999995E-2</v>
      </c>
      <c r="J42" s="77">
        <f t="shared" si="0"/>
        <v>8.5554436217515572E-4</v>
      </c>
      <c r="K42" s="77">
        <f>I42/'סכום נכסי הקרן'!$C$42</f>
        <v>4.8151425297413934E-7</v>
      </c>
    </row>
    <row r="43" spans="2:11">
      <c r="B43" s="75" t="s">
        <v>1358</v>
      </c>
      <c r="C43" s="69" t="s">
        <v>1359</v>
      </c>
      <c r="D43" s="82" t="s">
        <v>585</v>
      </c>
      <c r="E43" s="82" t="s">
        <v>122</v>
      </c>
      <c r="F43" s="94">
        <v>44186</v>
      </c>
      <c r="G43" s="76">
        <v>2433.7511100000002</v>
      </c>
      <c r="H43" s="78">
        <v>1.037879</v>
      </c>
      <c r="I43" s="76">
        <v>2.5259381000000004E-2</v>
      </c>
      <c r="J43" s="77">
        <f t="shared" si="0"/>
        <v>5.7383993476981356E-4</v>
      </c>
      <c r="K43" s="77">
        <f>I43/'סכום נכסי הקרן'!$C$42</f>
        <v>3.2296642901709202E-7</v>
      </c>
    </row>
    <row r="44" spans="2:11">
      <c r="B44" s="75" t="s">
        <v>1360</v>
      </c>
      <c r="C44" s="69" t="s">
        <v>1361</v>
      </c>
      <c r="D44" s="82" t="s">
        <v>585</v>
      </c>
      <c r="E44" s="82" t="s">
        <v>122</v>
      </c>
      <c r="F44" s="94">
        <v>44174</v>
      </c>
      <c r="G44" s="76">
        <v>2347.4820599999998</v>
      </c>
      <c r="H44" s="78">
        <v>0.99188600000000005</v>
      </c>
      <c r="I44" s="76">
        <v>2.3284356999999999E-2</v>
      </c>
      <c r="J44" s="77">
        <f t="shared" si="0"/>
        <v>5.2897154930427832E-4</v>
      </c>
      <c r="K44" s="77">
        <f>I44/'סכום נכסי הקרן'!$C$42</f>
        <v>2.9771377343922752E-7</v>
      </c>
    </row>
    <row r="45" spans="2:11">
      <c r="B45" s="75" t="s">
        <v>1362</v>
      </c>
      <c r="C45" s="69" t="s">
        <v>1363</v>
      </c>
      <c r="D45" s="82" t="s">
        <v>585</v>
      </c>
      <c r="E45" s="82" t="s">
        <v>122</v>
      </c>
      <c r="F45" s="94">
        <v>44175</v>
      </c>
      <c r="G45" s="76">
        <v>1704.281765</v>
      </c>
      <c r="H45" s="78">
        <v>1.0296019999999999</v>
      </c>
      <c r="I45" s="76">
        <v>1.7547312999999998E-2</v>
      </c>
      <c r="J45" s="77">
        <f t="shared" si="0"/>
        <v>3.986379930412982E-4</v>
      </c>
      <c r="K45" s="77">
        <f>I45/'סכום נכסי הקרן'!$C$42</f>
        <v>2.2435993259119035E-7</v>
      </c>
    </row>
    <row r="46" spans="2:11">
      <c r="B46" s="75" t="s">
        <v>1364</v>
      </c>
      <c r="C46" s="69" t="s">
        <v>1365</v>
      </c>
      <c r="D46" s="82" t="s">
        <v>585</v>
      </c>
      <c r="E46" s="82" t="s">
        <v>122</v>
      </c>
      <c r="F46" s="94">
        <v>44175</v>
      </c>
      <c r="G46" s="76">
        <v>1217.925135</v>
      </c>
      <c r="H46" s="78">
        <v>1.0768070000000001</v>
      </c>
      <c r="I46" s="76">
        <v>1.3114704E-2</v>
      </c>
      <c r="J46" s="77">
        <f t="shared" si="0"/>
        <v>2.9793845256482777E-4</v>
      </c>
      <c r="K46" s="77">
        <f>I46/'סכום נכסי הקרן'!$C$42</f>
        <v>1.676845968037052E-7</v>
      </c>
    </row>
    <row r="47" spans="2:11">
      <c r="B47" s="75" t="s">
        <v>1366</v>
      </c>
      <c r="C47" s="69" t="s">
        <v>1367</v>
      </c>
      <c r="D47" s="82" t="s">
        <v>585</v>
      </c>
      <c r="E47" s="82" t="s">
        <v>122</v>
      </c>
      <c r="F47" s="94">
        <v>44105</v>
      </c>
      <c r="G47" s="76">
        <v>3167.2790100000002</v>
      </c>
      <c r="H47" s="78">
        <v>5.7319319999999996</v>
      </c>
      <c r="I47" s="76">
        <v>0.18154629</v>
      </c>
      <c r="J47" s="77">
        <f t="shared" si="0"/>
        <v>4.1243493342652243E-3</v>
      </c>
      <c r="K47" s="77">
        <f>I47/'סכום נכסי הקרן'!$C$42</f>
        <v>2.3212507457170622E-6</v>
      </c>
    </row>
    <row r="48" spans="2:11">
      <c r="B48" s="75" t="s">
        <v>1368</v>
      </c>
      <c r="C48" s="69" t="s">
        <v>1369</v>
      </c>
      <c r="D48" s="82" t="s">
        <v>585</v>
      </c>
      <c r="E48" s="82" t="s">
        <v>122</v>
      </c>
      <c r="F48" s="94">
        <v>44172</v>
      </c>
      <c r="G48" s="76">
        <v>2022.16581</v>
      </c>
      <c r="H48" s="78">
        <v>1.5556509999999999</v>
      </c>
      <c r="I48" s="76">
        <v>3.1457847000000004E-2</v>
      </c>
      <c r="J48" s="77">
        <f t="shared" si="0"/>
        <v>7.1465602702135795E-4</v>
      </c>
      <c r="K48" s="77">
        <f>I48/'סכום נכסי הקרן'!$C$42</f>
        <v>4.0222001125665114E-7</v>
      </c>
    </row>
    <row r="49" spans="2:11">
      <c r="B49" s="75" t="s">
        <v>1370</v>
      </c>
      <c r="C49" s="69" t="s">
        <v>1371</v>
      </c>
      <c r="D49" s="82" t="s">
        <v>585</v>
      </c>
      <c r="E49" s="82" t="s">
        <v>122</v>
      </c>
      <c r="F49" s="94">
        <v>44172</v>
      </c>
      <c r="G49" s="76">
        <v>2431.5066000000002</v>
      </c>
      <c r="H49" s="78">
        <v>1.7542789999999999</v>
      </c>
      <c r="I49" s="76">
        <v>4.2655417000000001E-2</v>
      </c>
      <c r="J49" s="77">
        <f t="shared" si="0"/>
        <v>9.6904123299217809E-4</v>
      </c>
      <c r="K49" s="77">
        <f>I49/'סכום נכסי הקרן'!$C$42</f>
        <v>5.4539213398479391E-7</v>
      </c>
    </row>
    <row r="50" spans="2:11">
      <c r="B50" s="75" t="s">
        <v>1372</v>
      </c>
      <c r="C50" s="69" t="s">
        <v>1373</v>
      </c>
      <c r="D50" s="82" t="s">
        <v>585</v>
      </c>
      <c r="E50" s="82" t="s">
        <v>122</v>
      </c>
      <c r="F50" s="94">
        <v>44166</v>
      </c>
      <c r="G50" s="76">
        <v>2038.52457</v>
      </c>
      <c r="H50" s="78">
        <v>2.3681070000000002</v>
      </c>
      <c r="I50" s="76">
        <v>4.8274436000000011E-2</v>
      </c>
      <c r="J50" s="77">
        <f t="shared" si="0"/>
        <v>1.0966935098405438E-3</v>
      </c>
      <c r="K50" s="77">
        <f>I50/'סכום נכסי הקרן'!$C$42</f>
        <v>6.1723690725968902E-7</v>
      </c>
    </row>
    <row r="51" spans="2:11">
      <c r="B51" s="75" t="s">
        <v>1374</v>
      </c>
      <c r="C51" s="69" t="s">
        <v>1375</v>
      </c>
      <c r="D51" s="82" t="s">
        <v>585</v>
      </c>
      <c r="E51" s="82" t="s">
        <v>122</v>
      </c>
      <c r="F51" s="94">
        <v>44132</v>
      </c>
      <c r="G51" s="76">
        <v>3042.1326600000002</v>
      </c>
      <c r="H51" s="78">
        <v>4.949338</v>
      </c>
      <c r="I51" s="76">
        <v>0.15056541899999998</v>
      </c>
      <c r="J51" s="77">
        <f t="shared" si="0"/>
        <v>3.4205291973524463E-3</v>
      </c>
      <c r="K51" s="77">
        <f>I51/'סכום נכסי הקרן'!$C$42</f>
        <v>1.9251293492858038E-6</v>
      </c>
    </row>
    <row r="52" spans="2:11">
      <c r="B52" s="75" t="s">
        <v>1376</v>
      </c>
      <c r="C52" s="69" t="s">
        <v>1377</v>
      </c>
      <c r="D52" s="82" t="s">
        <v>585</v>
      </c>
      <c r="E52" s="82" t="s">
        <v>122</v>
      </c>
      <c r="F52" s="94">
        <v>44166</v>
      </c>
      <c r="G52" s="76">
        <v>1974.289968</v>
      </c>
      <c r="H52" s="78">
        <v>2.4447329999999998</v>
      </c>
      <c r="I52" s="76">
        <v>4.8266122000000002E-2</v>
      </c>
      <c r="J52" s="77">
        <f t="shared" si="0"/>
        <v>1.09650463327157E-3</v>
      </c>
      <c r="K52" s="77">
        <f>I52/'סכום נכסי הקרן'!$C$42</f>
        <v>6.1713060446110297E-7</v>
      </c>
    </row>
    <row r="53" spans="2:11">
      <c r="B53" s="75" t="s">
        <v>1378</v>
      </c>
      <c r="C53" s="69" t="s">
        <v>1379</v>
      </c>
      <c r="D53" s="82" t="s">
        <v>585</v>
      </c>
      <c r="E53" s="82" t="s">
        <v>122</v>
      </c>
      <c r="F53" s="94">
        <v>44166</v>
      </c>
      <c r="G53" s="76">
        <v>2720.1808799999999</v>
      </c>
      <c r="H53" s="78">
        <v>2.4513240000000001</v>
      </c>
      <c r="I53" s="76">
        <v>6.6680456000000013E-2</v>
      </c>
      <c r="J53" s="77">
        <f t="shared" si="0"/>
        <v>1.5148395173049342E-3</v>
      </c>
      <c r="K53" s="77">
        <f>I53/'סכום נכסי הקרן'!$C$42</f>
        <v>8.5257626699368949E-7</v>
      </c>
    </row>
    <row r="54" spans="2:11">
      <c r="B54" s="75" t="s">
        <v>1380</v>
      </c>
      <c r="C54" s="69" t="s">
        <v>1381</v>
      </c>
      <c r="D54" s="82" t="s">
        <v>585</v>
      </c>
      <c r="E54" s="82" t="s">
        <v>122</v>
      </c>
      <c r="F54" s="94">
        <v>44160</v>
      </c>
      <c r="G54" s="76">
        <v>1490.2536600000001</v>
      </c>
      <c r="H54" s="78">
        <v>3.0687150000000001</v>
      </c>
      <c r="I54" s="76">
        <v>4.5731639000000004E-2</v>
      </c>
      <c r="J54" s="77">
        <f t="shared" si="0"/>
        <v>1.038926517663939E-3</v>
      </c>
      <c r="K54" s="77">
        <f>I54/'סכום נכסי הקרן'!$C$42</f>
        <v>5.8472470647355826E-7</v>
      </c>
    </row>
    <row r="55" spans="2:11">
      <c r="B55" s="75" t="s">
        <v>1382</v>
      </c>
      <c r="C55" s="69" t="s">
        <v>1383</v>
      </c>
      <c r="D55" s="82" t="s">
        <v>585</v>
      </c>
      <c r="E55" s="82" t="s">
        <v>122</v>
      </c>
      <c r="F55" s="94">
        <v>44158</v>
      </c>
      <c r="G55" s="76">
        <v>998.60040000000004</v>
      </c>
      <c r="H55" s="78">
        <v>3.5186259999999998</v>
      </c>
      <c r="I55" s="76">
        <v>3.5137017E-2</v>
      </c>
      <c r="J55" s="77">
        <f t="shared" si="0"/>
        <v>7.9823902031826623E-4</v>
      </c>
      <c r="K55" s="77">
        <f>I55/'סכום נכסי הקרן'!$C$42</f>
        <v>4.4926187648077571E-7</v>
      </c>
    </row>
    <row r="56" spans="2:11">
      <c r="B56" s="75" t="s">
        <v>1384</v>
      </c>
      <c r="C56" s="69" t="s">
        <v>1385</v>
      </c>
      <c r="D56" s="82" t="s">
        <v>585</v>
      </c>
      <c r="E56" s="82" t="s">
        <v>122</v>
      </c>
      <c r="F56" s="94">
        <v>44075</v>
      </c>
      <c r="G56" s="76">
        <v>3098.3119649999994</v>
      </c>
      <c r="H56" s="78">
        <v>3.6491159999999998</v>
      </c>
      <c r="I56" s="76">
        <v>0.113060998</v>
      </c>
      <c r="J56" s="77">
        <f t="shared" si="0"/>
        <v>2.5685077444031592E-3</v>
      </c>
      <c r="K56" s="77">
        <f>I56/'סכום נכסי הקרן'!$C$42</f>
        <v>1.4455978468026819E-6</v>
      </c>
    </row>
    <row r="57" spans="2:11">
      <c r="B57" s="75" t="s">
        <v>1386</v>
      </c>
      <c r="C57" s="69" t="s">
        <v>1387</v>
      </c>
      <c r="D57" s="82" t="s">
        <v>585</v>
      </c>
      <c r="E57" s="82" t="s">
        <v>122</v>
      </c>
      <c r="F57" s="94">
        <v>44076</v>
      </c>
      <c r="G57" s="76">
        <v>2003.1984</v>
      </c>
      <c r="H57" s="78">
        <v>3.8409559999999998</v>
      </c>
      <c r="I57" s="76">
        <v>7.6941973000000011E-2</v>
      </c>
      <c r="J57" s="77">
        <f t="shared" si="0"/>
        <v>1.7479595706395481E-3</v>
      </c>
      <c r="K57" s="77">
        <f>I57/'סכום נכסי הקרן'!$C$42</f>
        <v>9.8378001667338986E-7</v>
      </c>
    </row>
    <row r="58" spans="2:11">
      <c r="B58" s="75" t="s">
        <v>1388</v>
      </c>
      <c r="C58" s="69" t="s">
        <v>1389</v>
      </c>
      <c r="D58" s="82" t="s">
        <v>585</v>
      </c>
      <c r="E58" s="82" t="s">
        <v>122</v>
      </c>
      <c r="F58" s="94">
        <v>44074</v>
      </c>
      <c r="G58" s="76">
        <v>893.08609300000001</v>
      </c>
      <c r="H58" s="78">
        <v>3.8521800000000002</v>
      </c>
      <c r="I58" s="76">
        <v>3.4403285999999998E-2</v>
      </c>
      <c r="J58" s="77">
        <f t="shared" si="0"/>
        <v>7.8157019738952583E-4</v>
      </c>
      <c r="K58" s="77">
        <f>I58/'סכום נכסי הקרן'!$C$42</f>
        <v>4.3988039239258128E-7</v>
      </c>
    </row>
    <row r="59" spans="2:11">
      <c r="B59" s="75" t="s">
        <v>1390</v>
      </c>
      <c r="C59" s="69" t="s">
        <v>1391</v>
      </c>
      <c r="D59" s="82" t="s">
        <v>585</v>
      </c>
      <c r="E59" s="82" t="s">
        <v>122</v>
      </c>
      <c r="F59" s="94">
        <v>44076</v>
      </c>
      <c r="G59" s="76">
        <v>2254.9476599999998</v>
      </c>
      <c r="H59" s="78">
        <v>3.8984779999999999</v>
      </c>
      <c r="I59" s="76">
        <v>8.7908627999999989E-2</v>
      </c>
      <c r="J59" s="77">
        <f t="shared" si="0"/>
        <v>1.9970988741657525E-3</v>
      </c>
      <c r="K59" s="77">
        <f>I59/'סכום נכסי הקרן'!$C$42</f>
        <v>1.1239996603619043E-6</v>
      </c>
    </row>
    <row r="60" spans="2:11">
      <c r="B60" s="75" t="s">
        <v>1392</v>
      </c>
      <c r="C60" s="69" t="s">
        <v>1393</v>
      </c>
      <c r="D60" s="82" t="s">
        <v>585</v>
      </c>
      <c r="E60" s="82" t="s">
        <v>122</v>
      </c>
      <c r="F60" s="94">
        <v>44152</v>
      </c>
      <c r="G60" s="76">
        <v>1727.8940250000001</v>
      </c>
      <c r="H60" s="78">
        <v>4.02841</v>
      </c>
      <c r="I60" s="76">
        <v>6.9606661E-2</v>
      </c>
      <c r="J60" s="77">
        <f t="shared" si="0"/>
        <v>1.581316731703937E-3</v>
      </c>
      <c r="K60" s="77">
        <f>I60/'סכום נכסי הקרן'!$C$42</f>
        <v>8.8999072221814472E-7</v>
      </c>
    </row>
    <row r="61" spans="2:11">
      <c r="B61" s="75" t="s">
        <v>1394</v>
      </c>
      <c r="C61" s="69" t="s">
        <v>1395</v>
      </c>
      <c r="D61" s="82" t="s">
        <v>585</v>
      </c>
      <c r="E61" s="82" t="s">
        <v>122</v>
      </c>
      <c r="F61" s="94">
        <v>44074</v>
      </c>
      <c r="G61" s="76">
        <v>2508.8710500000002</v>
      </c>
      <c r="H61" s="78">
        <v>4.0216229999999999</v>
      </c>
      <c r="I61" s="76">
        <v>0.10089732899999998</v>
      </c>
      <c r="J61" s="77">
        <f t="shared" si="0"/>
        <v>2.2921748039593055E-3</v>
      </c>
      <c r="K61" s="77">
        <f>I61/'סכום נכסי הקרן'!$C$42</f>
        <v>1.2900731828896625E-6</v>
      </c>
    </row>
    <row r="62" spans="2:11">
      <c r="B62" s="75" t="s">
        <v>1396</v>
      </c>
      <c r="C62" s="69" t="s">
        <v>1397</v>
      </c>
      <c r="D62" s="82" t="s">
        <v>585</v>
      </c>
      <c r="E62" s="82" t="s">
        <v>122</v>
      </c>
      <c r="F62" s="94">
        <v>44153</v>
      </c>
      <c r="G62" s="76">
        <v>1505.457576</v>
      </c>
      <c r="H62" s="78">
        <v>3.9853540000000001</v>
      </c>
      <c r="I62" s="76">
        <v>5.9997818000000008E-2</v>
      </c>
      <c r="J62" s="77">
        <f t="shared" si="0"/>
        <v>1.3630240569810935E-3</v>
      </c>
      <c r="K62" s="77">
        <f>I62/'סכום נכסי הקרן'!$C$42</f>
        <v>7.6713206187742309E-7</v>
      </c>
    </row>
    <row r="63" spans="2:11">
      <c r="B63" s="75" t="s">
        <v>1398</v>
      </c>
      <c r="C63" s="69" t="s">
        <v>1399</v>
      </c>
      <c r="D63" s="82" t="s">
        <v>585</v>
      </c>
      <c r="E63" s="82" t="s">
        <v>122</v>
      </c>
      <c r="F63" s="94">
        <v>44077</v>
      </c>
      <c r="G63" s="76">
        <v>2258.4562559999999</v>
      </c>
      <c r="H63" s="78">
        <v>4.0424300000000004</v>
      </c>
      <c r="I63" s="76">
        <v>9.1296518000000021E-2</v>
      </c>
      <c r="J63" s="77">
        <f t="shared" si="0"/>
        <v>2.0740645993593872E-3</v>
      </c>
      <c r="K63" s="77">
        <f>I63/'סכום נכסי הקרן'!$C$42</f>
        <v>1.1673172196957109E-6</v>
      </c>
    </row>
    <row r="64" spans="2:11">
      <c r="B64" s="75" t="s">
        <v>1400</v>
      </c>
      <c r="C64" s="69" t="s">
        <v>1401</v>
      </c>
      <c r="D64" s="82" t="s">
        <v>585</v>
      </c>
      <c r="E64" s="82" t="s">
        <v>122</v>
      </c>
      <c r="F64" s="94">
        <v>44077</v>
      </c>
      <c r="G64" s="76">
        <v>2259.6707700000002</v>
      </c>
      <c r="H64" s="78">
        <v>4.0939839999999998</v>
      </c>
      <c r="I64" s="76">
        <v>9.2510551000000024E-2</v>
      </c>
      <c r="J64" s="77">
        <f t="shared" si="0"/>
        <v>2.1016448721114553E-3</v>
      </c>
      <c r="K64" s="77">
        <f>I64/'סכום נכסי הקרן'!$C$42</f>
        <v>1.1828398448431326E-6</v>
      </c>
    </row>
    <row r="65" spans="2:11">
      <c r="B65" s="75" t="s">
        <v>1402</v>
      </c>
      <c r="C65" s="69" t="s">
        <v>1403</v>
      </c>
      <c r="D65" s="82" t="s">
        <v>585</v>
      </c>
      <c r="E65" s="82" t="s">
        <v>122</v>
      </c>
      <c r="F65" s="94">
        <v>44151</v>
      </c>
      <c r="G65" s="76">
        <v>2075.3937449999999</v>
      </c>
      <c r="H65" s="78">
        <v>4.1010869999999997</v>
      </c>
      <c r="I65" s="76">
        <v>8.5113699000000001E-2</v>
      </c>
      <c r="J65" s="77">
        <f t="shared" si="0"/>
        <v>1.9336039739919811E-3</v>
      </c>
      <c r="K65" s="77">
        <f>I65/'סכום נכסי הקרן'!$C$42</f>
        <v>1.088263699987962E-6</v>
      </c>
    </row>
    <row r="66" spans="2:11">
      <c r="B66" s="75" t="s">
        <v>1404</v>
      </c>
      <c r="C66" s="69" t="s">
        <v>1405</v>
      </c>
      <c r="D66" s="82" t="s">
        <v>585</v>
      </c>
      <c r="E66" s="82" t="s">
        <v>122</v>
      </c>
      <c r="F66" s="94">
        <v>44140</v>
      </c>
      <c r="G66" s="76">
        <v>2267.160273</v>
      </c>
      <c r="H66" s="78">
        <v>4.3642750000000001</v>
      </c>
      <c r="I66" s="76">
        <v>9.8945119000000026E-2</v>
      </c>
      <c r="J66" s="77">
        <f t="shared" si="0"/>
        <v>2.2478247045227061E-3</v>
      </c>
      <c r="K66" s="77">
        <f>I66/'סכום נכסי הקרן'!$C$42</f>
        <v>1.2651122271009421E-6</v>
      </c>
    </row>
    <row r="67" spans="2:11">
      <c r="B67" s="75" t="s">
        <v>1406</v>
      </c>
      <c r="C67" s="69" t="s">
        <v>1407</v>
      </c>
      <c r="D67" s="82" t="s">
        <v>585</v>
      </c>
      <c r="E67" s="82" t="s">
        <v>122</v>
      </c>
      <c r="F67" s="94">
        <v>44144</v>
      </c>
      <c r="G67" s="76">
        <v>2015.6134320000001</v>
      </c>
      <c r="H67" s="78">
        <v>4.3414739999999998</v>
      </c>
      <c r="I67" s="76">
        <v>8.7507328999999981E-2</v>
      </c>
      <c r="J67" s="77">
        <f t="shared" si="0"/>
        <v>1.9879822061055494E-3</v>
      </c>
      <c r="K67" s="77">
        <f>I67/'סכום נכסי הקרן'!$C$42</f>
        <v>1.11886865160923E-6</v>
      </c>
    </row>
    <row r="68" spans="2:11">
      <c r="B68" s="75" t="s">
        <v>1408</v>
      </c>
      <c r="C68" s="69" t="s">
        <v>1409</v>
      </c>
      <c r="D68" s="82" t="s">
        <v>585</v>
      </c>
      <c r="E68" s="82" t="s">
        <v>122</v>
      </c>
      <c r="F68" s="94">
        <v>44082</v>
      </c>
      <c r="G68" s="76">
        <v>4859.3572649999996</v>
      </c>
      <c r="H68" s="78">
        <v>4.442507</v>
      </c>
      <c r="I68" s="76">
        <v>0.21587728800000003</v>
      </c>
      <c r="J68" s="77">
        <f t="shared" si="0"/>
        <v>4.9042773005484284E-3</v>
      </c>
      <c r="K68" s="77">
        <f>I68/'סכום נכסי הקרן'!$C$42</f>
        <v>2.7602068637887176E-6</v>
      </c>
    </row>
    <row r="69" spans="2:11">
      <c r="B69" s="75" t="s">
        <v>1410</v>
      </c>
      <c r="C69" s="69" t="s">
        <v>1411</v>
      </c>
      <c r="D69" s="82" t="s">
        <v>585</v>
      </c>
      <c r="E69" s="82" t="s">
        <v>122</v>
      </c>
      <c r="F69" s="94">
        <v>44140</v>
      </c>
      <c r="G69" s="76">
        <v>3473.4480749999998</v>
      </c>
      <c r="H69" s="78">
        <v>4.4552440000000004</v>
      </c>
      <c r="I69" s="76">
        <v>0.15475058999999999</v>
      </c>
      <c r="J69" s="77">
        <f t="shared" si="0"/>
        <v>3.5156074676252025E-3</v>
      </c>
      <c r="K69" s="77">
        <f>I69/'סכום נכסי הקרן'!$C$42</f>
        <v>1.978640942966421E-6</v>
      </c>
    </row>
    <row r="70" spans="2:11">
      <c r="B70" s="75" t="s">
        <v>1412</v>
      </c>
      <c r="C70" s="69" t="s">
        <v>1413</v>
      </c>
      <c r="D70" s="82" t="s">
        <v>585</v>
      </c>
      <c r="E70" s="82" t="s">
        <v>122</v>
      </c>
      <c r="F70" s="94">
        <v>44126</v>
      </c>
      <c r="G70" s="76">
        <v>1513.1045160000001</v>
      </c>
      <c r="H70" s="78">
        <v>4.5311180000000002</v>
      </c>
      <c r="I70" s="76">
        <v>6.8560551999999997E-2</v>
      </c>
      <c r="J70" s="77">
        <f t="shared" si="0"/>
        <v>1.5575513385487319E-3</v>
      </c>
      <c r="K70" s="77">
        <f>I70/'סכום נכסי הקרן'!$C$42</f>
        <v>8.7661517322537078E-7</v>
      </c>
    </row>
    <row r="71" spans="2:11">
      <c r="B71" s="75" t="s">
        <v>1414</v>
      </c>
      <c r="C71" s="69" t="s">
        <v>1415</v>
      </c>
      <c r="D71" s="82" t="s">
        <v>585</v>
      </c>
      <c r="E71" s="82" t="s">
        <v>122</v>
      </c>
      <c r="F71" s="94">
        <v>44145</v>
      </c>
      <c r="G71" s="76">
        <v>3824.428163</v>
      </c>
      <c r="H71" s="78">
        <v>4.5082519999999997</v>
      </c>
      <c r="I71" s="76">
        <v>0.17241485599999998</v>
      </c>
      <c r="J71" s="77">
        <f t="shared" si="0"/>
        <v>3.9169023864989716E-3</v>
      </c>
      <c r="K71" s="77">
        <f>I71/'סכום נכסי הקרן'!$C$42</f>
        <v>2.2044962365394513E-6</v>
      </c>
    </row>
    <row r="72" spans="2:11">
      <c r="B72" s="75" t="s">
        <v>1416</v>
      </c>
      <c r="C72" s="69" t="s">
        <v>1417</v>
      </c>
      <c r="D72" s="82" t="s">
        <v>585</v>
      </c>
      <c r="E72" s="82" t="s">
        <v>122</v>
      </c>
      <c r="F72" s="94">
        <v>44130</v>
      </c>
      <c r="G72" s="76">
        <v>1882.6611239999997</v>
      </c>
      <c r="H72" s="78">
        <v>4.6001000000000003</v>
      </c>
      <c r="I72" s="76">
        <v>8.6604303999999993E-2</v>
      </c>
      <c r="J72" s="77">
        <f t="shared" si="0"/>
        <v>1.9674673800654536E-3</v>
      </c>
      <c r="K72" s="77">
        <f>I72/'סכום נכסי הקרן'!$C$42</f>
        <v>1.1073225745472802E-6</v>
      </c>
    </row>
    <row r="73" spans="2:11">
      <c r="B73" s="75" t="s">
        <v>1418</v>
      </c>
      <c r="C73" s="69" t="s">
        <v>1419</v>
      </c>
      <c r="D73" s="82" t="s">
        <v>585</v>
      </c>
      <c r="E73" s="82" t="s">
        <v>122</v>
      </c>
      <c r="F73" s="94">
        <v>44130</v>
      </c>
      <c r="G73" s="76">
        <v>2526.18912</v>
      </c>
      <c r="H73" s="78">
        <v>4.6567049999999997</v>
      </c>
      <c r="I73" s="76">
        <v>0.11763717000000001</v>
      </c>
      <c r="J73" s="77">
        <f t="shared" si="0"/>
        <v>2.6724687338658642E-3</v>
      </c>
      <c r="K73" s="77">
        <f>I73/'סכום נכסי הקרן'!$C$42</f>
        <v>1.504108779014679E-6</v>
      </c>
    </row>
    <row r="74" spans="2:11">
      <c r="B74" s="75" t="s">
        <v>1420</v>
      </c>
      <c r="C74" s="69" t="s">
        <v>1421</v>
      </c>
      <c r="D74" s="82" t="s">
        <v>585</v>
      </c>
      <c r="E74" s="82" t="s">
        <v>122</v>
      </c>
      <c r="F74" s="94">
        <v>44126</v>
      </c>
      <c r="G74" s="76">
        <v>2784.2939999999999</v>
      </c>
      <c r="H74" s="78">
        <v>4.6446420000000002</v>
      </c>
      <c r="I74" s="76">
        <v>0.12932048900000001</v>
      </c>
      <c r="J74" s="77">
        <f t="shared" si="0"/>
        <v>2.9378891340274883E-3</v>
      </c>
      <c r="K74" s="77">
        <f>I74/'סכום נכסי הקרן'!$C$42</f>
        <v>1.6534916881405021E-6</v>
      </c>
    </row>
    <row r="75" spans="2:11">
      <c r="B75" s="75" t="s">
        <v>1422</v>
      </c>
      <c r="C75" s="69" t="s">
        <v>1423</v>
      </c>
      <c r="D75" s="82" t="s">
        <v>585</v>
      </c>
      <c r="E75" s="82" t="s">
        <v>122</v>
      </c>
      <c r="F75" s="94">
        <v>44131</v>
      </c>
      <c r="G75" s="76">
        <v>1392.3948600000001</v>
      </c>
      <c r="H75" s="78">
        <v>4.659097</v>
      </c>
      <c r="I75" s="76">
        <v>6.4873029999999998E-2</v>
      </c>
      <c r="J75" s="77">
        <f t="shared" si="0"/>
        <v>1.4737786054028858E-3</v>
      </c>
      <c r="K75" s="77">
        <f>I75/'סכום נכסי הקרן'!$C$42</f>
        <v>8.2946651933468501E-7</v>
      </c>
    </row>
    <row r="76" spans="2:11">
      <c r="B76" s="75" t="s">
        <v>1424</v>
      </c>
      <c r="C76" s="69" t="s">
        <v>1425</v>
      </c>
      <c r="D76" s="82" t="s">
        <v>585</v>
      </c>
      <c r="E76" s="82" t="s">
        <v>122</v>
      </c>
      <c r="F76" s="94">
        <v>44131</v>
      </c>
      <c r="G76" s="76">
        <v>2527.0887600000001</v>
      </c>
      <c r="H76" s="78">
        <v>4.652596</v>
      </c>
      <c r="I76" s="76">
        <v>0.117575232</v>
      </c>
      <c r="J76" s="77">
        <f t="shared" ref="J76:J139" si="1">IFERROR(I76/$I$11,0)</f>
        <v>2.6710616329602729E-3</v>
      </c>
      <c r="K76" s="77">
        <f>I76/'סכום נכסי הקרן'!$C$42</f>
        <v>1.5033168397870129E-6</v>
      </c>
    </row>
    <row r="77" spans="2:11">
      <c r="B77" s="75" t="s">
        <v>1426</v>
      </c>
      <c r="C77" s="69" t="s">
        <v>1427</v>
      </c>
      <c r="D77" s="82" t="s">
        <v>585</v>
      </c>
      <c r="E77" s="82" t="s">
        <v>122</v>
      </c>
      <c r="F77" s="94">
        <v>44126</v>
      </c>
      <c r="G77" s="76">
        <v>2527.5385799999999</v>
      </c>
      <c r="H77" s="78">
        <v>4.6842290000000002</v>
      </c>
      <c r="I77" s="76">
        <v>0.118395691</v>
      </c>
      <c r="J77" s="77">
        <f t="shared" si="1"/>
        <v>2.6897007333816689E-3</v>
      </c>
      <c r="K77" s="77">
        <f>I77/'סכום נכסי הקרן'!$C$42</f>
        <v>1.51380722802673E-6</v>
      </c>
    </row>
    <row r="78" spans="2:11">
      <c r="B78" s="75" t="s">
        <v>1428</v>
      </c>
      <c r="C78" s="69" t="s">
        <v>1429</v>
      </c>
      <c r="D78" s="82" t="s">
        <v>585</v>
      </c>
      <c r="E78" s="82" t="s">
        <v>122</v>
      </c>
      <c r="F78" s="94">
        <v>44140</v>
      </c>
      <c r="G78" s="76">
        <v>2528.43822</v>
      </c>
      <c r="H78" s="78">
        <v>4.718642</v>
      </c>
      <c r="I78" s="76">
        <v>0.119307943</v>
      </c>
      <c r="J78" s="77">
        <f t="shared" si="1"/>
        <v>2.7104251774277693E-3</v>
      </c>
      <c r="K78" s="77">
        <f>I78/'סכום נכסי הקרן'!$C$42</f>
        <v>1.5254712815046715E-6</v>
      </c>
    </row>
    <row r="79" spans="2:11">
      <c r="B79" s="75" t="s">
        <v>1430</v>
      </c>
      <c r="C79" s="69" t="s">
        <v>1431</v>
      </c>
      <c r="D79" s="82" t="s">
        <v>585</v>
      </c>
      <c r="E79" s="82" t="s">
        <v>122</v>
      </c>
      <c r="F79" s="94">
        <v>44118</v>
      </c>
      <c r="G79" s="76">
        <v>1517.557734</v>
      </c>
      <c r="H79" s="78">
        <v>4.7174009999999997</v>
      </c>
      <c r="I79" s="76">
        <v>7.158929E-2</v>
      </c>
      <c r="J79" s="77">
        <f t="shared" si="1"/>
        <v>1.6263578867517484E-3</v>
      </c>
      <c r="K79" s="77">
        <f>I79/'סכום נכסי הקרן'!$C$42</f>
        <v>9.1534061532105682E-7</v>
      </c>
    </row>
    <row r="80" spans="2:11">
      <c r="B80" s="75" t="s">
        <v>1432</v>
      </c>
      <c r="C80" s="69" t="s">
        <v>1433</v>
      </c>
      <c r="D80" s="82" t="s">
        <v>585</v>
      </c>
      <c r="E80" s="82" t="s">
        <v>122</v>
      </c>
      <c r="F80" s="94">
        <v>44082</v>
      </c>
      <c r="G80" s="76">
        <v>5311.9243800000004</v>
      </c>
      <c r="H80" s="78">
        <v>4.7127119999999998</v>
      </c>
      <c r="I80" s="76">
        <v>0.250335698</v>
      </c>
      <c r="J80" s="77">
        <f t="shared" si="1"/>
        <v>5.6870997991152568E-3</v>
      </c>
      <c r="K80" s="77">
        <f>I80/'סכום נכסי הקרן'!$C$42</f>
        <v>3.2007920716094017E-6</v>
      </c>
    </row>
    <row r="81" spans="2:11">
      <c r="B81" s="75" t="s">
        <v>1434</v>
      </c>
      <c r="C81" s="69" t="s">
        <v>1435</v>
      </c>
      <c r="D81" s="82" t="s">
        <v>585</v>
      </c>
      <c r="E81" s="82" t="s">
        <v>122</v>
      </c>
      <c r="F81" s="94">
        <v>44118</v>
      </c>
      <c r="G81" s="76">
        <v>2788.2597599999995</v>
      </c>
      <c r="H81" s="78">
        <v>4.8047230000000001</v>
      </c>
      <c r="I81" s="76">
        <v>0.133968159</v>
      </c>
      <c r="J81" s="77">
        <f t="shared" si="1"/>
        <v>3.0434744074604204E-3</v>
      </c>
      <c r="K81" s="77">
        <f>I81/'סכום נכסי הקרן'!$C$42</f>
        <v>1.7129167937339394E-6</v>
      </c>
    </row>
    <row r="82" spans="2:11">
      <c r="B82" s="75" t="s">
        <v>1436</v>
      </c>
      <c r="C82" s="69" t="s">
        <v>1437</v>
      </c>
      <c r="D82" s="82" t="s">
        <v>585</v>
      </c>
      <c r="E82" s="82" t="s">
        <v>122</v>
      </c>
      <c r="F82" s="94">
        <v>44116</v>
      </c>
      <c r="G82" s="76">
        <v>1012.4248679999999</v>
      </c>
      <c r="H82" s="78">
        <v>4.7753249999999996</v>
      </c>
      <c r="I82" s="76">
        <v>4.8346576000000002E-2</v>
      </c>
      <c r="J82" s="77">
        <f t="shared" si="1"/>
        <v>1.0983323786985847E-3</v>
      </c>
      <c r="K82" s="77">
        <f>I82/'סכום נכסי הקרן'!$C$42</f>
        <v>6.1815928925271142E-7</v>
      </c>
    </row>
    <row r="83" spans="2:11">
      <c r="B83" s="75" t="s">
        <v>1438</v>
      </c>
      <c r="C83" s="69" t="s">
        <v>1439</v>
      </c>
      <c r="D83" s="82" t="s">
        <v>585</v>
      </c>
      <c r="E83" s="82" t="s">
        <v>122</v>
      </c>
      <c r="F83" s="94">
        <v>44118</v>
      </c>
      <c r="G83" s="76">
        <v>2278.765629</v>
      </c>
      <c r="H83" s="78">
        <v>4.8135779999999997</v>
      </c>
      <c r="I83" s="76">
        <v>0.10969016200000001</v>
      </c>
      <c r="J83" s="77">
        <f t="shared" si="1"/>
        <v>2.491929450170227E-3</v>
      </c>
      <c r="K83" s="77">
        <f>I83/'סכום נכסי הקרן'!$C$42</f>
        <v>1.4024983399017703E-6</v>
      </c>
    </row>
    <row r="84" spans="2:11">
      <c r="B84" s="75" t="s">
        <v>1440</v>
      </c>
      <c r="C84" s="69" t="s">
        <v>1441</v>
      </c>
      <c r="D84" s="82" t="s">
        <v>585</v>
      </c>
      <c r="E84" s="82" t="s">
        <v>122</v>
      </c>
      <c r="F84" s="94">
        <v>44070</v>
      </c>
      <c r="G84" s="76">
        <v>1013.4444600000002</v>
      </c>
      <c r="H84" s="78">
        <v>4.9577109999999998</v>
      </c>
      <c r="I84" s="76">
        <v>5.0243647000000002E-2</v>
      </c>
      <c r="J84" s="77">
        <f t="shared" si="1"/>
        <v>1.1414298361894751E-3</v>
      </c>
      <c r="K84" s="77">
        <f>I84/'סכום נכסי הקרן'!$C$42</f>
        <v>6.4241523782333877E-7</v>
      </c>
    </row>
    <row r="85" spans="2:11">
      <c r="B85" s="75" t="s">
        <v>1442</v>
      </c>
      <c r="C85" s="69" t="s">
        <v>1443</v>
      </c>
      <c r="D85" s="82" t="s">
        <v>585</v>
      </c>
      <c r="E85" s="82" t="s">
        <v>122</v>
      </c>
      <c r="F85" s="94">
        <v>44125</v>
      </c>
      <c r="G85" s="76">
        <v>1520.3915999999999</v>
      </c>
      <c r="H85" s="78">
        <v>4.882441</v>
      </c>
      <c r="I85" s="76">
        <v>7.4232223E-2</v>
      </c>
      <c r="J85" s="77">
        <f t="shared" si="1"/>
        <v>1.6863997579409508E-3</v>
      </c>
      <c r="K85" s="77">
        <f>I85/'סכום נכסי הקרן'!$C$42</f>
        <v>9.4913315493797891E-7</v>
      </c>
    </row>
    <row r="86" spans="2:11">
      <c r="B86" s="75" t="s">
        <v>1444</v>
      </c>
      <c r="C86" s="69" t="s">
        <v>1445</v>
      </c>
      <c r="D86" s="82" t="s">
        <v>585</v>
      </c>
      <c r="E86" s="82" t="s">
        <v>122</v>
      </c>
      <c r="F86" s="94">
        <v>44068</v>
      </c>
      <c r="G86" s="76">
        <v>1013.654376</v>
      </c>
      <c r="H86" s="78">
        <v>4.9773849999999999</v>
      </c>
      <c r="I86" s="76">
        <v>5.0453480999999988E-2</v>
      </c>
      <c r="J86" s="77">
        <f t="shared" si="1"/>
        <v>1.1461968227150941E-3</v>
      </c>
      <c r="K86" s="77">
        <f>I86/'סכום נכסי הקרן'!$C$42</f>
        <v>6.450981752106947E-7</v>
      </c>
    </row>
    <row r="87" spans="2:11">
      <c r="B87" s="75" t="s">
        <v>1446</v>
      </c>
      <c r="C87" s="69" t="s">
        <v>1447</v>
      </c>
      <c r="D87" s="82" t="s">
        <v>585</v>
      </c>
      <c r="E87" s="82" t="s">
        <v>122</v>
      </c>
      <c r="F87" s="94">
        <v>44140</v>
      </c>
      <c r="G87" s="76">
        <v>2274.0425190000001</v>
      </c>
      <c r="H87" s="78">
        <v>4.6536359999999997</v>
      </c>
      <c r="I87" s="76">
        <v>0.10582565599999999</v>
      </c>
      <c r="J87" s="77">
        <f t="shared" si="1"/>
        <v>2.4041360133097768E-3</v>
      </c>
      <c r="K87" s="77">
        <f>I87/'סכום נכסי הקרן'!$C$42</f>
        <v>1.3530867687023363E-6</v>
      </c>
    </row>
    <row r="88" spans="2:11">
      <c r="B88" s="75" t="s">
        <v>1448</v>
      </c>
      <c r="C88" s="69" t="s">
        <v>1449</v>
      </c>
      <c r="D88" s="82" t="s">
        <v>585</v>
      </c>
      <c r="E88" s="82" t="s">
        <v>122</v>
      </c>
      <c r="F88" s="94">
        <v>44083</v>
      </c>
      <c r="G88" s="76">
        <v>3142.1831849999999</v>
      </c>
      <c r="H88" s="78">
        <v>5.0006529999999998</v>
      </c>
      <c r="I88" s="76">
        <v>0.15712967800000002</v>
      </c>
      <c r="J88" s="77">
        <f t="shared" si="1"/>
        <v>3.5696553361272716E-3</v>
      </c>
      <c r="K88" s="77">
        <f>I88/'סכום נכסי הקרן'!$C$42</f>
        <v>2.0090599605851591E-6</v>
      </c>
    </row>
    <row r="89" spans="2:11">
      <c r="B89" s="75" t="s">
        <v>1450</v>
      </c>
      <c r="C89" s="69" t="s">
        <v>1451</v>
      </c>
      <c r="D89" s="82" t="s">
        <v>585</v>
      </c>
      <c r="E89" s="82" t="s">
        <v>122</v>
      </c>
      <c r="F89" s="94">
        <v>44063</v>
      </c>
      <c r="G89" s="76">
        <v>2535.2604900000001</v>
      </c>
      <c r="H89" s="78">
        <v>5.0195160000000003</v>
      </c>
      <c r="I89" s="76">
        <v>0.12725781</v>
      </c>
      <c r="J89" s="77">
        <f t="shared" si="1"/>
        <v>2.8910294115817533E-3</v>
      </c>
      <c r="K89" s="77">
        <f>I89/'סכום נכסי הקרן'!$C$42</f>
        <v>1.6271182757897184E-6</v>
      </c>
    </row>
    <row r="90" spans="2:11">
      <c r="B90" s="75" t="s">
        <v>1452</v>
      </c>
      <c r="C90" s="69" t="s">
        <v>1453</v>
      </c>
      <c r="D90" s="82" t="s">
        <v>585</v>
      </c>
      <c r="E90" s="82" t="s">
        <v>122</v>
      </c>
      <c r="F90" s="94">
        <v>44146</v>
      </c>
      <c r="G90" s="76">
        <v>5587.9210800000001</v>
      </c>
      <c r="H90" s="78">
        <v>4.9754800000000001</v>
      </c>
      <c r="I90" s="76">
        <v>0.27802590099999996</v>
      </c>
      <c r="J90" s="77">
        <f t="shared" si="1"/>
        <v>6.3161628899044914E-3</v>
      </c>
      <c r="K90" s="77">
        <f>I90/'סכום נכסי הקרן'!$C$42</f>
        <v>3.5548389891355423E-6</v>
      </c>
    </row>
    <row r="91" spans="2:11">
      <c r="B91" s="75" t="s">
        <v>1454</v>
      </c>
      <c r="C91" s="69" t="s">
        <v>1455</v>
      </c>
      <c r="D91" s="82" t="s">
        <v>585</v>
      </c>
      <c r="E91" s="82" t="s">
        <v>122</v>
      </c>
      <c r="F91" s="94">
        <v>44112</v>
      </c>
      <c r="G91" s="76">
        <v>1397.2694400000003</v>
      </c>
      <c r="H91" s="78">
        <v>4.9667310000000002</v>
      </c>
      <c r="I91" s="76">
        <v>6.9398611999999998E-2</v>
      </c>
      <c r="J91" s="77">
        <f t="shared" si="1"/>
        <v>1.5765902966187334E-3</v>
      </c>
      <c r="K91" s="77">
        <f>I91/'סכום נכסי הקרן'!$C$42</f>
        <v>8.873306078396262E-7</v>
      </c>
    </row>
    <row r="92" spans="2:11">
      <c r="B92" s="75" t="s">
        <v>1456</v>
      </c>
      <c r="C92" s="69" t="s">
        <v>1457</v>
      </c>
      <c r="D92" s="82" t="s">
        <v>585</v>
      </c>
      <c r="E92" s="82" t="s">
        <v>122</v>
      </c>
      <c r="F92" s="94">
        <v>44117</v>
      </c>
      <c r="G92" s="76">
        <v>2028.6882000000001</v>
      </c>
      <c r="H92" s="78">
        <v>4.962148</v>
      </c>
      <c r="I92" s="76">
        <v>0.10066651</v>
      </c>
      <c r="J92" s="77">
        <f t="shared" si="1"/>
        <v>2.2869310824324943E-3</v>
      </c>
      <c r="K92" s="77">
        <f>I92/'סכום נכסי הקרן'!$C$42</f>
        <v>1.2871219313059722E-6</v>
      </c>
    </row>
    <row r="93" spans="2:11">
      <c r="B93" s="75" t="s">
        <v>1458</v>
      </c>
      <c r="C93" s="69" t="s">
        <v>1459</v>
      </c>
      <c r="D93" s="82" t="s">
        <v>585</v>
      </c>
      <c r="E93" s="82" t="s">
        <v>122</v>
      </c>
      <c r="F93" s="94">
        <v>44112</v>
      </c>
      <c r="G93" s="76">
        <v>1521.6960779999999</v>
      </c>
      <c r="H93" s="78">
        <v>4.9807750000000004</v>
      </c>
      <c r="I93" s="76">
        <v>7.5792250999999991E-2</v>
      </c>
      <c r="J93" s="77">
        <f t="shared" si="1"/>
        <v>1.7218403083550356E-3</v>
      </c>
      <c r="K93" s="77">
        <f>I93/'סכום נכסי הקרן'!$C$42</f>
        <v>9.6907967193008857E-7</v>
      </c>
    </row>
    <row r="94" spans="2:11">
      <c r="B94" s="75" t="s">
        <v>1460</v>
      </c>
      <c r="C94" s="69" t="s">
        <v>1461</v>
      </c>
      <c r="D94" s="82" t="s">
        <v>585</v>
      </c>
      <c r="E94" s="82" t="s">
        <v>122</v>
      </c>
      <c r="F94" s="94">
        <v>44139</v>
      </c>
      <c r="G94" s="76">
        <v>2282.4091709999998</v>
      </c>
      <c r="H94" s="78">
        <v>5.0030570000000001</v>
      </c>
      <c r="I94" s="76">
        <v>0.114190229</v>
      </c>
      <c r="J94" s="77">
        <f t="shared" si="1"/>
        <v>2.5941614943260118E-3</v>
      </c>
      <c r="K94" s="77">
        <f>I94/'סכום נכסי הקרן'!$C$42</f>
        <v>1.4600361936333268E-6</v>
      </c>
    </row>
    <row r="95" spans="2:11">
      <c r="B95" s="75" t="s">
        <v>1462</v>
      </c>
      <c r="C95" s="69" t="s">
        <v>1463</v>
      </c>
      <c r="D95" s="82" t="s">
        <v>585</v>
      </c>
      <c r="E95" s="82" t="s">
        <v>122</v>
      </c>
      <c r="F95" s="94">
        <v>44112</v>
      </c>
      <c r="G95" s="76">
        <v>1775.312091</v>
      </c>
      <c r="H95" s="78">
        <v>4.9807750000000004</v>
      </c>
      <c r="I95" s="76">
        <v>8.8424291999999974E-2</v>
      </c>
      <c r="J95" s="77">
        <f t="shared" si="1"/>
        <v>2.0088136741492962E-3</v>
      </c>
      <c r="K95" s="77">
        <f>I95/'סכום נכסי הקרן'!$C$42</f>
        <v>1.1305929399301037E-6</v>
      </c>
    </row>
    <row r="96" spans="2:11">
      <c r="B96" s="75" t="s">
        <v>1464</v>
      </c>
      <c r="C96" s="69" t="s">
        <v>1465</v>
      </c>
      <c r="D96" s="82" t="s">
        <v>585</v>
      </c>
      <c r="E96" s="82" t="s">
        <v>122</v>
      </c>
      <c r="F96" s="94">
        <v>44116</v>
      </c>
      <c r="G96" s="76">
        <v>1776.1517550000001</v>
      </c>
      <c r="H96" s="78">
        <v>5.0101750000000003</v>
      </c>
      <c r="I96" s="76">
        <v>8.8988313999999999E-2</v>
      </c>
      <c r="J96" s="77">
        <f t="shared" si="1"/>
        <v>2.0216270660407586E-3</v>
      </c>
      <c r="K96" s="77">
        <f>I96/'סכום נכסי הקרן'!$C$42</f>
        <v>1.137804524854813E-6</v>
      </c>
    </row>
    <row r="97" spans="2:11">
      <c r="B97" s="75" t="s">
        <v>1466</v>
      </c>
      <c r="C97" s="69" t="s">
        <v>1467</v>
      </c>
      <c r="D97" s="82" t="s">
        <v>585</v>
      </c>
      <c r="E97" s="82" t="s">
        <v>122</v>
      </c>
      <c r="F97" s="94">
        <v>44132</v>
      </c>
      <c r="G97" s="76">
        <v>2029.947696</v>
      </c>
      <c r="H97" s="78">
        <v>5.0132070000000004</v>
      </c>
      <c r="I97" s="76">
        <v>0.10176547599999999</v>
      </c>
      <c r="J97" s="77">
        <f t="shared" si="1"/>
        <v>2.3118972752997793E-3</v>
      </c>
      <c r="K97" s="77">
        <f>I97/'סכום נכסי הקרן'!$C$42</f>
        <v>1.3011733098663254E-6</v>
      </c>
    </row>
    <row r="98" spans="2:11">
      <c r="B98" s="75" t="s">
        <v>1468</v>
      </c>
      <c r="C98" s="69" t="s">
        <v>1469</v>
      </c>
      <c r="D98" s="82" t="s">
        <v>585</v>
      </c>
      <c r="E98" s="82" t="s">
        <v>122</v>
      </c>
      <c r="F98" s="94">
        <v>44139</v>
      </c>
      <c r="G98" s="76">
        <v>2030.1876000000002</v>
      </c>
      <c r="H98" s="78">
        <v>5.0675869999999996</v>
      </c>
      <c r="I98" s="76">
        <v>0.102881531</v>
      </c>
      <c r="J98" s="77">
        <f t="shared" si="1"/>
        <v>2.3372516942540495E-3</v>
      </c>
      <c r="K98" s="77">
        <f>I98/'סכום נכסי הקרן'!$C$42</f>
        <v>1.3154431883695504E-6</v>
      </c>
    </row>
    <row r="99" spans="2:11">
      <c r="B99" s="75" t="s">
        <v>1470</v>
      </c>
      <c r="C99" s="69" t="s">
        <v>1471</v>
      </c>
      <c r="D99" s="82" t="s">
        <v>585</v>
      </c>
      <c r="E99" s="82" t="s">
        <v>122</v>
      </c>
      <c r="F99" s="94">
        <v>44084</v>
      </c>
      <c r="G99" s="76">
        <v>8394.0267600000006</v>
      </c>
      <c r="H99" s="78">
        <v>5.1719939999999998</v>
      </c>
      <c r="I99" s="76">
        <v>0.43413858199999994</v>
      </c>
      <c r="J99" s="77">
        <f t="shared" si="1"/>
        <v>9.8627141962005834E-3</v>
      </c>
      <c r="K99" s="77">
        <f>I99/'סכום נכסי הקרן'!$C$42</f>
        <v>5.5508956267409697E-6</v>
      </c>
    </row>
    <row r="100" spans="2:11">
      <c r="B100" s="75" t="s">
        <v>1472</v>
      </c>
      <c r="C100" s="69" t="s">
        <v>1473</v>
      </c>
      <c r="D100" s="82" t="s">
        <v>585</v>
      </c>
      <c r="E100" s="82" t="s">
        <v>122</v>
      </c>
      <c r="F100" s="94">
        <v>44116</v>
      </c>
      <c r="G100" s="76">
        <v>1778.145957</v>
      </c>
      <c r="H100" s="78">
        <v>5.117159</v>
      </c>
      <c r="I100" s="76">
        <v>9.0990559999999998E-2</v>
      </c>
      <c r="J100" s="77">
        <f t="shared" si="1"/>
        <v>2.0671138780110569E-3</v>
      </c>
      <c r="K100" s="77">
        <f>I100/'סכום נכסי הקרן'!$C$42</f>
        <v>1.1634052409069505E-6</v>
      </c>
    </row>
    <row r="101" spans="2:11">
      <c r="B101" s="75" t="s">
        <v>1474</v>
      </c>
      <c r="C101" s="69" t="s">
        <v>1475</v>
      </c>
      <c r="D101" s="82" t="s">
        <v>585</v>
      </c>
      <c r="E101" s="82" t="s">
        <v>122</v>
      </c>
      <c r="F101" s="94">
        <v>44084</v>
      </c>
      <c r="G101" s="76">
        <v>3219.9905699999999</v>
      </c>
      <c r="H101" s="78">
        <v>5.2391189999999996</v>
      </c>
      <c r="I101" s="76">
        <v>0.16869912500000001</v>
      </c>
      <c r="J101" s="77">
        <f t="shared" si="1"/>
        <v>3.8324888042871922E-3</v>
      </c>
      <c r="K101" s="77">
        <f>I101/'סכום נכסי הקרן'!$C$42</f>
        <v>2.1569869023931355E-6</v>
      </c>
    </row>
    <row r="102" spans="2:11">
      <c r="B102" s="75" t="s">
        <v>1476</v>
      </c>
      <c r="C102" s="69" t="s">
        <v>1477</v>
      </c>
      <c r="D102" s="82" t="s">
        <v>585</v>
      </c>
      <c r="E102" s="82" t="s">
        <v>122</v>
      </c>
      <c r="F102" s="94">
        <v>44062</v>
      </c>
      <c r="G102" s="76">
        <v>1270.51659</v>
      </c>
      <c r="H102" s="78">
        <v>5.1489520000000004</v>
      </c>
      <c r="I102" s="76">
        <v>6.5418289000000004E-2</v>
      </c>
      <c r="J102" s="77">
        <f t="shared" si="1"/>
        <v>1.486165741453158E-3</v>
      </c>
      <c r="K102" s="77">
        <f>I102/'סכום נכסי הקרן'!$C$42</f>
        <v>8.364382005536125E-7</v>
      </c>
    </row>
    <row r="103" spans="2:11">
      <c r="B103" s="75" t="s">
        <v>1478</v>
      </c>
      <c r="C103" s="69" t="s">
        <v>1479</v>
      </c>
      <c r="D103" s="82" t="s">
        <v>585</v>
      </c>
      <c r="E103" s="82" t="s">
        <v>122</v>
      </c>
      <c r="F103" s="94">
        <v>44062</v>
      </c>
      <c r="G103" s="76">
        <v>1016.833104</v>
      </c>
      <c r="H103" s="78">
        <v>5.1881110000000001</v>
      </c>
      <c r="I103" s="76">
        <v>5.2754426E-2</v>
      </c>
      <c r="J103" s="77">
        <f t="shared" si="1"/>
        <v>1.198469446842698E-3</v>
      </c>
      <c r="K103" s="77">
        <f>I103/'סכום נכסי הקרן'!$C$42</f>
        <v>6.7451805648231954E-7</v>
      </c>
    </row>
    <row r="104" spans="2:11">
      <c r="B104" s="75" t="s">
        <v>1480</v>
      </c>
      <c r="C104" s="69" t="s">
        <v>1481</v>
      </c>
      <c r="D104" s="82" t="s">
        <v>585</v>
      </c>
      <c r="E104" s="82" t="s">
        <v>122</v>
      </c>
      <c r="F104" s="94">
        <v>44061</v>
      </c>
      <c r="G104" s="76">
        <v>2543.05737</v>
      </c>
      <c r="H104" s="78">
        <v>5.2244429999999999</v>
      </c>
      <c r="I104" s="76">
        <v>0.132860591</v>
      </c>
      <c r="J104" s="77">
        <f t="shared" si="1"/>
        <v>3.0183127952707499E-3</v>
      </c>
      <c r="K104" s="77">
        <f>I104/'סכום נכסי הקרן'!$C$42</f>
        <v>1.6987554300071878E-6</v>
      </c>
    </row>
    <row r="105" spans="2:11">
      <c r="B105" s="75" t="s">
        <v>1482</v>
      </c>
      <c r="C105" s="69" t="s">
        <v>1483</v>
      </c>
      <c r="D105" s="82" t="s">
        <v>585</v>
      </c>
      <c r="E105" s="82" t="s">
        <v>122</v>
      </c>
      <c r="F105" s="94">
        <v>44083</v>
      </c>
      <c r="G105" s="76">
        <v>2803.4618399999999</v>
      </c>
      <c r="H105" s="78">
        <v>5.2524410000000001</v>
      </c>
      <c r="I105" s="76">
        <v>0.14725017099999999</v>
      </c>
      <c r="J105" s="77">
        <f t="shared" si="1"/>
        <v>3.345213745399536E-3</v>
      </c>
      <c r="K105" s="77">
        <f>I105/'סכום נכסי הקרן'!$C$42</f>
        <v>1.8827405905166935E-6</v>
      </c>
    </row>
    <row r="106" spans="2:11">
      <c r="B106" s="75" t="s">
        <v>1484</v>
      </c>
      <c r="C106" s="69" t="s">
        <v>1485</v>
      </c>
      <c r="D106" s="82" t="s">
        <v>585</v>
      </c>
      <c r="E106" s="82" t="s">
        <v>122</v>
      </c>
      <c r="F106" s="94">
        <v>44055</v>
      </c>
      <c r="G106" s="76">
        <v>1527.1388999999999</v>
      </c>
      <c r="H106" s="78">
        <v>5.3162640000000003</v>
      </c>
      <c r="I106" s="76">
        <v>8.1186736999999995E-2</v>
      </c>
      <c r="J106" s="77">
        <f t="shared" si="1"/>
        <v>1.8443916683569563E-3</v>
      </c>
      <c r="K106" s="77">
        <f>I106/'סכום נכסי הקרן'!$C$42</f>
        <v>1.0380535664131996E-6</v>
      </c>
    </row>
    <row r="107" spans="2:11">
      <c r="B107" s="75" t="s">
        <v>1486</v>
      </c>
      <c r="C107" s="69" t="s">
        <v>1487</v>
      </c>
      <c r="D107" s="82" t="s">
        <v>585</v>
      </c>
      <c r="E107" s="82" t="s">
        <v>122</v>
      </c>
      <c r="F107" s="94">
        <v>44055</v>
      </c>
      <c r="G107" s="76">
        <v>1527.1388999999999</v>
      </c>
      <c r="H107" s="78">
        <v>5.3162640000000003</v>
      </c>
      <c r="I107" s="76">
        <v>8.1186736999999995E-2</v>
      </c>
      <c r="J107" s="77">
        <f t="shared" si="1"/>
        <v>1.8443916683569563E-3</v>
      </c>
      <c r="K107" s="77">
        <f>I107/'סכום נכסי הקרן'!$C$42</f>
        <v>1.0380535664131996E-6</v>
      </c>
    </row>
    <row r="108" spans="2:11">
      <c r="B108" s="75" t="s">
        <v>1488</v>
      </c>
      <c r="C108" s="69" t="s">
        <v>1489</v>
      </c>
      <c r="D108" s="82" t="s">
        <v>585</v>
      </c>
      <c r="E108" s="82" t="s">
        <v>122</v>
      </c>
      <c r="F108" s="94">
        <v>44055</v>
      </c>
      <c r="G108" s="76">
        <v>4912.1307900000002</v>
      </c>
      <c r="H108" s="78">
        <v>5.3686360000000004</v>
      </c>
      <c r="I108" s="76">
        <v>0.26371444399999999</v>
      </c>
      <c r="J108" s="77">
        <f t="shared" si="1"/>
        <v>5.9910367297922951E-3</v>
      </c>
      <c r="K108" s="77">
        <f>I108/'סכום נכסי הקרן'!$C$42</f>
        <v>3.371852709253163E-6</v>
      </c>
    </row>
    <row r="109" spans="2:11">
      <c r="B109" s="75" t="s">
        <v>1490</v>
      </c>
      <c r="C109" s="69" t="s">
        <v>1491</v>
      </c>
      <c r="D109" s="82" t="s">
        <v>585</v>
      </c>
      <c r="E109" s="82" t="s">
        <v>122</v>
      </c>
      <c r="F109" s="94">
        <v>44110</v>
      </c>
      <c r="G109" s="76">
        <v>1528.4883600000001</v>
      </c>
      <c r="H109" s="78">
        <v>5.4036020000000002</v>
      </c>
      <c r="I109" s="76">
        <v>8.2593424999999984E-2</v>
      </c>
      <c r="J109" s="77">
        <f t="shared" si="1"/>
        <v>1.8763486569372176E-3</v>
      </c>
      <c r="K109" s="77">
        <f>I109/'סכום נכסי הקרן'!$C$42</f>
        <v>1.0560394782651643E-6</v>
      </c>
    </row>
    <row r="110" spans="2:11">
      <c r="B110" s="75" t="s">
        <v>1492</v>
      </c>
      <c r="C110" s="69" t="s">
        <v>1493</v>
      </c>
      <c r="D110" s="82" t="s">
        <v>585</v>
      </c>
      <c r="E110" s="82" t="s">
        <v>122</v>
      </c>
      <c r="F110" s="94">
        <v>44047</v>
      </c>
      <c r="G110" s="76">
        <v>3791.2541670000001</v>
      </c>
      <c r="H110" s="78">
        <v>5.4159730000000001</v>
      </c>
      <c r="I110" s="76">
        <v>0.20533331799999999</v>
      </c>
      <c r="J110" s="77">
        <f t="shared" si="1"/>
        <v>4.6647405099590278E-3</v>
      </c>
      <c r="K110" s="77">
        <f>I110/'סכום נכסי הקרן'!$C$42</f>
        <v>2.6253916702349499E-6</v>
      </c>
    </row>
    <row r="111" spans="2:11">
      <c r="B111" s="75" t="s">
        <v>1494</v>
      </c>
      <c r="C111" s="69" t="s">
        <v>1495</v>
      </c>
      <c r="D111" s="82" t="s">
        <v>585</v>
      </c>
      <c r="E111" s="82" t="s">
        <v>122</v>
      </c>
      <c r="F111" s="94">
        <v>44138</v>
      </c>
      <c r="G111" s="76">
        <v>3160.2150000000001</v>
      </c>
      <c r="H111" s="78">
        <v>5.4413499999999999</v>
      </c>
      <c r="I111" s="76">
        <v>0.171958364</v>
      </c>
      <c r="J111" s="77">
        <f t="shared" si="1"/>
        <v>3.9065318497267945E-3</v>
      </c>
      <c r="K111" s="77">
        <f>I111/'סכום נכסי הקרן'!$C$42</f>
        <v>2.1986595301247194E-6</v>
      </c>
    </row>
    <row r="112" spans="2:11">
      <c r="B112" s="75" t="s">
        <v>1494</v>
      </c>
      <c r="C112" s="69" t="s">
        <v>1496</v>
      </c>
      <c r="D112" s="82" t="s">
        <v>585</v>
      </c>
      <c r="E112" s="82" t="s">
        <v>122</v>
      </c>
      <c r="F112" s="94">
        <v>44138</v>
      </c>
      <c r="G112" s="76">
        <v>2039.184</v>
      </c>
      <c r="H112" s="78">
        <v>5.4413499999999999</v>
      </c>
      <c r="I112" s="76">
        <v>0.11095914199999998</v>
      </c>
      <c r="J112" s="77">
        <f t="shared" si="1"/>
        <v>2.5207580030323969E-3</v>
      </c>
      <c r="K112" s="77">
        <f>I112/'סכום נכסי הקרן'!$C$42</f>
        <v>1.4187235173554103E-6</v>
      </c>
    </row>
    <row r="113" spans="2:11">
      <c r="B113" s="75" t="s">
        <v>1497</v>
      </c>
      <c r="C113" s="69" t="s">
        <v>1498</v>
      </c>
      <c r="D113" s="82" t="s">
        <v>585</v>
      </c>
      <c r="E113" s="82" t="s">
        <v>122</v>
      </c>
      <c r="F113" s="94">
        <v>44111</v>
      </c>
      <c r="G113" s="76">
        <v>2106.81</v>
      </c>
      <c r="H113" s="78">
        <v>5.4656529999999997</v>
      </c>
      <c r="I113" s="76">
        <v>0.11515092</v>
      </c>
      <c r="J113" s="77">
        <f t="shared" si="1"/>
        <v>2.6159863704294265E-3</v>
      </c>
      <c r="K113" s="77">
        <f>I113/'סכום נכסי הקרן'!$C$42</f>
        <v>1.4723195881337249E-6</v>
      </c>
    </row>
    <row r="114" spans="2:11">
      <c r="B114" s="75" t="s">
        <v>1499</v>
      </c>
      <c r="C114" s="69" t="s">
        <v>1500</v>
      </c>
      <c r="D114" s="82" t="s">
        <v>585</v>
      </c>
      <c r="E114" s="82" t="s">
        <v>122</v>
      </c>
      <c r="F114" s="94">
        <v>44090</v>
      </c>
      <c r="G114" s="76">
        <v>2549.3548500000002</v>
      </c>
      <c r="H114" s="78">
        <v>5.4724810000000002</v>
      </c>
      <c r="I114" s="76">
        <v>0.13951295200000002</v>
      </c>
      <c r="J114" s="77">
        <f t="shared" si="1"/>
        <v>3.1694404259242988E-3</v>
      </c>
      <c r="K114" s="77">
        <f>I114/'סכום נכסי הקרן'!$C$42</f>
        <v>1.7838125134211708E-6</v>
      </c>
    </row>
    <row r="115" spans="2:11">
      <c r="B115" s="75" t="s">
        <v>1501</v>
      </c>
      <c r="C115" s="69" t="s">
        <v>1502</v>
      </c>
      <c r="D115" s="82" t="s">
        <v>585</v>
      </c>
      <c r="E115" s="82" t="s">
        <v>122</v>
      </c>
      <c r="F115" s="94">
        <v>44111</v>
      </c>
      <c r="G115" s="76">
        <v>1527.7236660000001</v>
      </c>
      <c r="H115" s="78">
        <v>5.3569279999999999</v>
      </c>
      <c r="I115" s="76">
        <v>8.1839055000000008E-2</v>
      </c>
      <c r="J115" s="77">
        <f t="shared" si="1"/>
        <v>1.8592109593985374E-3</v>
      </c>
      <c r="K115" s="77">
        <f>I115/'סכום נכסי הקרן'!$C$42</f>
        <v>1.0463941039364103E-6</v>
      </c>
    </row>
    <row r="116" spans="2:11">
      <c r="B116" s="75" t="s">
        <v>1503</v>
      </c>
      <c r="C116" s="69" t="s">
        <v>1504</v>
      </c>
      <c r="D116" s="82" t="s">
        <v>585</v>
      </c>
      <c r="E116" s="82" t="s">
        <v>122</v>
      </c>
      <c r="F116" s="94">
        <v>43893</v>
      </c>
      <c r="G116" s="76">
        <v>3161.6092130000006</v>
      </c>
      <c r="H116" s="78">
        <v>5.4971680000000003</v>
      </c>
      <c r="I116" s="76">
        <v>0.17379895500000003</v>
      </c>
      <c r="J116" s="77">
        <f t="shared" si="1"/>
        <v>3.9483462005764029E-3</v>
      </c>
      <c r="K116" s="77">
        <f>I116/'סכום נכסי הקרן'!$C$42</f>
        <v>2.222193325452127E-6</v>
      </c>
    </row>
    <row r="117" spans="2:11">
      <c r="B117" s="75" t="s">
        <v>1505</v>
      </c>
      <c r="C117" s="69" t="s">
        <v>1506</v>
      </c>
      <c r="D117" s="82" t="s">
        <v>585</v>
      </c>
      <c r="E117" s="82" t="s">
        <v>122</v>
      </c>
      <c r="F117" s="94">
        <v>44138</v>
      </c>
      <c r="G117" s="76">
        <v>1020.101796</v>
      </c>
      <c r="H117" s="78">
        <v>5.4886039999999996</v>
      </c>
      <c r="I117" s="76">
        <v>5.5989346999999995E-2</v>
      </c>
      <c r="J117" s="77">
        <f t="shared" si="1"/>
        <v>1.2719600385411049E-3</v>
      </c>
      <c r="K117" s="77">
        <f>I117/'סכום נכסי הקרן'!$C$42</f>
        <v>7.1587975428173908E-7</v>
      </c>
    </row>
    <row r="118" spans="2:11">
      <c r="B118" s="75" t="s">
        <v>1507</v>
      </c>
      <c r="C118" s="69" t="s">
        <v>1508</v>
      </c>
      <c r="D118" s="82" t="s">
        <v>585</v>
      </c>
      <c r="E118" s="82" t="s">
        <v>122</v>
      </c>
      <c r="F118" s="94">
        <v>44090</v>
      </c>
      <c r="G118" s="76">
        <v>1530.1526940000001</v>
      </c>
      <c r="H118" s="78">
        <v>5.496251</v>
      </c>
      <c r="I118" s="76">
        <v>8.4101031000000007E-2</v>
      </c>
      <c r="J118" s="77">
        <f t="shared" si="1"/>
        <v>1.9105982899230217E-3</v>
      </c>
      <c r="K118" s="77">
        <f>I118/'סכום נכסי הקרן'!$C$42</f>
        <v>1.0753157275994116E-6</v>
      </c>
    </row>
    <row r="119" spans="2:11">
      <c r="B119" s="75" t="s">
        <v>1509</v>
      </c>
      <c r="C119" s="69" t="s">
        <v>1510</v>
      </c>
      <c r="D119" s="82" t="s">
        <v>585</v>
      </c>
      <c r="E119" s="82" t="s">
        <v>122</v>
      </c>
      <c r="F119" s="94">
        <v>44138</v>
      </c>
      <c r="G119" s="76">
        <v>3060.4853159999998</v>
      </c>
      <c r="H119" s="78">
        <v>5.4940059999999997</v>
      </c>
      <c r="I119" s="76">
        <v>0.16814324799999997</v>
      </c>
      <c r="J119" s="77">
        <f t="shared" si="1"/>
        <v>3.8198604496406528E-3</v>
      </c>
      <c r="K119" s="77">
        <f>I119/'סכום נכסי הקרן'!$C$42</f>
        <v>2.1498794594331223E-6</v>
      </c>
    </row>
    <row r="120" spans="2:11">
      <c r="B120" s="75" t="s">
        <v>1511</v>
      </c>
      <c r="C120" s="69" t="s">
        <v>1512</v>
      </c>
      <c r="D120" s="82" t="s">
        <v>585</v>
      </c>
      <c r="E120" s="82" t="s">
        <v>122</v>
      </c>
      <c r="F120" s="94">
        <v>44133</v>
      </c>
      <c r="G120" s="76">
        <v>4080.6470880000002</v>
      </c>
      <c r="H120" s="78">
        <v>5.5161990000000003</v>
      </c>
      <c r="I120" s="76">
        <v>0.22509663299999999</v>
      </c>
      <c r="J120" s="77">
        <f t="shared" si="1"/>
        <v>5.113721401075689E-3</v>
      </c>
      <c r="K120" s="77">
        <f>I120/'סכום נכסי הקרן'!$C$42</f>
        <v>2.8780854029550803E-6</v>
      </c>
    </row>
    <row r="121" spans="2:11">
      <c r="B121" s="75" t="s">
        <v>1513</v>
      </c>
      <c r="C121" s="69" t="s">
        <v>1514</v>
      </c>
      <c r="D121" s="82" t="s">
        <v>585</v>
      </c>
      <c r="E121" s="82" t="s">
        <v>122</v>
      </c>
      <c r="F121" s="94">
        <v>44138</v>
      </c>
      <c r="G121" s="76">
        <v>3865.21146</v>
      </c>
      <c r="H121" s="78">
        <v>5.5078940000000003</v>
      </c>
      <c r="I121" s="76">
        <v>0.212891737</v>
      </c>
      <c r="J121" s="77">
        <f t="shared" si="1"/>
        <v>4.8364518700245379E-3</v>
      </c>
      <c r="K121" s="77">
        <f>I121/'סכום נכסי הקרן'!$C$42</f>
        <v>2.722033610646908E-6</v>
      </c>
    </row>
    <row r="122" spans="2:11">
      <c r="B122" s="75" t="s">
        <v>1515</v>
      </c>
      <c r="C122" s="69" t="s">
        <v>1516</v>
      </c>
      <c r="D122" s="82" t="s">
        <v>585</v>
      </c>
      <c r="E122" s="82" t="s">
        <v>122</v>
      </c>
      <c r="F122" s="94">
        <v>44090</v>
      </c>
      <c r="G122" s="76">
        <v>2040.8633280000001</v>
      </c>
      <c r="H122" s="78">
        <v>5.6148540000000002</v>
      </c>
      <c r="I122" s="76">
        <v>0.114591499</v>
      </c>
      <c r="J122" s="77">
        <f t="shared" si="1"/>
        <v>2.6032775035672944E-3</v>
      </c>
      <c r="K122" s="77">
        <f>I122/'סכום נכסי הקרן'!$C$42</f>
        <v>1.4651668315920197E-6</v>
      </c>
    </row>
    <row r="123" spans="2:11">
      <c r="B123" s="75" t="s">
        <v>1517</v>
      </c>
      <c r="C123" s="69" t="s">
        <v>1518</v>
      </c>
      <c r="D123" s="82" t="s">
        <v>585</v>
      </c>
      <c r="E123" s="82" t="s">
        <v>122</v>
      </c>
      <c r="F123" s="94">
        <v>44090</v>
      </c>
      <c r="G123" s="76">
        <v>2109.2885999999999</v>
      </c>
      <c r="H123" s="78">
        <v>5.5709759999999999</v>
      </c>
      <c r="I123" s="76">
        <v>0.11750796900000002</v>
      </c>
      <c r="J123" s="77">
        <f t="shared" si="1"/>
        <v>2.6695335592702481E-3</v>
      </c>
      <c r="K123" s="77">
        <f>I123/'סכום נכסי הקרן'!$C$42</f>
        <v>1.5024568151128148E-6</v>
      </c>
    </row>
    <row r="124" spans="2:11">
      <c r="B124" s="75" t="s">
        <v>1519</v>
      </c>
      <c r="C124" s="69" t="s">
        <v>1520</v>
      </c>
      <c r="D124" s="82" t="s">
        <v>585</v>
      </c>
      <c r="E124" s="82" t="s">
        <v>122</v>
      </c>
      <c r="F124" s="94">
        <v>44089</v>
      </c>
      <c r="G124" s="76">
        <v>3094.9865100000002</v>
      </c>
      <c r="H124" s="78">
        <v>5.6273989999999996</v>
      </c>
      <c r="I124" s="76">
        <v>0.17416725299999999</v>
      </c>
      <c r="J124" s="77">
        <f t="shared" si="1"/>
        <v>3.9567131554236268E-3</v>
      </c>
      <c r="K124" s="77">
        <f>I124/'סכום נכסי הקרן'!$C$42</f>
        <v>2.2269023834402908E-6</v>
      </c>
    </row>
    <row r="125" spans="2:11">
      <c r="B125" s="75" t="s">
        <v>1521</v>
      </c>
      <c r="C125" s="69" t="s">
        <v>1522</v>
      </c>
      <c r="D125" s="82" t="s">
        <v>585</v>
      </c>
      <c r="E125" s="82" t="s">
        <v>122</v>
      </c>
      <c r="F125" s="94">
        <v>44084</v>
      </c>
      <c r="G125" s="76">
        <v>1055.7286879999999</v>
      </c>
      <c r="H125" s="78">
        <v>5.6501849999999996</v>
      </c>
      <c r="I125" s="76">
        <v>5.9650627999999997E-2</v>
      </c>
      <c r="J125" s="77">
        <f t="shared" si="1"/>
        <v>1.3551366314359964E-3</v>
      </c>
      <c r="K125" s="77">
        <f>I125/'סכום נכסי הקרן'!$C$42</f>
        <v>7.6269289076351302E-7</v>
      </c>
    </row>
    <row r="126" spans="2:11">
      <c r="B126" s="75" t="s">
        <v>1523</v>
      </c>
      <c r="C126" s="69" t="s">
        <v>1524</v>
      </c>
      <c r="D126" s="82" t="s">
        <v>585</v>
      </c>
      <c r="E126" s="82" t="s">
        <v>122</v>
      </c>
      <c r="F126" s="94">
        <v>44138</v>
      </c>
      <c r="G126" s="76">
        <v>2812.1246999999998</v>
      </c>
      <c r="H126" s="78">
        <v>5.724297</v>
      </c>
      <c r="I126" s="76">
        <v>0.16097436600000001</v>
      </c>
      <c r="J126" s="77">
        <f t="shared" si="1"/>
        <v>3.6569985497685825E-3</v>
      </c>
      <c r="K126" s="77">
        <f>I126/'סכום נכסי הקרן'!$C$42</f>
        <v>2.0582181388494986E-6</v>
      </c>
    </row>
    <row r="127" spans="2:11">
      <c r="B127" s="75" t="s">
        <v>1525</v>
      </c>
      <c r="C127" s="69" t="s">
        <v>1526</v>
      </c>
      <c r="D127" s="82" t="s">
        <v>585</v>
      </c>
      <c r="E127" s="82" t="s">
        <v>122</v>
      </c>
      <c r="F127" s="94">
        <v>44138</v>
      </c>
      <c r="G127" s="76">
        <v>3067.7723999999998</v>
      </c>
      <c r="H127" s="78">
        <v>5.7269560000000004</v>
      </c>
      <c r="I127" s="76">
        <v>0.175689978</v>
      </c>
      <c r="J127" s="77">
        <f t="shared" si="1"/>
        <v>3.991306260245648E-3</v>
      </c>
      <c r="K127" s="77">
        <f>I127/'סכום נכסי הקרן'!$C$42</f>
        <v>2.2463719442986923E-6</v>
      </c>
    </row>
    <row r="128" spans="2:11">
      <c r="B128" s="75" t="s">
        <v>1527</v>
      </c>
      <c r="C128" s="69" t="s">
        <v>1528</v>
      </c>
      <c r="D128" s="82" t="s">
        <v>585</v>
      </c>
      <c r="E128" s="82" t="s">
        <v>122</v>
      </c>
      <c r="F128" s="94">
        <v>44109</v>
      </c>
      <c r="G128" s="76">
        <v>1535.640498</v>
      </c>
      <c r="H128" s="78">
        <v>5.8454370000000004</v>
      </c>
      <c r="I128" s="76">
        <v>8.9764903000000021E-2</v>
      </c>
      <c r="J128" s="77">
        <f t="shared" si="1"/>
        <v>2.0392695324615694E-3</v>
      </c>
      <c r="K128" s="77">
        <f>I128/'סכום נכסי הקרן'!$C$42</f>
        <v>1.1477339913030985E-6</v>
      </c>
    </row>
    <row r="129" spans="2:11">
      <c r="B129" s="75" t="s">
        <v>1529</v>
      </c>
      <c r="C129" s="69" t="s">
        <v>1530</v>
      </c>
      <c r="D129" s="82" t="s">
        <v>585</v>
      </c>
      <c r="E129" s="82" t="s">
        <v>122</v>
      </c>
      <c r="F129" s="94">
        <v>44090</v>
      </c>
      <c r="G129" s="76">
        <v>3072.000708</v>
      </c>
      <c r="H129" s="78">
        <v>5.8537460000000001</v>
      </c>
      <c r="I129" s="76">
        <v>0.179827131</v>
      </c>
      <c r="J129" s="77">
        <f t="shared" si="1"/>
        <v>4.0852936626943753E-3</v>
      </c>
      <c r="K129" s="77">
        <f>I129/'סכום נכסי הקרן'!$C$42</f>
        <v>2.2992695798625786E-6</v>
      </c>
    </row>
    <row r="130" spans="2:11">
      <c r="B130" s="75" t="s">
        <v>1531</v>
      </c>
      <c r="C130" s="69" t="s">
        <v>1532</v>
      </c>
      <c r="D130" s="82" t="s">
        <v>585</v>
      </c>
      <c r="E130" s="82" t="s">
        <v>122</v>
      </c>
      <c r="F130" s="94">
        <v>44090</v>
      </c>
      <c r="G130" s="76">
        <v>1763.833725</v>
      </c>
      <c r="H130" s="78">
        <v>5.884061</v>
      </c>
      <c r="I130" s="76">
        <v>0.103785055</v>
      </c>
      <c r="J130" s="77">
        <f t="shared" si="1"/>
        <v>2.3577778565231472E-3</v>
      </c>
      <c r="K130" s="77">
        <f>I130/'סכום נכסי הקרן'!$C$42</f>
        <v>1.3269956456451758E-6</v>
      </c>
    </row>
    <row r="131" spans="2:11">
      <c r="B131" s="75" t="s">
        <v>1533</v>
      </c>
      <c r="C131" s="69" t="s">
        <v>1534</v>
      </c>
      <c r="D131" s="82" t="s">
        <v>585</v>
      </c>
      <c r="E131" s="82" t="s">
        <v>122</v>
      </c>
      <c r="F131" s="94">
        <v>44105</v>
      </c>
      <c r="G131" s="76">
        <v>2306.9018700000001</v>
      </c>
      <c r="H131" s="78">
        <v>5.9802160000000004</v>
      </c>
      <c r="I131" s="76">
        <v>0.13795770799999998</v>
      </c>
      <c r="J131" s="77">
        <f t="shared" si="1"/>
        <v>3.134108557914106E-3</v>
      </c>
      <c r="K131" s="77">
        <f>I131/'סכום נכסי הקרן'!$C$42</f>
        <v>1.7639271646499451E-6</v>
      </c>
    </row>
    <row r="132" spans="2:11">
      <c r="B132" s="75" t="s">
        <v>1535</v>
      </c>
      <c r="C132" s="69" t="s">
        <v>1536</v>
      </c>
      <c r="D132" s="82" t="s">
        <v>585</v>
      </c>
      <c r="E132" s="82" t="s">
        <v>122</v>
      </c>
      <c r="F132" s="94">
        <v>44091</v>
      </c>
      <c r="G132" s="76">
        <v>2825.6039999999998</v>
      </c>
      <c r="H132" s="78">
        <v>6.0018630000000002</v>
      </c>
      <c r="I132" s="76">
        <v>0.169588879</v>
      </c>
      <c r="J132" s="77">
        <f t="shared" si="1"/>
        <v>3.8527021411587955E-3</v>
      </c>
      <c r="K132" s="77">
        <f>I132/'סכום נכסי הקרן'!$C$42</f>
        <v>2.1683632964577278E-6</v>
      </c>
    </row>
    <row r="133" spans="2:11">
      <c r="B133" s="75" t="s">
        <v>1537</v>
      </c>
      <c r="C133" s="69" t="s">
        <v>1538</v>
      </c>
      <c r="D133" s="82" t="s">
        <v>585</v>
      </c>
      <c r="E133" s="82" t="s">
        <v>122</v>
      </c>
      <c r="F133" s="94">
        <v>44088</v>
      </c>
      <c r="G133" s="76">
        <v>3533.6574000000001</v>
      </c>
      <c r="H133" s="78">
        <v>6.1230799999999999</v>
      </c>
      <c r="I133" s="76">
        <v>0.21636867599999995</v>
      </c>
      <c r="J133" s="77">
        <f t="shared" si="1"/>
        <v>4.9154406009423151E-3</v>
      </c>
      <c r="K133" s="77">
        <f>I133/'סכום נכסי הקרן'!$C$42</f>
        <v>2.7664897504367251E-6</v>
      </c>
    </row>
    <row r="134" spans="2:11">
      <c r="B134" s="75" t="s">
        <v>1539</v>
      </c>
      <c r="C134" s="69" t="s">
        <v>1540</v>
      </c>
      <c r="D134" s="82" t="s">
        <v>585</v>
      </c>
      <c r="E134" s="82" t="s">
        <v>122</v>
      </c>
      <c r="F134" s="94">
        <v>44103</v>
      </c>
      <c r="G134" s="76">
        <v>2054.6578079999999</v>
      </c>
      <c r="H134" s="78">
        <v>6.2431279999999996</v>
      </c>
      <c r="I134" s="76">
        <v>0.12827491399999999</v>
      </c>
      <c r="J134" s="77">
        <f t="shared" si="1"/>
        <v>2.9141358722275671E-3</v>
      </c>
      <c r="K134" s="77">
        <f>I134/'סכום נכסי הקרן'!$C$42</f>
        <v>1.6401229668713803E-6</v>
      </c>
    </row>
    <row r="135" spans="2:11">
      <c r="B135" s="75" t="s">
        <v>1541</v>
      </c>
      <c r="C135" s="69" t="s">
        <v>1542</v>
      </c>
      <c r="D135" s="82" t="s">
        <v>585</v>
      </c>
      <c r="E135" s="82" t="s">
        <v>122</v>
      </c>
      <c r="F135" s="94">
        <v>44088</v>
      </c>
      <c r="G135" s="76">
        <v>2569.3718399999998</v>
      </c>
      <c r="H135" s="78">
        <v>6.1937980000000001</v>
      </c>
      <c r="I135" s="76">
        <v>0.159141702</v>
      </c>
      <c r="J135" s="77">
        <f t="shared" si="1"/>
        <v>3.6153642836630516E-3</v>
      </c>
      <c r="K135" s="77">
        <f>I135/'סכום נכסי הקרן'!$C$42</f>
        <v>2.0347856981389291E-6</v>
      </c>
    </row>
    <row r="136" spans="2:11">
      <c r="B136" s="75" t="s">
        <v>1543</v>
      </c>
      <c r="C136" s="69" t="s">
        <v>1544</v>
      </c>
      <c r="D136" s="82" t="s">
        <v>585</v>
      </c>
      <c r="E136" s="82" t="s">
        <v>122</v>
      </c>
      <c r="F136" s="94">
        <v>44097</v>
      </c>
      <c r="G136" s="76">
        <v>2834.8574400000002</v>
      </c>
      <c r="H136" s="78">
        <v>6.3806630000000002</v>
      </c>
      <c r="I136" s="76">
        <v>0.18088269800000001</v>
      </c>
      <c r="J136" s="77">
        <f t="shared" si="1"/>
        <v>4.1092739216890498E-3</v>
      </c>
      <c r="K136" s="77">
        <f>I136/'סכום נכסי הקרן'!$C$42</f>
        <v>2.3127660588371934E-6</v>
      </c>
    </row>
    <row r="137" spans="2:11">
      <c r="B137" s="75" t="s">
        <v>1545</v>
      </c>
      <c r="C137" s="69" t="s">
        <v>1546</v>
      </c>
      <c r="D137" s="82" t="s">
        <v>585</v>
      </c>
      <c r="E137" s="82" t="s">
        <v>122</v>
      </c>
      <c r="F137" s="94">
        <v>44097</v>
      </c>
      <c r="G137" s="76">
        <v>2833.8959880000002</v>
      </c>
      <c r="H137" s="78">
        <v>6.452604</v>
      </c>
      <c r="I137" s="76">
        <v>0.182860095</v>
      </c>
      <c r="J137" s="77">
        <f t="shared" si="1"/>
        <v>4.1541962167165498E-3</v>
      </c>
      <c r="K137" s="77">
        <f>I137/'סכום נכסי הקרן'!$C$42</f>
        <v>2.3380490555915124E-6</v>
      </c>
    </row>
    <row r="138" spans="2:11">
      <c r="B138" s="75" t="s">
        <v>1547</v>
      </c>
      <c r="C138" s="69" t="s">
        <v>1548</v>
      </c>
      <c r="D138" s="82" t="s">
        <v>585</v>
      </c>
      <c r="E138" s="82" t="s">
        <v>122</v>
      </c>
      <c r="F138" s="94">
        <v>44096</v>
      </c>
      <c r="G138" s="76">
        <v>2492.2116449999999</v>
      </c>
      <c r="H138" s="78">
        <v>6.7495630000000002</v>
      </c>
      <c r="I138" s="76">
        <v>0.16821338999999999</v>
      </c>
      <c r="J138" s="77">
        <f t="shared" si="1"/>
        <v>3.8214539281469012E-3</v>
      </c>
      <c r="K138" s="77">
        <f>I138/'סכום נכסי הקרן'!$C$42</f>
        <v>2.1507762949994459E-6</v>
      </c>
    </row>
    <row r="139" spans="2:11">
      <c r="B139" s="75" t="s">
        <v>1549</v>
      </c>
      <c r="C139" s="69" t="s">
        <v>1550</v>
      </c>
      <c r="D139" s="82" t="s">
        <v>585</v>
      </c>
      <c r="E139" s="82" t="s">
        <v>122</v>
      </c>
      <c r="F139" s="94">
        <v>44098</v>
      </c>
      <c r="G139" s="76">
        <v>4158.2560320000002</v>
      </c>
      <c r="H139" s="78">
        <v>7.2598779999999996</v>
      </c>
      <c r="I139" s="76">
        <v>0.30188431599999999</v>
      </c>
      <c r="J139" s="77">
        <f t="shared" si="1"/>
        <v>6.8581758278823124E-3</v>
      </c>
      <c r="K139" s="77">
        <f>I139/'סכום נכסי הקרן'!$C$42</f>
        <v>3.8598926677889433E-6</v>
      </c>
    </row>
    <row r="140" spans="2:11">
      <c r="B140" s="75" t="s">
        <v>1551</v>
      </c>
      <c r="C140" s="69" t="s">
        <v>1552</v>
      </c>
      <c r="D140" s="82" t="s">
        <v>585</v>
      </c>
      <c r="E140" s="82" t="s">
        <v>122</v>
      </c>
      <c r="F140" s="94">
        <v>44098</v>
      </c>
      <c r="G140" s="76">
        <v>2599.88463</v>
      </c>
      <c r="H140" s="78">
        <v>7.3029840000000004</v>
      </c>
      <c r="I140" s="76">
        <v>0.18986915800000001</v>
      </c>
      <c r="J140" s="77">
        <f t="shared" ref="J140:J203" si="2">IFERROR(I140/$I$11,0)</f>
        <v>4.3134273655209294E-3</v>
      </c>
      <c r="K140" s="77">
        <f>I140/'סכום נכסי הקרן'!$C$42</f>
        <v>2.4276669305452107E-6</v>
      </c>
    </row>
    <row r="141" spans="2:11">
      <c r="B141" s="75" t="s">
        <v>1553</v>
      </c>
      <c r="C141" s="69" t="s">
        <v>1554</v>
      </c>
      <c r="D141" s="82" t="s">
        <v>585</v>
      </c>
      <c r="E141" s="82" t="s">
        <v>122</v>
      </c>
      <c r="F141" s="94">
        <v>44098</v>
      </c>
      <c r="G141" s="76">
        <v>1300.9918950000001</v>
      </c>
      <c r="H141" s="78">
        <v>7.3777559999999998</v>
      </c>
      <c r="I141" s="76">
        <v>9.5984010999999994E-2</v>
      </c>
      <c r="J141" s="77">
        <f t="shared" si="2"/>
        <v>2.1805545674767352E-3</v>
      </c>
      <c r="K141" s="77">
        <f>I141/'סכום נכסי הקרן'!$C$42</f>
        <v>1.2272515021412151E-6</v>
      </c>
    </row>
    <row r="142" spans="2:11">
      <c r="B142" s="75" t="s">
        <v>1555</v>
      </c>
      <c r="C142" s="69" t="s">
        <v>1556</v>
      </c>
      <c r="D142" s="82" t="s">
        <v>585</v>
      </c>
      <c r="E142" s="82" t="s">
        <v>122</v>
      </c>
      <c r="F142" s="94">
        <v>43920</v>
      </c>
      <c r="G142" s="76">
        <v>511.48389600000002</v>
      </c>
      <c r="H142" s="78">
        <v>9.140549</v>
      </c>
      <c r="I142" s="76">
        <v>4.6752436000000008E-2</v>
      </c>
      <c r="J142" s="77">
        <f t="shared" si="2"/>
        <v>1.0621168754915207E-3</v>
      </c>
      <c r="K142" s="77">
        <f>I142/'סכום נכסי הקרן'!$C$42</f>
        <v>5.9777661625081535E-7</v>
      </c>
    </row>
    <row r="143" spans="2:11">
      <c r="B143" s="75" t="s">
        <v>1557</v>
      </c>
      <c r="C143" s="69" t="s">
        <v>1319</v>
      </c>
      <c r="D143" s="82" t="s">
        <v>585</v>
      </c>
      <c r="E143" s="82" t="s">
        <v>122</v>
      </c>
      <c r="F143" s="94">
        <v>43920</v>
      </c>
      <c r="G143" s="76">
        <v>2122.0708319999999</v>
      </c>
      <c r="H143" s="78">
        <v>9.1559539999999995</v>
      </c>
      <c r="I143" s="76">
        <v>0.19429582300000001</v>
      </c>
      <c r="J143" s="77">
        <f t="shared" si="2"/>
        <v>4.41399187083671E-3</v>
      </c>
      <c r="K143" s="77">
        <f>I143/'סכום נכסי הקרן'!$C$42</f>
        <v>2.4842662663525668E-6</v>
      </c>
    </row>
    <row r="144" spans="2:11">
      <c r="B144" s="75" t="s">
        <v>1558</v>
      </c>
      <c r="C144" s="69" t="s">
        <v>1559</v>
      </c>
      <c r="D144" s="82" t="s">
        <v>585</v>
      </c>
      <c r="E144" s="82" t="s">
        <v>122</v>
      </c>
      <c r="F144" s="94">
        <v>44195</v>
      </c>
      <c r="G144" s="76">
        <v>2988.2621250000002</v>
      </c>
      <c r="H144" s="78">
        <v>1.2037000000000001E-2</v>
      </c>
      <c r="I144" s="76">
        <v>3.59692E-4</v>
      </c>
      <c r="J144" s="77">
        <f t="shared" si="2"/>
        <v>8.1714446532646126E-6</v>
      </c>
      <c r="K144" s="77">
        <f>I144/'סכום נכסי הקרן'!$C$42</f>
        <v>4.599021677768582E-9</v>
      </c>
    </row>
    <row r="145" spans="2:11">
      <c r="B145" s="75" t="s">
        <v>1560</v>
      </c>
      <c r="C145" s="69" t="s">
        <v>1561</v>
      </c>
      <c r="D145" s="82" t="s">
        <v>585</v>
      </c>
      <c r="E145" s="82" t="s">
        <v>122</v>
      </c>
      <c r="F145" s="94">
        <v>44189</v>
      </c>
      <c r="G145" s="76">
        <v>964.11419999999998</v>
      </c>
      <c r="H145" s="78">
        <v>-3.6997000000000002E-2</v>
      </c>
      <c r="I145" s="76">
        <v>-3.5669499999999997E-4</v>
      </c>
      <c r="J145" s="77">
        <f t="shared" si="2"/>
        <v>-8.103359125574717E-6</v>
      </c>
      <c r="K145" s="77">
        <f>I145/'סכום נכסי הקרן'!$C$42</f>
        <v>-4.560702037720228E-9</v>
      </c>
    </row>
    <row r="146" spans="2:11">
      <c r="B146" s="75" t="s">
        <v>1562</v>
      </c>
      <c r="C146" s="69" t="s">
        <v>1563</v>
      </c>
      <c r="D146" s="82" t="s">
        <v>585</v>
      </c>
      <c r="E146" s="82" t="s">
        <v>122</v>
      </c>
      <c r="F146" s="94">
        <v>44189</v>
      </c>
      <c r="G146" s="76">
        <v>1687.19985</v>
      </c>
      <c r="H146" s="78">
        <v>-3.9856000000000003E-2</v>
      </c>
      <c r="I146" s="76">
        <v>-6.7244699999999995E-4</v>
      </c>
      <c r="J146" s="77">
        <f t="shared" si="2"/>
        <v>-1.5276579525688171E-5</v>
      </c>
      <c r="K146" s="77">
        <f>I146/'סכום נכסי הקרן'!$C$42</f>
        <v>-8.5979069041025366E-9</v>
      </c>
    </row>
    <row r="147" spans="2:11">
      <c r="B147" s="75" t="s">
        <v>1564</v>
      </c>
      <c r="C147" s="69" t="s">
        <v>1565</v>
      </c>
      <c r="D147" s="82" t="s">
        <v>585</v>
      </c>
      <c r="E147" s="82" t="s">
        <v>122</v>
      </c>
      <c r="F147" s="94">
        <v>44188</v>
      </c>
      <c r="G147" s="76">
        <v>1928.2284</v>
      </c>
      <c r="H147" s="78">
        <v>-0.149699</v>
      </c>
      <c r="I147" s="76">
        <v>-2.8865350000000004E-3</v>
      </c>
      <c r="J147" s="77">
        <f t="shared" si="2"/>
        <v>-6.5575995552336934E-5</v>
      </c>
      <c r="K147" s="77">
        <f>I147/'סכום נכסי הקרן'!$C$42</f>
        <v>-3.6907234630288515E-8</v>
      </c>
    </row>
    <row r="148" spans="2:11">
      <c r="B148" s="75" t="s">
        <v>1566</v>
      </c>
      <c r="C148" s="69" t="s">
        <v>1567</v>
      </c>
      <c r="D148" s="82" t="s">
        <v>585</v>
      </c>
      <c r="E148" s="82" t="s">
        <v>122</v>
      </c>
      <c r="F148" s="94">
        <v>44168</v>
      </c>
      <c r="G148" s="76">
        <v>3374.3996999999999</v>
      </c>
      <c r="H148" s="78">
        <v>-1.9806619999999999</v>
      </c>
      <c r="I148" s="76">
        <v>-6.6835436999999998E-2</v>
      </c>
      <c r="J148" s="77">
        <f t="shared" si="2"/>
        <v>-1.5183603592024673E-3</v>
      </c>
      <c r="K148" s="77">
        <f>I148/'סכום נכסי הקרן'!$C$42</f>
        <v>-8.5455785395876564E-7</v>
      </c>
    </row>
    <row r="149" spans="2:11">
      <c r="B149" s="75" t="s">
        <v>1568</v>
      </c>
      <c r="C149" s="69" t="s">
        <v>1569</v>
      </c>
      <c r="D149" s="82" t="s">
        <v>585</v>
      </c>
      <c r="E149" s="82" t="s">
        <v>122</v>
      </c>
      <c r="F149" s="94">
        <v>44168</v>
      </c>
      <c r="G149" s="76">
        <v>3856.4567999999999</v>
      </c>
      <c r="H149" s="78">
        <v>-1.983976</v>
      </c>
      <c r="I149" s="76">
        <v>-7.6511178999999999E-2</v>
      </c>
      <c r="J149" s="77">
        <f t="shared" si="2"/>
        <v>-1.7381728383019967E-3</v>
      </c>
      <c r="K149" s="77">
        <f>I149/'סכום נכסי הקרן'!$C$42</f>
        <v>-9.7827188486992284E-7</v>
      </c>
    </row>
    <row r="150" spans="2:11">
      <c r="B150" s="75" t="s">
        <v>1570</v>
      </c>
      <c r="C150" s="69" t="s">
        <v>1571</v>
      </c>
      <c r="D150" s="82" t="s">
        <v>585</v>
      </c>
      <c r="E150" s="82" t="s">
        <v>122</v>
      </c>
      <c r="F150" s="94">
        <v>44166</v>
      </c>
      <c r="G150" s="76">
        <v>2892.3425999999999</v>
      </c>
      <c r="H150" s="78">
        <v>-2.6657519999999999</v>
      </c>
      <c r="I150" s="76">
        <v>-7.7102672999999997E-2</v>
      </c>
      <c r="J150" s="77">
        <f t="shared" si="2"/>
        <v>-1.7516103361716686E-3</v>
      </c>
      <c r="K150" s="77">
        <f>I150/'סכום נכסי הקרן'!$C$42</f>
        <v>-9.8583472676874182E-7</v>
      </c>
    </row>
    <row r="151" spans="2:11">
      <c r="B151" s="75" t="s">
        <v>1572</v>
      </c>
      <c r="C151" s="69" t="s">
        <v>1573</v>
      </c>
      <c r="D151" s="82" t="s">
        <v>585</v>
      </c>
      <c r="E151" s="82" t="s">
        <v>122</v>
      </c>
      <c r="F151" s="94">
        <v>43997</v>
      </c>
      <c r="G151" s="76">
        <v>1928.2284</v>
      </c>
      <c r="H151" s="78">
        <v>-7.9554679999999998</v>
      </c>
      <c r="I151" s="76">
        <v>-0.15339959099999997</v>
      </c>
      <c r="J151" s="77">
        <f t="shared" si="2"/>
        <v>-3.4849156158322349E-3</v>
      </c>
      <c r="K151" s="77">
        <f>I151/'סכום נכסי הקרן'!$C$42</f>
        <v>-1.9613670706321913E-6</v>
      </c>
    </row>
    <row r="152" spans="2:11">
      <c r="B152" s="75" t="s">
        <v>1574</v>
      </c>
      <c r="C152" s="69" t="s">
        <v>1575</v>
      </c>
      <c r="D152" s="82" t="s">
        <v>585</v>
      </c>
      <c r="E152" s="82" t="s">
        <v>122</v>
      </c>
      <c r="F152" s="94">
        <v>44144</v>
      </c>
      <c r="G152" s="76">
        <v>73946.399999999994</v>
      </c>
      <c r="H152" s="78">
        <v>4.3803349999999996</v>
      </c>
      <c r="I152" s="76">
        <v>3.2391000000000001</v>
      </c>
      <c r="J152" s="77">
        <f t="shared" si="2"/>
        <v>7.358552977655719E-2</v>
      </c>
      <c r="K152" s="77">
        <f>I152/'סכום נכסי הקרן'!$C$42</f>
        <v>4.1415130490698192E-5</v>
      </c>
    </row>
    <row r="153" spans="2:11">
      <c r="B153" s="75" t="s">
        <v>1576</v>
      </c>
      <c r="C153" s="69" t="s">
        <v>1577</v>
      </c>
      <c r="D153" s="82" t="s">
        <v>585</v>
      </c>
      <c r="E153" s="82" t="s">
        <v>122</v>
      </c>
      <c r="F153" s="94">
        <v>44089</v>
      </c>
      <c r="G153" s="76">
        <v>479230.8</v>
      </c>
      <c r="H153" s="78">
        <v>5.4922560000000002</v>
      </c>
      <c r="I153" s="76">
        <v>26.320580000000003</v>
      </c>
      <c r="J153" s="77">
        <f t="shared" si="2"/>
        <v>0.59794814094231608</v>
      </c>
      <c r="K153" s="77">
        <f>I153/'סכום נכסי הקרן'!$C$42</f>
        <v>3.3653491874003922E-4</v>
      </c>
    </row>
    <row r="154" spans="2:11">
      <c r="B154" s="72"/>
      <c r="C154" s="69"/>
      <c r="D154" s="69"/>
      <c r="E154" s="69"/>
      <c r="F154" s="69"/>
      <c r="G154" s="76"/>
      <c r="H154" s="78"/>
      <c r="I154" s="69"/>
      <c r="J154" s="77"/>
      <c r="K154" s="69"/>
    </row>
    <row r="155" spans="2:11">
      <c r="B155" s="85" t="s">
        <v>183</v>
      </c>
      <c r="C155" s="71"/>
      <c r="D155" s="71"/>
      <c r="E155" s="71"/>
      <c r="F155" s="71"/>
      <c r="G155" s="79"/>
      <c r="H155" s="81"/>
      <c r="I155" s="79">
        <v>-2.1966062140000004</v>
      </c>
      <c r="J155" s="80">
        <f t="shared" si="2"/>
        <v>-4.9902266669033864E-2</v>
      </c>
      <c r="K155" s="80">
        <f>I155/'סכום נכסי הקרן'!$C$42</f>
        <v>-2.8085805621774115E-5</v>
      </c>
    </row>
    <row r="156" spans="2:11">
      <c r="B156" s="75" t="s">
        <v>1578</v>
      </c>
      <c r="C156" s="69" t="s">
        <v>1579</v>
      </c>
      <c r="D156" s="82" t="s">
        <v>585</v>
      </c>
      <c r="E156" s="82" t="s">
        <v>124</v>
      </c>
      <c r="F156" s="94">
        <v>44189</v>
      </c>
      <c r="G156" s="76">
        <v>2365.5134159999998</v>
      </c>
      <c r="H156" s="78">
        <v>0.51222199999999996</v>
      </c>
      <c r="I156" s="76">
        <v>1.2116688E-2</v>
      </c>
      <c r="J156" s="77">
        <f t="shared" si="2"/>
        <v>2.7526563107568559E-4</v>
      </c>
      <c r="K156" s="77">
        <f>I156/'סכום נכסי הקרן'!$C$42</f>
        <v>1.5492396487761319E-7</v>
      </c>
    </row>
    <row r="157" spans="2:11">
      <c r="B157" s="75" t="s">
        <v>1580</v>
      </c>
      <c r="C157" s="69" t="s">
        <v>1581</v>
      </c>
      <c r="D157" s="82" t="s">
        <v>585</v>
      </c>
      <c r="E157" s="82" t="s">
        <v>122</v>
      </c>
      <c r="F157" s="94">
        <v>44188</v>
      </c>
      <c r="G157" s="76">
        <v>24.383942000000001</v>
      </c>
      <c r="H157" s="78">
        <v>0.217359</v>
      </c>
      <c r="I157" s="76">
        <v>5.3000999999999989E-5</v>
      </c>
      <c r="J157" s="77">
        <f t="shared" si="2"/>
        <v>1.2040710887861772E-6</v>
      </c>
      <c r="K157" s="77">
        <f>I157/'סכום נכסי הקרן'!$C$42</f>
        <v>6.7767075148575052E-10</v>
      </c>
    </row>
    <row r="158" spans="2:11">
      <c r="B158" s="75" t="s">
        <v>1582</v>
      </c>
      <c r="C158" s="69" t="s">
        <v>1583</v>
      </c>
      <c r="D158" s="82" t="s">
        <v>585</v>
      </c>
      <c r="E158" s="82" t="s">
        <v>122</v>
      </c>
      <c r="F158" s="94">
        <v>44188</v>
      </c>
      <c r="G158" s="76">
        <v>1291.918651</v>
      </c>
      <c r="H158" s="78">
        <v>0.234295</v>
      </c>
      <c r="I158" s="76">
        <v>3.0268999999999999E-3</v>
      </c>
      <c r="J158" s="77">
        <f t="shared" si="2"/>
        <v>6.8764792714229552E-5</v>
      </c>
      <c r="K158" s="77">
        <f>I158/'סכום נכסי הקרן'!$C$42</f>
        <v>3.870194142888282E-8</v>
      </c>
    </row>
    <row r="159" spans="2:11">
      <c r="B159" s="75" t="s">
        <v>1584</v>
      </c>
      <c r="C159" s="69" t="s">
        <v>1585</v>
      </c>
      <c r="D159" s="82" t="s">
        <v>585</v>
      </c>
      <c r="E159" s="82" t="s">
        <v>122</v>
      </c>
      <c r="F159" s="94">
        <v>44188</v>
      </c>
      <c r="G159" s="76">
        <v>2120.3834069999998</v>
      </c>
      <c r="H159" s="78">
        <v>0.249501</v>
      </c>
      <c r="I159" s="76">
        <v>5.29037E-3</v>
      </c>
      <c r="J159" s="77">
        <f t="shared" si="2"/>
        <v>1.2018606377203694E-4</v>
      </c>
      <c r="K159" s="77">
        <f>I159/'סכום נכסי הקרן'!$C$42</f>
        <v>6.7642667374911237E-8</v>
      </c>
    </row>
    <row r="160" spans="2:11">
      <c r="B160" s="75" t="s">
        <v>1586</v>
      </c>
      <c r="C160" s="69" t="s">
        <v>1587</v>
      </c>
      <c r="D160" s="82" t="s">
        <v>585</v>
      </c>
      <c r="E160" s="82" t="s">
        <v>122</v>
      </c>
      <c r="F160" s="94">
        <v>44180</v>
      </c>
      <c r="G160" s="76">
        <v>1709.307753</v>
      </c>
      <c r="H160" s="78">
        <v>0.61636999999999997</v>
      </c>
      <c r="I160" s="76">
        <v>1.0535653999999998E-2</v>
      </c>
      <c r="J160" s="77">
        <f t="shared" si="2"/>
        <v>2.3934786858463886E-4</v>
      </c>
      <c r="K160" s="77">
        <f>I160/'סכום נכסי הקרן'!$C$42</f>
        <v>1.3470886518318245E-7</v>
      </c>
    </row>
    <row r="161" spans="2:11">
      <c r="B161" s="75" t="s">
        <v>1588</v>
      </c>
      <c r="C161" s="69" t="s">
        <v>1589</v>
      </c>
      <c r="D161" s="82" t="s">
        <v>585</v>
      </c>
      <c r="E161" s="82" t="s">
        <v>122</v>
      </c>
      <c r="F161" s="94">
        <v>44180</v>
      </c>
      <c r="G161" s="76">
        <v>2572.1457300000002</v>
      </c>
      <c r="H161" s="78">
        <v>0.89956199999999997</v>
      </c>
      <c r="I161" s="76">
        <v>2.3138034000000002E-2</v>
      </c>
      <c r="J161" s="77">
        <f t="shared" si="2"/>
        <v>5.2564739893118232E-4</v>
      </c>
      <c r="K161" s="77">
        <f>I161/'סכום נכסי הקרן'!$C$42</f>
        <v>2.9584288765651308E-7</v>
      </c>
    </row>
    <row r="162" spans="2:11">
      <c r="B162" s="75" t="s">
        <v>1590</v>
      </c>
      <c r="C162" s="69" t="s">
        <v>1591</v>
      </c>
      <c r="D162" s="82" t="s">
        <v>585</v>
      </c>
      <c r="E162" s="82" t="s">
        <v>122</v>
      </c>
      <c r="F162" s="94">
        <v>44165</v>
      </c>
      <c r="G162" s="76">
        <v>1402.9885800000002</v>
      </c>
      <c r="H162" s="78">
        <v>0.86840399999999995</v>
      </c>
      <c r="I162" s="76">
        <v>1.2183602E-2</v>
      </c>
      <c r="J162" s="77">
        <f t="shared" si="2"/>
        <v>2.7678577622077791E-4</v>
      </c>
      <c r="K162" s="77">
        <f>I162/'סכום נכסי הקרן'!$C$42</f>
        <v>1.557795272380388E-7</v>
      </c>
    </row>
    <row r="163" spans="2:11">
      <c r="B163" s="75" t="s">
        <v>1592</v>
      </c>
      <c r="C163" s="69" t="s">
        <v>1593</v>
      </c>
      <c r="D163" s="82" t="s">
        <v>585</v>
      </c>
      <c r="E163" s="82" t="s">
        <v>122</v>
      </c>
      <c r="F163" s="94">
        <v>44118</v>
      </c>
      <c r="G163" s="76">
        <v>365.94618800000006</v>
      </c>
      <c r="H163" s="78">
        <v>2.0888710000000001</v>
      </c>
      <c r="I163" s="76">
        <v>7.6441439999999994E-3</v>
      </c>
      <c r="J163" s="77">
        <f t="shared" si="2"/>
        <v>1.7365885151069462E-4</v>
      </c>
      <c r="K163" s="77">
        <f>I163/'סכום נכסי הקרן'!$C$42</f>
        <v>9.7738020206133678E-8</v>
      </c>
    </row>
    <row r="164" spans="2:11">
      <c r="B164" s="75" t="s">
        <v>1594</v>
      </c>
      <c r="C164" s="69" t="s">
        <v>1595</v>
      </c>
      <c r="D164" s="82" t="s">
        <v>585</v>
      </c>
      <c r="E164" s="82" t="s">
        <v>124</v>
      </c>
      <c r="F164" s="94">
        <v>44028</v>
      </c>
      <c r="G164" s="76">
        <v>3314.248615</v>
      </c>
      <c r="H164" s="78">
        <v>-7.0829579999999996</v>
      </c>
      <c r="I164" s="76">
        <v>-0.23474683999999996</v>
      </c>
      <c r="J164" s="77">
        <f t="shared" si="2"/>
        <v>-5.3329537787572797E-3</v>
      </c>
      <c r="K164" s="77">
        <f>I164/'סכום נכסי הקרן'!$C$42</f>
        <v>-3.0014729433728654E-6</v>
      </c>
    </row>
    <row r="165" spans="2:11">
      <c r="B165" s="75" t="s">
        <v>1596</v>
      </c>
      <c r="C165" s="69" t="s">
        <v>1597</v>
      </c>
      <c r="D165" s="82" t="s">
        <v>585</v>
      </c>
      <c r="E165" s="82" t="s">
        <v>124</v>
      </c>
      <c r="F165" s="94">
        <v>44139</v>
      </c>
      <c r="G165" s="76">
        <v>1980.0133840000001</v>
      </c>
      <c r="H165" s="78">
        <v>-4.6119539999999999</v>
      </c>
      <c r="I165" s="76">
        <v>-9.1317296999999992E-2</v>
      </c>
      <c r="J165" s="77">
        <f t="shared" si="2"/>
        <v>-2.0745366544744578E-3</v>
      </c>
      <c r="K165" s="77">
        <f>I165/'סכום נכסי הקרן'!$C$42</f>
        <v>-1.1675828999761792E-6</v>
      </c>
    </row>
    <row r="166" spans="2:11">
      <c r="B166" s="75" t="s">
        <v>1598</v>
      </c>
      <c r="C166" s="69" t="s">
        <v>1599</v>
      </c>
      <c r="D166" s="82" t="s">
        <v>585</v>
      </c>
      <c r="E166" s="82" t="s">
        <v>124</v>
      </c>
      <c r="F166" s="94">
        <v>44119</v>
      </c>
      <c r="G166" s="76">
        <v>3124.9713050000005</v>
      </c>
      <c r="H166" s="78">
        <v>-4.2158829999999998</v>
      </c>
      <c r="I166" s="76">
        <v>-0.13174513200000001</v>
      </c>
      <c r="J166" s="77">
        <f t="shared" si="2"/>
        <v>-2.9929719161811796E-3</v>
      </c>
      <c r="K166" s="77">
        <f>I166/'סכום נכסי הקרן'!$C$42</f>
        <v>-1.6844931719595746E-6</v>
      </c>
    </row>
    <row r="167" spans="2:11">
      <c r="B167" s="75" t="s">
        <v>1600</v>
      </c>
      <c r="C167" s="69" t="s">
        <v>1601</v>
      </c>
      <c r="D167" s="82" t="s">
        <v>585</v>
      </c>
      <c r="E167" s="82" t="s">
        <v>124</v>
      </c>
      <c r="F167" s="94">
        <v>44131</v>
      </c>
      <c r="G167" s="76">
        <v>3143.8751739999993</v>
      </c>
      <c r="H167" s="78">
        <v>-3.5242119999999999</v>
      </c>
      <c r="I167" s="76">
        <v>-0.110796831</v>
      </c>
      <c r="J167" s="77">
        <f t="shared" si="2"/>
        <v>-2.51707063897338E-3</v>
      </c>
      <c r="K167" s="77">
        <f>I167/'סכום נכסי הקרן'!$C$42</f>
        <v>-1.4166482090151075E-6</v>
      </c>
    </row>
    <row r="168" spans="2:11">
      <c r="B168" s="75" t="s">
        <v>1602</v>
      </c>
      <c r="C168" s="69" t="s">
        <v>1603</v>
      </c>
      <c r="D168" s="82" t="s">
        <v>585</v>
      </c>
      <c r="E168" s="82" t="s">
        <v>124</v>
      </c>
      <c r="F168" s="94">
        <v>44124</v>
      </c>
      <c r="G168" s="76">
        <v>2281.8654889999998</v>
      </c>
      <c r="H168" s="78">
        <v>-3.6910880000000001</v>
      </c>
      <c r="I168" s="76">
        <v>-8.4225656999999995E-2</v>
      </c>
      <c r="J168" s="77">
        <f t="shared" si="2"/>
        <v>-1.9134295301545467E-3</v>
      </c>
      <c r="K168" s="77">
        <f>I168/'סכום נכסי הקרן'!$C$42</f>
        <v>-1.076909195554255E-6</v>
      </c>
    </row>
    <row r="169" spans="2:11">
      <c r="B169" s="75" t="s">
        <v>1604</v>
      </c>
      <c r="C169" s="69" t="s">
        <v>1605</v>
      </c>
      <c r="D169" s="82" t="s">
        <v>585</v>
      </c>
      <c r="E169" s="82" t="s">
        <v>124</v>
      </c>
      <c r="F169" s="94">
        <v>44124</v>
      </c>
      <c r="G169" s="76">
        <v>2853.0549460000002</v>
      </c>
      <c r="H169" s="78">
        <v>-3.664828</v>
      </c>
      <c r="I169" s="76">
        <v>-0.104559553</v>
      </c>
      <c r="J169" s="77">
        <f t="shared" si="2"/>
        <v>-2.3753728198280416E-3</v>
      </c>
      <c r="K169" s="77">
        <f>I169/'סכום נכסי הקרן'!$C$42</f>
        <v>-1.3368983765688225E-6</v>
      </c>
    </row>
    <row r="170" spans="2:11">
      <c r="B170" s="75" t="s">
        <v>1606</v>
      </c>
      <c r="C170" s="69" t="s">
        <v>1607</v>
      </c>
      <c r="D170" s="82" t="s">
        <v>585</v>
      </c>
      <c r="E170" s="82" t="s">
        <v>124</v>
      </c>
      <c r="F170" s="94">
        <v>44145</v>
      </c>
      <c r="G170" s="76">
        <v>2855.2242029999998</v>
      </c>
      <c r="H170" s="78">
        <v>-3.6927699999999999</v>
      </c>
      <c r="I170" s="76">
        <v>-0.10543686499999999</v>
      </c>
      <c r="J170" s="77">
        <f t="shared" si="2"/>
        <v>-2.3953035006651045E-3</v>
      </c>
      <c r="K170" s="77">
        <f>I170/'סכום נכסי הקרן'!$C$42</f>
        <v>-1.348115687229517E-6</v>
      </c>
    </row>
    <row r="171" spans="2:11">
      <c r="B171" s="75" t="s">
        <v>1608</v>
      </c>
      <c r="C171" s="69" t="s">
        <v>1609</v>
      </c>
      <c r="D171" s="82" t="s">
        <v>585</v>
      </c>
      <c r="E171" s="82" t="s">
        <v>124</v>
      </c>
      <c r="F171" s="94">
        <v>44140</v>
      </c>
      <c r="G171" s="76">
        <v>572.41870300000005</v>
      </c>
      <c r="H171" s="78">
        <v>-3.378638</v>
      </c>
      <c r="I171" s="76">
        <v>-1.9339954999999999E-2</v>
      </c>
      <c r="J171" s="77">
        <f t="shared" si="2"/>
        <v>-4.393630436015486E-4</v>
      </c>
      <c r="K171" s="77">
        <f>I171/'סכום נכסי הקרן'!$C$42</f>
        <v>-2.4728065203582193E-7</v>
      </c>
    </row>
    <row r="172" spans="2:11">
      <c r="B172" s="75" t="s">
        <v>1610</v>
      </c>
      <c r="C172" s="69" t="s">
        <v>1611</v>
      </c>
      <c r="D172" s="82" t="s">
        <v>585</v>
      </c>
      <c r="E172" s="82" t="s">
        <v>124</v>
      </c>
      <c r="F172" s="94">
        <v>44144</v>
      </c>
      <c r="G172" s="76">
        <v>1723.83619</v>
      </c>
      <c r="H172" s="78">
        <v>-2.916998</v>
      </c>
      <c r="I172" s="76">
        <v>-5.0284273000000004E-2</v>
      </c>
      <c r="J172" s="77">
        <f t="shared" si="2"/>
        <v>-1.1423527733426047E-3</v>
      </c>
      <c r="K172" s="77">
        <f>I172/'סכום נכסי הקרן'!$C$42</f>
        <v>-6.429346818328832E-7</v>
      </c>
    </row>
    <row r="173" spans="2:11">
      <c r="B173" s="75" t="s">
        <v>1612</v>
      </c>
      <c r="C173" s="69" t="s">
        <v>1613</v>
      </c>
      <c r="D173" s="82" t="s">
        <v>585</v>
      </c>
      <c r="E173" s="82" t="s">
        <v>124</v>
      </c>
      <c r="F173" s="94">
        <v>44144</v>
      </c>
      <c r="G173" s="76">
        <v>2299.1231330000001</v>
      </c>
      <c r="H173" s="78">
        <v>-2.8710629999999999</v>
      </c>
      <c r="I173" s="76">
        <v>-6.6009285000000001E-2</v>
      </c>
      <c r="J173" s="77">
        <f t="shared" si="2"/>
        <v>-1.4995919258117224E-3</v>
      </c>
      <c r="K173" s="77">
        <f>I173/'סכום נכסי הקרן'!$C$42</f>
        <v>-8.4399467502475586E-7</v>
      </c>
    </row>
    <row r="174" spans="2:11">
      <c r="B174" s="75" t="s">
        <v>1614</v>
      </c>
      <c r="C174" s="69" t="s">
        <v>1615</v>
      </c>
      <c r="D174" s="82" t="s">
        <v>585</v>
      </c>
      <c r="E174" s="82" t="s">
        <v>124</v>
      </c>
      <c r="F174" s="94">
        <v>44159</v>
      </c>
      <c r="G174" s="76">
        <v>1380.94319</v>
      </c>
      <c r="H174" s="78">
        <v>-2.8373870000000001</v>
      </c>
      <c r="I174" s="76">
        <v>-3.9182703999999999E-2</v>
      </c>
      <c r="J174" s="77">
        <f t="shared" si="2"/>
        <v>-8.9014850789355881E-4</v>
      </c>
      <c r="K174" s="77">
        <f>I174/'סכום נכסי הקרן'!$C$42</f>
        <v>-5.0099002782822446E-7</v>
      </c>
    </row>
    <row r="175" spans="2:11">
      <c r="B175" s="75" t="s">
        <v>1616</v>
      </c>
      <c r="C175" s="69" t="s">
        <v>1617</v>
      </c>
      <c r="D175" s="82" t="s">
        <v>585</v>
      </c>
      <c r="E175" s="82" t="s">
        <v>124</v>
      </c>
      <c r="F175" s="94">
        <v>44165</v>
      </c>
      <c r="G175" s="76">
        <v>5804.2085129999996</v>
      </c>
      <c r="H175" s="78">
        <v>-2.2524609999999998</v>
      </c>
      <c r="I175" s="76">
        <v>-0.13073755000000001</v>
      </c>
      <c r="J175" s="77">
        <f t="shared" si="2"/>
        <v>-2.9700817753200381E-3</v>
      </c>
      <c r="K175" s="77">
        <f>I175/'סכום נכסי הקרן'!$C$42</f>
        <v>-1.6716102291637119E-6</v>
      </c>
    </row>
    <row r="176" spans="2:11">
      <c r="B176" s="75" t="s">
        <v>1618</v>
      </c>
      <c r="C176" s="69" t="s">
        <v>1619</v>
      </c>
      <c r="D176" s="82" t="s">
        <v>585</v>
      </c>
      <c r="E176" s="82" t="s">
        <v>124</v>
      </c>
      <c r="F176" s="94">
        <v>44165</v>
      </c>
      <c r="G176" s="76">
        <v>3482.582954</v>
      </c>
      <c r="H176" s="78">
        <v>-2.2507649999999999</v>
      </c>
      <c r="I176" s="76">
        <v>-7.8384756999999999E-2</v>
      </c>
      <c r="J176" s="77">
        <f t="shared" si="2"/>
        <v>-1.7807365843140687E-3</v>
      </c>
      <c r="K176" s="77">
        <f>I176/'סכום נכסי הקרן'!$C$42</f>
        <v>-1.0022274519578489E-6</v>
      </c>
    </row>
    <row r="177" spans="2:11">
      <c r="B177" s="75" t="s">
        <v>1620</v>
      </c>
      <c r="C177" s="69" t="s">
        <v>1621</v>
      </c>
      <c r="D177" s="82" t="s">
        <v>585</v>
      </c>
      <c r="E177" s="82" t="s">
        <v>124</v>
      </c>
      <c r="F177" s="94">
        <v>44195</v>
      </c>
      <c r="G177" s="76">
        <v>1248.1904489999999</v>
      </c>
      <c r="H177" s="78">
        <v>6.4099000000000003E-2</v>
      </c>
      <c r="I177" s="76">
        <v>8.0007600000000004E-4</v>
      </c>
      <c r="J177" s="77">
        <f t="shared" si="2"/>
        <v>1.8176041592265991E-5</v>
      </c>
      <c r="K177" s="77">
        <f>I177/'סכום נכסי הקרן'!$C$42</f>
        <v>1.0229771214990537E-8</v>
      </c>
    </row>
    <row r="178" spans="2:11">
      <c r="B178" s="75" t="s">
        <v>1622</v>
      </c>
      <c r="C178" s="69" t="s">
        <v>1623</v>
      </c>
      <c r="D178" s="82" t="s">
        <v>585</v>
      </c>
      <c r="E178" s="82" t="s">
        <v>125</v>
      </c>
      <c r="F178" s="94">
        <v>44088</v>
      </c>
      <c r="G178" s="76">
        <v>1241.7116020000001</v>
      </c>
      <c r="H178" s="78">
        <v>-6.0780969999999996</v>
      </c>
      <c r="I178" s="76">
        <v>-7.5472442000000001E-2</v>
      </c>
      <c r="J178" s="77">
        <f t="shared" si="2"/>
        <v>-1.7145749214598147E-3</v>
      </c>
      <c r="K178" s="77">
        <f>I178/'סכום נכסי הקרן'!$C$42</f>
        <v>-9.6499059426434845E-7</v>
      </c>
    </row>
    <row r="179" spans="2:11">
      <c r="B179" s="75" t="s">
        <v>1624</v>
      </c>
      <c r="C179" s="69" t="s">
        <v>1625</v>
      </c>
      <c r="D179" s="82" t="s">
        <v>585</v>
      </c>
      <c r="E179" s="82" t="s">
        <v>125</v>
      </c>
      <c r="F179" s="94">
        <v>44091</v>
      </c>
      <c r="G179" s="76">
        <v>1250.436835</v>
      </c>
      <c r="H179" s="78">
        <v>-5.3830489999999998</v>
      </c>
      <c r="I179" s="76">
        <v>-6.7311629999999997E-2</v>
      </c>
      <c r="J179" s="77">
        <f t="shared" si="2"/>
        <v>-1.5291784612002099E-3</v>
      </c>
      <c r="K179" s="77">
        <f>I179/'סכום נכסי הקרן'!$C$42</f>
        <v>-8.6064645734666881E-7</v>
      </c>
    </row>
    <row r="180" spans="2:11">
      <c r="B180" s="75" t="s">
        <v>1626</v>
      </c>
      <c r="C180" s="69" t="s">
        <v>1627</v>
      </c>
      <c r="D180" s="82" t="s">
        <v>585</v>
      </c>
      <c r="E180" s="82" t="s">
        <v>125</v>
      </c>
      <c r="F180" s="94">
        <v>44116</v>
      </c>
      <c r="G180" s="76">
        <v>1886.1978409999999</v>
      </c>
      <c r="H180" s="78">
        <v>-4.7950150000000002</v>
      </c>
      <c r="I180" s="76">
        <v>-9.0443465000000001E-2</v>
      </c>
      <c r="J180" s="77">
        <f t="shared" si="2"/>
        <v>-2.0546850319077855E-3</v>
      </c>
      <c r="K180" s="77">
        <f>I180/'סכום נכסי הקרן'!$C$42</f>
        <v>-1.1564100845932187E-6</v>
      </c>
    </row>
    <row r="181" spans="2:11">
      <c r="B181" s="75" t="s">
        <v>1628</v>
      </c>
      <c r="C181" s="69" t="s">
        <v>1629</v>
      </c>
      <c r="D181" s="82" t="s">
        <v>585</v>
      </c>
      <c r="E181" s="82" t="s">
        <v>125</v>
      </c>
      <c r="F181" s="94">
        <v>44172</v>
      </c>
      <c r="G181" s="76">
        <v>1279.331338</v>
      </c>
      <c r="H181" s="78">
        <v>-3.0500470000000002</v>
      </c>
      <c r="I181" s="76">
        <v>-3.9020203000000003E-2</v>
      </c>
      <c r="J181" s="77">
        <f t="shared" si="2"/>
        <v>-8.8645682743472153E-4</v>
      </c>
      <c r="K181" s="77">
        <f>I181/'סכום נכסי הקרן'!$C$42</f>
        <v>-4.9891229014804517E-7</v>
      </c>
    </row>
    <row r="182" spans="2:11">
      <c r="B182" s="75" t="s">
        <v>1630</v>
      </c>
      <c r="C182" s="69" t="s">
        <v>1631</v>
      </c>
      <c r="D182" s="82" t="s">
        <v>585</v>
      </c>
      <c r="E182" s="82" t="s">
        <v>125</v>
      </c>
      <c r="F182" s="94">
        <v>44172</v>
      </c>
      <c r="G182" s="76">
        <v>89.694918000000001</v>
      </c>
      <c r="H182" s="78">
        <v>-2.841691</v>
      </c>
      <c r="I182" s="76">
        <v>-2.5488520000000003E-3</v>
      </c>
      <c r="J182" s="77">
        <f t="shared" si="2"/>
        <v>-5.7904549023505722E-5</v>
      </c>
      <c r="K182" s="77">
        <f>I182/'סכום נכסי הקרן'!$C$42</f>
        <v>-3.2589620012187667E-8</v>
      </c>
    </row>
    <row r="183" spans="2:11">
      <c r="B183" s="75" t="s">
        <v>1632</v>
      </c>
      <c r="C183" s="69" t="s">
        <v>1633</v>
      </c>
      <c r="D183" s="82" t="s">
        <v>585</v>
      </c>
      <c r="E183" s="82" t="s">
        <v>125</v>
      </c>
      <c r="F183" s="94">
        <v>44175</v>
      </c>
      <c r="G183" s="76">
        <v>1349.1592370000001</v>
      </c>
      <c r="H183" s="78">
        <v>-2.6028609999999999</v>
      </c>
      <c r="I183" s="76">
        <v>-3.511674E-2</v>
      </c>
      <c r="J183" s="77">
        <f t="shared" si="2"/>
        <v>-7.9777836958587782E-4</v>
      </c>
      <c r="K183" s="77">
        <f>I183/'סכום נכסי הקרן'!$C$42</f>
        <v>-4.4900261477198013E-7</v>
      </c>
    </row>
    <row r="184" spans="2:11">
      <c r="B184" s="75" t="s">
        <v>1634</v>
      </c>
      <c r="C184" s="69" t="s">
        <v>1635</v>
      </c>
      <c r="D184" s="82" t="s">
        <v>585</v>
      </c>
      <c r="E184" s="82" t="s">
        <v>125</v>
      </c>
      <c r="F184" s="94">
        <v>44172</v>
      </c>
      <c r="G184" s="76">
        <v>1286.5236299999999</v>
      </c>
      <c r="H184" s="78">
        <v>-2.4746009999999998</v>
      </c>
      <c r="I184" s="76">
        <v>-3.1836328000000004E-2</v>
      </c>
      <c r="J184" s="77">
        <f t="shared" si="2"/>
        <v>-7.2325431818105084E-4</v>
      </c>
      <c r="K184" s="77">
        <f>I184/'סכום נכסי הקרן'!$C$42</f>
        <v>-4.0705926907618436E-7</v>
      </c>
    </row>
    <row r="185" spans="2:11">
      <c r="B185" s="75" t="s">
        <v>1636</v>
      </c>
      <c r="C185" s="69" t="s">
        <v>1637</v>
      </c>
      <c r="D185" s="82" t="s">
        <v>585</v>
      </c>
      <c r="E185" s="82" t="s">
        <v>125</v>
      </c>
      <c r="F185" s="94">
        <v>44174</v>
      </c>
      <c r="G185" s="76">
        <v>1792.3795030000003</v>
      </c>
      <c r="H185" s="78">
        <v>-1.4859979999999999</v>
      </c>
      <c r="I185" s="76">
        <v>-2.6634726000000001E-2</v>
      </c>
      <c r="J185" s="77">
        <f t="shared" si="2"/>
        <v>-6.0508487640500205E-4</v>
      </c>
      <c r="K185" s="77">
        <f>I185/'סכום נכסי הקרן'!$C$42</f>
        <v>-3.4055158929146733E-7</v>
      </c>
    </row>
    <row r="186" spans="2:11">
      <c r="B186" s="75" t="s">
        <v>1638</v>
      </c>
      <c r="C186" s="69" t="s">
        <v>1639</v>
      </c>
      <c r="D186" s="82" t="s">
        <v>585</v>
      </c>
      <c r="E186" s="82" t="s">
        <v>125</v>
      </c>
      <c r="F186" s="94">
        <v>44189</v>
      </c>
      <c r="G186" s="76">
        <v>1314.521506</v>
      </c>
      <c r="H186" s="78">
        <v>-0.27535500000000002</v>
      </c>
      <c r="I186" s="76">
        <v>-3.6195979999999999E-3</v>
      </c>
      <c r="J186" s="77">
        <f t="shared" si="2"/>
        <v>-8.2229642928025327E-5</v>
      </c>
      <c r="K186" s="77">
        <f>I186/'סכום נכסי הקרן'!$C$42</f>
        <v>-4.6280177670917905E-8</v>
      </c>
    </row>
    <row r="187" spans="2:11">
      <c r="B187" s="75" t="s">
        <v>1640</v>
      </c>
      <c r="C187" s="69" t="s">
        <v>1641</v>
      </c>
      <c r="D187" s="82" t="s">
        <v>585</v>
      </c>
      <c r="E187" s="82" t="s">
        <v>122</v>
      </c>
      <c r="F187" s="94">
        <v>44173</v>
      </c>
      <c r="G187" s="76">
        <v>1732.9153650000001</v>
      </c>
      <c r="H187" s="78">
        <v>-0.79495099999999996</v>
      </c>
      <c r="I187" s="76">
        <v>-1.3775835000000002E-2</v>
      </c>
      <c r="J187" s="77">
        <f t="shared" si="2"/>
        <v>-3.1295795640438358E-4</v>
      </c>
      <c r="K187" s="77">
        <f>I187/'סכום נכסי הקרן'!$C$42</f>
        <v>-1.7613781733917675E-7</v>
      </c>
    </row>
    <row r="188" spans="2:11">
      <c r="B188" s="75" t="s">
        <v>1642</v>
      </c>
      <c r="C188" s="69" t="s">
        <v>1643</v>
      </c>
      <c r="D188" s="82" t="s">
        <v>585</v>
      </c>
      <c r="E188" s="82" t="s">
        <v>122</v>
      </c>
      <c r="F188" s="94">
        <v>44119</v>
      </c>
      <c r="G188" s="76">
        <v>2525.0610000000001</v>
      </c>
      <c r="H188" s="78">
        <v>-1.95974</v>
      </c>
      <c r="I188" s="76">
        <v>-4.9484627000000003E-2</v>
      </c>
      <c r="J188" s="77">
        <f t="shared" si="2"/>
        <v>-1.1241865004446687E-3</v>
      </c>
      <c r="K188" s="77">
        <f>I188/'סכום נכסי הקרן'!$C$42</f>
        <v>-6.3271040859761261E-7</v>
      </c>
    </row>
    <row r="189" spans="2:11">
      <c r="B189" s="75" t="s">
        <v>1644</v>
      </c>
      <c r="C189" s="69" t="s">
        <v>1645</v>
      </c>
      <c r="D189" s="82" t="s">
        <v>585</v>
      </c>
      <c r="E189" s="82" t="s">
        <v>122</v>
      </c>
      <c r="F189" s="94">
        <v>44146</v>
      </c>
      <c r="G189" s="76">
        <v>1832.9167299999999</v>
      </c>
      <c r="H189" s="78">
        <v>-2.1652529999999999</v>
      </c>
      <c r="I189" s="76">
        <v>-3.9687282000000004E-2</v>
      </c>
      <c r="J189" s="77">
        <f t="shared" si="2"/>
        <v>-9.0161145730654276E-4</v>
      </c>
      <c r="K189" s="77">
        <f>I189/'סכום נכסי הקרן'!$C$42</f>
        <v>-5.0744156180764337E-7</v>
      </c>
    </row>
    <row r="190" spans="2:11">
      <c r="B190" s="75" t="s">
        <v>1646</v>
      </c>
      <c r="C190" s="69" t="s">
        <v>1647</v>
      </c>
      <c r="D190" s="82" t="s">
        <v>585</v>
      </c>
      <c r="E190" s="82" t="s">
        <v>122</v>
      </c>
      <c r="F190" s="94">
        <v>44117</v>
      </c>
      <c r="G190" s="76">
        <v>1144.159071</v>
      </c>
      <c r="H190" s="78">
        <v>-2.2247590000000002</v>
      </c>
      <c r="I190" s="76">
        <v>-2.5454786E-2</v>
      </c>
      <c r="J190" s="77">
        <f t="shared" si="2"/>
        <v>-5.7827912480593101E-4</v>
      </c>
      <c r="K190" s="77">
        <f>I190/'סכום נכסי הקרן'!$C$42</f>
        <v>-3.2546487721984424E-7</v>
      </c>
    </row>
    <row r="191" spans="2:11">
      <c r="B191" s="75" t="s">
        <v>1648</v>
      </c>
      <c r="C191" s="69" t="s">
        <v>1649</v>
      </c>
      <c r="D191" s="82" t="s">
        <v>585</v>
      </c>
      <c r="E191" s="82" t="s">
        <v>122</v>
      </c>
      <c r="F191" s="94">
        <v>44103</v>
      </c>
      <c r="G191" s="76">
        <v>2150.1412789999999</v>
      </c>
      <c r="H191" s="78">
        <v>-2.2664810000000002</v>
      </c>
      <c r="I191" s="76">
        <v>-4.8732536E-2</v>
      </c>
      <c r="J191" s="77">
        <f t="shared" si="2"/>
        <v>-1.107100576985936E-3</v>
      </c>
      <c r="K191" s="77">
        <f>I191/'סכום נכסי הקרן'!$C$42</f>
        <v>-6.2309417356137421E-7</v>
      </c>
    </row>
    <row r="192" spans="2:11">
      <c r="B192" s="75" t="s">
        <v>1650</v>
      </c>
      <c r="C192" s="69" t="s">
        <v>1651</v>
      </c>
      <c r="D192" s="82" t="s">
        <v>585</v>
      </c>
      <c r="E192" s="82" t="s">
        <v>122</v>
      </c>
      <c r="F192" s="94">
        <v>44117</v>
      </c>
      <c r="G192" s="76">
        <v>1372.4045550000001</v>
      </c>
      <c r="H192" s="78">
        <v>-2.243884</v>
      </c>
      <c r="I192" s="76">
        <v>-3.0795164E-2</v>
      </c>
      <c r="J192" s="77">
        <f t="shared" si="2"/>
        <v>-6.9960126501063941E-4</v>
      </c>
      <c r="K192" s="77">
        <f>I192/'סכום נכסי הקרן'!$C$42</f>
        <v>-3.9374694685019024E-7</v>
      </c>
    </row>
    <row r="193" spans="2:11">
      <c r="B193" s="75" t="s">
        <v>1652</v>
      </c>
      <c r="C193" s="69" t="s">
        <v>1653</v>
      </c>
      <c r="D193" s="82" t="s">
        <v>585</v>
      </c>
      <c r="E193" s="82" t="s">
        <v>122</v>
      </c>
      <c r="F193" s="94">
        <v>44084</v>
      </c>
      <c r="G193" s="76">
        <v>2065.0480830000001</v>
      </c>
      <c r="H193" s="78">
        <v>-2.6950349999999998</v>
      </c>
      <c r="I193" s="76">
        <v>-5.5653769999999998E-2</v>
      </c>
      <c r="J193" s="77">
        <f t="shared" si="2"/>
        <v>-1.2643364358965964E-3</v>
      </c>
      <c r="K193" s="77">
        <f>I193/'סכום נכסי הקרן'!$C$42</f>
        <v>-7.1158906697826687E-7</v>
      </c>
    </row>
    <row r="194" spans="2:11">
      <c r="B194" s="75" t="s">
        <v>1654</v>
      </c>
      <c r="C194" s="69" t="s">
        <v>1655</v>
      </c>
      <c r="D194" s="82" t="s">
        <v>585</v>
      </c>
      <c r="E194" s="82" t="s">
        <v>122</v>
      </c>
      <c r="F194" s="94">
        <v>44146</v>
      </c>
      <c r="G194" s="76">
        <v>17847.240000000002</v>
      </c>
      <c r="H194" s="78">
        <v>-2.1798329999999999</v>
      </c>
      <c r="I194" s="76">
        <v>-0.38904</v>
      </c>
      <c r="J194" s="77">
        <f t="shared" si="2"/>
        <v>-8.8381694002259304E-3</v>
      </c>
      <c r="K194" s="77">
        <f>I194/'סכום נכסי הקרן'!$C$42</f>
        <v>-4.9742651866571651E-6</v>
      </c>
    </row>
    <row r="195" spans="2:11">
      <c r="B195" s="72"/>
      <c r="C195" s="69"/>
      <c r="D195" s="69"/>
      <c r="E195" s="69"/>
      <c r="F195" s="69"/>
      <c r="G195" s="76"/>
      <c r="H195" s="78"/>
      <c r="I195" s="69"/>
      <c r="J195" s="77"/>
      <c r="K195" s="69"/>
    </row>
    <row r="196" spans="2:11">
      <c r="B196" s="70" t="s">
        <v>188</v>
      </c>
      <c r="C196" s="71"/>
      <c r="D196" s="71"/>
      <c r="E196" s="71"/>
      <c r="F196" s="71"/>
      <c r="G196" s="79"/>
      <c r="H196" s="81"/>
      <c r="I196" s="79">
        <v>4.6917359559999996</v>
      </c>
      <c r="J196" s="80">
        <f t="shared" si="2"/>
        <v>0.10658635914111389</v>
      </c>
      <c r="K196" s="80">
        <f>I196/'סכום נכסי הקרן'!$C$42</f>
        <v>5.9988532878157699E-5</v>
      </c>
    </row>
    <row r="197" spans="2:11">
      <c r="B197" s="85" t="s">
        <v>182</v>
      </c>
      <c r="C197" s="71"/>
      <c r="D197" s="71"/>
      <c r="E197" s="71"/>
      <c r="F197" s="71"/>
      <c r="G197" s="79"/>
      <c r="H197" s="81"/>
      <c r="I197" s="79">
        <v>4.6917359559999996</v>
      </c>
      <c r="J197" s="80">
        <f t="shared" si="2"/>
        <v>0.10658635914111389</v>
      </c>
      <c r="K197" s="80">
        <f>I197/'סכום נכסי הקרן'!$C$42</f>
        <v>5.9988532878157699E-5</v>
      </c>
    </row>
    <row r="198" spans="2:11">
      <c r="B198" s="75" t="s">
        <v>1656</v>
      </c>
      <c r="C198" s="69" t="s">
        <v>1657</v>
      </c>
      <c r="D198" s="82" t="s">
        <v>585</v>
      </c>
      <c r="E198" s="82" t="s">
        <v>122</v>
      </c>
      <c r="F198" s="94">
        <v>44027</v>
      </c>
      <c r="G198" s="76">
        <v>8123.5723930000004</v>
      </c>
      <c r="H198" s="78">
        <v>8.8178459999999994</v>
      </c>
      <c r="I198" s="76">
        <v>0.71632406700000006</v>
      </c>
      <c r="J198" s="77">
        <f t="shared" si="2"/>
        <v>1.6273374073629419E-2</v>
      </c>
      <c r="K198" s="77">
        <f>I198/'סכום נכסי הקרן'!$C$42</f>
        <v>9.1589190541917924E-6</v>
      </c>
    </row>
    <row r="199" spans="2:11">
      <c r="B199" s="75" t="s">
        <v>1656</v>
      </c>
      <c r="C199" s="69" t="s">
        <v>1658</v>
      </c>
      <c r="D199" s="82" t="s">
        <v>585</v>
      </c>
      <c r="E199" s="82" t="s">
        <v>122</v>
      </c>
      <c r="F199" s="94">
        <v>43983</v>
      </c>
      <c r="G199" s="76">
        <v>24194.433829000001</v>
      </c>
      <c r="H199" s="78">
        <v>3.216215</v>
      </c>
      <c r="I199" s="76">
        <v>0.77814502699999999</v>
      </c>
      <c r="J199" s="77">
        <f t="shared" si="2"/>
        <v>1.767781607693137E-2</v>
      </c>
      <c r="K199" s="77">
        <f>I199/'סכום נכסי הקרן'!$C$42</f>
        <v>9.9493618084939849E-6</v>
      </c>
    </row>
    <row r="200" spans="2:11">
      <c r="B200" s="75" t="s">
        <v>1656</v>
      </c>
      <c r="C200" s="69" t="s">
        <v>1659</v>
      </c>
      <c r="D200" s="82" t="s">
        <v>585</v>
      </c>
      <c r="E200" s="82" t="s">
        <v>122</v>
      </c>
      <c r="F200" s="94">
        <v>44056</v>
      </c>
      <c r="G200" s="76">
        <v>2410.2855</v>
      </c>
      <c r="H200" s="78">
        <v>20.324636000000002</v>
      </c>
      <c r="I200" s="76">
        <v>0.48988175900000003</v>
      </c>
      <c r="J200" s="77">
        <f t="shared" si="2"/>
        <v>1.1129081770827302E-2</v>
      </c>
      <c r="K200" s="77">
        <f>I200/'סכום נכסי הקרן'!$C$42</f>
        <v>6.263627851563016E-6</v>
      </c>
    </row>
    <row r="201" spans="2:11">
      <c r="B201" s="75" t="s">
        <v>1656</v>
      </c>
      <c r="C201" s="69" t="s">
        <v>1660</v>
      </c>
      <c r="D201" s="82" t="s">
        <v>585</v>
      </c>
      <c r="E201" s="82" t="s">
        <v>122</v>
      </c>
      <c r="F201" s="94">
        <v>44123</v>
      </c>
      <c r="G201" s="76">
        <v>1517.957437</v>
      </c>
      <c r="H201" s="78">
        <v>4.6501219999999996</v>
      </c>
      <c r="I201" s="76">
        <v>7.0586877999999992E-2</v>
      </c>
      <c r="J201" s="77">
        <f t="shared" si="2"/>
        <v>1.6035851974015032E-3</v>
      </c>
      <c r="K201" s="77">
        <f>I201/'סכום נכסי הקרן'!$C$42</f>
        <v>9.025237761418273E-7</v>
      </c>
    </row>
    <row r="202" spans="2:11">
      <c r="B202" s="75" t="s">
        <v>1656</v>
      </c>
      <c r="C202" s="69" t="s">
        <v>1661</v>
      </c>
      <c r="D202" s="82" t="s">
        <v>585</v>
      </c>
      <c r="E202" s="82" t="s">
        <v>122</v>
      </c>
      <c r="F202" s="94">
        <v>44090</v>
      </c>
      <c r="G202" s="76">
        <v>4789.270912</v>
      </c>
      <c r="H202" s="78">
        <v>10.416198</v>
      </c>
      <c r="I202" s="76">
        <v>0.49885995399999999</v>
      </c>
      <c r="J202" s="77">
        <f t="shared" si="2"/>
        <v>1.1333047451267004E-2</v>
      </c>
      <c r="K202" s="77">
        <f>I202/'סכום נכסי הקרן'!$C$42</f>
        <v>6.3784230469864145E-6</v>
      </c>
    </row>
    <row r="203" spans="2:11">
      <c r="B203" s="75" t="s">
        <v>1656</v>
      </c>
      <c r="C203" s="69" t="s">
        <v>1662</v>
      </c>
      <c r="D203" s="82" t="s">
        <v>585</v>
      </c>
      <c r="E203" s="82" t="s">
        <v>122</v>
      </c>
      <c r="F203" s="94">
        <v>44154</v>
      </c>
      <c r="G203" s="76">
        <v>20512.844865999999</v>
      </c>
      <c r="H203" s="78">
        <v>4.9870559999999999</v>
      </c>
      <c r="I203" s="76">
        <v>1.0229871159999999</v>
      </c>
      <c r="J203" s="77">
        <f t="shared" si="2"/>
        <v>2.3240112650258517E-2</v>
      </c>
      <c r="K203" s="77">
        <f>I203/'סכום נכסי הקרן'!$C$42</f>
        <v>1.3079912599006824E-5</v>
      </c>
    </row>
    <row r="204" spans="2:11">
      <c r="B204" s="75" t="s">
        <v>1656</v>
      </c>
      <c r="C204" s="69" t="s">
        <v>1663</v>
      </c>
      <c r="D204" s="82" t="s">
        <v>585</v>
      </c>
      <c r="E204" s="82" t="s">
        <v>124</v>
      </c>
      <c r="F204" s="94">
        <v>44145</v>
      </c>
      <c r="G204" s="76">
        <v>10262.040731999999</v>
      </c>
      <c r="H204" s="78">
        <v>4.0137280000000004</v>
      </c>
      <c r="I204" s="76">
        <v>0.41189036599999995</v>
      </c>
      <c r="J204" s="77">
        <f t="shared" ref="J204:J207" si="3">IFERROR(I204/$I$11,0)</f>
        <v>9.3572815880862085E-3</v>
      </c>
      <c r="K204" s="77">
        <f>I204/'סכום נכסי הקרן'!$C$42</f>
        <v>5.2664299514530068E-6</v>
      </c>
    </row>
    <row r="205" spans="2:11">
      <c r="B205" s="75" t="s">
        <v>1656</v>
      </c>
      <c r="C205" s="69" t="s">
        <v>1664</v>
      </c>
      <c r="D205" s="82" t="s">
        <v>585</v>
      </c>
      <c r="E205" s="82" t="s">
        <v>122</v>
      </c>
      <c r="F205" s="94">
        <v>44025</v>
      </c>
      <c r="G205" s="76">
        <v>3339.3712140000002</v>
      </c>
      <c r="H205" s="78">
        <v>13.863542000000001</v>
      </c>
      <c r="I205" s="76">
        <v>0.46295512599999999</v>
      </c>
      <c r="J205" s="77">
        <f t="shared" si="3"/>
        <v>1.0517365382199618E-2</v>
      </c>
      <c r="K205" s="77">
        <f>I205/'סכום נכסי הקרן'!$C$42</f>
        <v>5.9193439395596377E-6</v>
      </c>
    </row>
    <row r="206" spans="2:11">
      <c r="B206" s="75" t="s">
        <v>1656</v>
      </c>
      <c r="C206" s="69" t="s">
        <v>1665</v>
      </c>
      <c r="D206" s="82" t="s">
        <v>585</v>
      </c>
      <c r="E206" s="82" t="s">
        <v>122</v>
      </c>
      <c r="F206" s="94">
        <v>44183</v>
      </c>
      <c r="G206" s="76">
        <v>3716.9972130000006</v>
      </c>
      <c r="H206" s="78">
        <v>4.7557010000000002</v>
      </c>
      <c r="I206" s="76">
        <v>0.176769274</v>
      </c>
      <c r="J206" s="77">
        <f t="shared" si="3"/>
        <v>4.0158255921420756E-3</v>
      </c>
      <c r="K206" s="77">
        <f>I206/'סכום נכסי הקרן'!$C$42</f>
        <v>2.2601718222518547E-6</v>
      </c>
    </row>
    <row r="207" spans="2:11">
      <c r="B207" s="75" t="s">
        <v>1656</v>
      </c>
      <c r="C207" s="69" t="s">
        <v>1666</v>
      </c>
      <c r="D207" s="82" t="s">
        <v>585</v>
      </c>
      <c r="E207" s="82" t="s">
        <v>122</v>
      </c>
      <c r="F207" s="94">
        <v>44188</v>
      </c>
      <c r="G207" s="76">
        <v>2616.2395750000001</v>
      </c>
      <c r="H207" s="78">
        <v>2.4208940000000001</v>
      </c>
      <c r="I207" s="76">
        <v>6.3336388999999993E-2</v>
      </c>
      <c r="J207" s="77">
        <f t="shared" si="3"/>
        <v>1.4388693583708774E-3</v>
      </c>
      <c r="K207" s="77">
        <f>I207/'סכום נכסי הקרן'!$C$42</f>
        <v>8.0981902850934553E-7</v>
      </c>
    </row>
    <row r="208" spans="2:11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5" t="s">
        <v>206</v>
      </c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5" t="s">
        <v>102</v>
      </c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5" t="s">
        <v>189</v>
      </c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5" t="s">
        <v>197</v>
      </c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2:11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2:11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2:11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2:1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2:11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2:11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2:11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2:11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2:11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2:11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2:11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2:11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2:11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2:11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2:11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2:11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2:11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2:11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2:11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2:11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2:11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2:11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2:11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2:11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2:11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2:11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2:11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2:11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2:11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2:11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2:1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2:11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2:11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2:11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2:11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2:11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2:11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2:11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2:11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2:11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2:11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2:11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2:11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2:11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2:11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2:11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2:11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2:11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2:11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2:11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2:11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2:11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2:11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2:11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2:11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2:11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2:11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2:11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2:11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</row>
    <row r="530" spans="2:11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</row>
    <row r="531" spans="2:11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</row>
    <row r="532" spans="2:11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</row>
    <row r="533" spans="2:11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</row>
    <row r="534" spans="2:11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</row>
    <row r="535" spans="2:11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</row>
    <row r="536" spans="2:11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</row>
    <row r="537" spans="2:11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</row>
    <row r="538" spans="2:11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</row>
    <row r="539" spans="2:11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</row>
    <row r="540" spans="2:11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</row>
    <row r="541" spans="2:11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</row>
    <row r="542" spans="2:11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</row>
    <row r="543" spans="2:11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</row>
    <row r="544" spans="2:11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</row>
    <row r="545" spans="2:11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</row>
    <row r="546" spans="2:11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</row>
    <row r="547" spans="2:11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</row>
    <row r="548" spans="2:11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</row>
    <row r="549" spans="2:11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</row>
    <row r="550" spans="2:11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</row>
    <row r="551" spans="2:11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</row>
    <row r="552" spans="2:11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</row>
    <row r="553" spans="2:11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</row>
    <row r="554" spans="2:11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</row>
    <row r="555" spans="2:11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</row>
    <row r="556" spans="2:11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</row>
    <row r="557" spans="2:11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</row>
    <row r="558" spans="2:11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</row>
    <row r="559" spans="2:11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</row>
    <row r="560" spans="2:11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</row>
    <row r="561" spans="2:11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</row>
    <row r="562" spans="2:11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</row>
    <row r="563" spans="2:11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</row>
    <row r="564" spans="2:11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</row>
    <row r="565" spans="2:11">
      <c r="B565" s="113"/>
      <c r="C565" s="113"/>
      <c r="D565" s="113"/>
      <c r="E565" s="114"/>
      <c r="F565" s="114"/>
      <c r="G565" s="114"/>
      <c r="H565" s="114"/>
      <c r="I565" s="114"/>
      <c r="J565" s="114"/>
      <c r="K565" s="114"/>
    </row>
    <row r="566" spans="2:11">
      <c r="B566" s="113"/>
      <c r="C566" s="113"/>
      <c r="D566" s="113"/>
      <c r="E566" s="114"/>
      <c r="F566" s="114"/>
      <c r="G566" s="114"/>
      <c r="H566" s="114"/>
      <c r="I566" s="114"/>
      <c r="J566" s="114"/>
      <c r="K566" s="114"/>
    </row>
    <row r="567" spans="2:11">
      <c r="B567" s="113"/>
      <c r="C567" s="113"/>
      <c r="D567" s="113"/>
      <c r="E567" s="114"/>
      <c r="F567" s="114"/>
      <c r="G567" s="114"/>
      <c r="H567" s="114"/>
      <c r="I567" s="114"/>
      <c r="J567" s="114"/>
      <c r="K567" s="114"/>
    </row>
    <row r="568" spans="2:11">
      <c r="B568" s="113"/>
      <c r="C568" s="113"/>
      <c r="D568" s="113"/>
      <c r="E568" s="114"/>
      <c r="F568" s="114"/>
      <c r="G568" s="114"/>
      <c r="H568" s="114"/>
      <c r="I568" s="114"/>
      <c r="J568" s="114"/>
      <c r="K568" s="114"/>
    </row>
    <row r="569" spans="2:11">
      <c r="B569" s="113"/>
      <c r="C569" s="113"/>
      <c r="D569" s="113"/>
      <c r="E569" s="114"/>
      <c r="F569" s="114"/>
      <c r="G569" s="114"/>
      <c r="H569" s="114"/>
      <c r="I569" s="114"/>
      <c r="J569" s="114"/>
      <c r="K569" s="114"/>
    </row>
    <row r="570" spans="2:11">
      <c r="B570" s="113"/>
      <c r="C570" s="113"/>
      <c r="D570" s="113"/>
      <c r="E570" s="114"/>
      <c r="F570" s="114"/>
      <c r="G570" s="114"/>
      <c r="H570" s="114"/>
      <c r="I570" s="114"/>
      <c r="J570" s="114"/>
      <c r="K570" s="114"/>
    </row>
    <row r="571" spans="2:11">
      <c r="B571" s="113"/>
      <c r="C571" s="113"/>
      <c r="D571" s="113"/>
      <c r="E571" s="114"/>
      <c r="F571" s="114"/>
      <c r="G571" s="114"/>
      <c r="H571" s="114"/>
      <c r="I571" s="114"/>
      <c r="J571" s="114"/>
      <c r="K571" s="114"/>
    </row>
    <row r="572" spans="2:11">
      <c r="B572" s="113"/>
      <c r="C572" s="113"/>
      <c r="D572" s="113"/>
      <c r="E572" s="114"/>
      <c r="F572" s="114"/>
      <c r="G572" s="114"/>
      <c r="H572" s="114"/>
      <c r="I572" s="114"/>
      <c r="J572" s="114"/>
      <c r="K572" s="114"/>
    </row>
    <row r="573" spans="2:11">
      <c r="B573" s="113"/>
      <c r="C573" s="113"/>
      <c r="D573" s="113"/>
      <c r="E573" s="114"/>
      <c r="F573" s="114"/>
      <c r="G573" s="114"/>
      <c r="H573" s="114"/>
      <c r="I573" s="114"/>
      <c r="J573" s="114"/>
      <c r="K573" s="114"/>
    </row>
    <row r="574" spans="2:11">
      <c r="B574" s="113"/>
      <c r="C574" s="113"/>
      <c r="D574" s="113"/>
      <c r="E574" s="114"/>
      <c r="F574" s="114"/>
      <c r="G574" s="114"/>
      <c r="H574" s="114"/>
      <c r="I574" s="114"/>
      <c r="J574" s="114"/>
      <c r="K574" s="114"/>
    </row>
    <row r="575" spans="2:11">
      <c r="B575" s="113"/>
      <c r="C575" s="113"/>
      <c r="D575" s="113"/>
      <c r="E575" s="114"/>
      <c r="F575" s="114"/>
      <c r="G575" s="114"/>
      <c r="H575" s="114"/>
      <c r="I575" s="114"/>
      <c r="J575" s="114"/>
      <c r="K575" s="114"/>
    </row>
    <row r="576" spans="2:11">
      <c r="B576" s="113"/>
      <c r="C576" s="113"/>
      <c r="D576" s="113"/>
      <c r="E576" s="114"/>
      <c r="F576" s="114"/>
      <c r="G576" s="114"/>
      <c r="H576" s="114"/>
      <c r="I576" s="114"/>
      <c r="J576" s="114"/>
      <c r="K576" s="114"/>
    </row>
    <row r="577" spans="2:11">
      <c r="B577" s="113"/>
      <c r="C577" s="113"/>
      <c r="D577" s="113"/>
      <c r="E577" s="114"/>
      <c r="F577" s="114"/>
      <c r="G577" s="114"/>
      <c r="H577" s="114"/>
      <c r="I577" s="114"/>
      <c r="J577" s="114"/>
      <c r="K577" s="114"/>
    </row>
    <row r="578" spans="2:11">
      <c r="B578" s="113"/>
      <c r="C578" s="113"/>
      <c r="D578" s="113"/>
      <c r="E578" s="114"/>
      <c r="F578" s="114"/>
      <c r="G578" s="114"/>
      <c r="H578" s="114"/>
      <c r="I578" s="114"/>
      <c r="J578" s="114"/>
      <c r="K578" s="114"/>
    </row>
    <row r="579" spans="2:11">
      <c r="B579" s="113"/>
      <c r="C579" s="113"/>
      <c r="D579" s="113"/>
      <c r="E579" s="114"/>
      <c r="F579" s="114"/>
      <c r="G579" s="114"/>
      <c r="H579" s="114"/>
      <c r="I579" s="114"/>
      <c r="J579" s="114"/>
      <c r="K579" s="114"/>
    </row>
    <row r="580" spans="2:11">
      <c r="B580" s="113"/>
      <c r="C580" s="113"/>
      <c r="D580" s="113"/>
      <c r="E580" s="114"/>
      <c r="F580" s="114"/>
      <c r="G580" s="114"/>
      <c r="H580" s="114"/>
      <c r="I580" s="114"/>
      <c r="J580" s="114"/>
      <c r="K580" s="114"/>
    </row>
    <row r="581" spans="2:11">
      <c r="B581" s="113"/>
      <c r="C581" s="113"/>
      <c r="D581" s="113"/>
      <c r="E581" s="114"/>
      <c r="F581" s="114"/>
      <c r="G581" s="114"/>
      <c r="H581" s="114"/>
      <c r="I581" s="114"/>
      <c r="J581" s="114"/>
      <c r="K581" s="114"/>
    </row>
    <row r="582" spans="2:11">
      <c r="B582" s="113"/>
      <c r="C582" s="113"/>
      <c r="D582" s="113"/>
      <c r="E582" s="114"/>
      <c r="F582" s="114"/>
      <c r="G582" s="114"/>
      <c r="H582" s="114"/>
      <c r="I582" s="114"/>
      <c r="J582" s="114"/>
      <c r="K582" s="114"/>
    </row>
    <row r="583" spans="2:11">
      <c r="B583" s="113"/>
      <c r="C583" s="113"/>
      <c r="D583" s="113"/>
      <c r="E583" s="114"/>
      <c r="F583" s="114"/>
      <c r="G583" s="114"/>
      <c r="H583" s="114"/>
      <c r="I583" s="114"/>
      <c r="J583" s="114"/>
      <c r="K583" s="114"/>
    </row>
    <row r="584" spans="2:11">
      <c r="B584" s="113"/>
      <c r="C584" s="113"/>
      <c r="D584" s="113"/>
      <c r="E584" s="114"/>
      <c r="F584" s="114"/>
      <c r="G584" s="114"/>
      <c r="H584" s="114"/>
      <c r="I584" s="114"/>
      <c r="J584" s="114"/>
      <c r="K584" s="114"/>
    </row>
    <row r="585" spans="2:11">
      <c r="B585" s="113"/>
      <c r="C585" s="113"/>
      <c r="D585" s="113"/>
      <c r="E585" s="114"/>
      <c r="F585" s="114"/>
      <c r="G585" s="114"/>
      <c r="H585" s="114"/>
      <c r="I585" s="114"/>
      <c r="J585" s="114"/>
      <c r="K585" s="114"/>
    </row>
    <row r="586" spans="2:11">
      <c r="B586" s="113"/>
      <c r="C586" s="113"/>
      <c r="D586" s="113"/>
      <c r="E586" s="114"/>
      <c r="F586" s="114"/>
      <c r="G586" s="114"/>
      <c r="H586" s="114"/>
      <c r="I586" s="114"/>
      <c r="J586" s="114"/>
      <c r="K586" s="114"/>
    </row>
    <row r="587" spans="2:11">
      <c r="B587" s="113"/>
      <c r="C587" s="113"/>
      <c r="D587" s="113"/>
      <c r="E587" s="114"/>
      <c r="F587" s="114"/>
      <c r="G587" s="114"/>
      <c r="H587" s="114"/>
      <c r="I587" s="114"/>
      <c r="J587" s="114"/>
      <c r="K587" s="114"/>
    </row>
    <row r="588" spans="2:11">
      <c r="B588" s="113"/>
      <c r="C588" s="113"/>
      <c r="D588" s="113"/>
      <c r="E588" s="114"/>
      <c r="F588" s="114"/>
      <c r="G588" s="114"/>
      <c r="H588" s="114"/>
      <c r="I588" s="114"/>
      <c r="J588" s="114"/>
      <c r="K588" s="114"/>
    </row>
    <row r="589" spans="2:11">
      <c r="B589" s="113"/>
      <c r="C589" s="113"/>
      <c r="D589" s="113"/>
      <c r="E589" s="114"/>
      <c r="F589" s="114"/>
      <c r="G589" s="114"/>
      <c r="H589" s="114"/>
      <c r="I589" s="114"/>
      <c r="J589" s="114"/>
      <c r="K589" s="114"/>
    </row>
    <row r="590" spans="2:11">
      <c r="B590" s="113"/>
      <c r="C590" s="113"/>
      <c r="D590" s="113"/>
      <c r="E590" s="114"/>
      <c r="F590" s="114"/>
      <c r="G590" s="114"/>
      <c r="H590" s="114"/>
      <c r="I590" s="114"/>
      <c r="J590" s="114"/>
      <c r="K590" s="114"/>
    </row>
    <row r="591" spans="2:11">
      <c r="B591" s="113"/>
      <c r="C591" s="113"/>
      <c r="D591" s="113"/>
      <c r="E591" s="114"/>
      <c r="F591" s="114"/>
      <c r="G591" s="114"/>
      <c r="H591" s="114"/>
      <c r="I591" s="114"/>
      <c r="J591" s="114"/>
      <c r="K591" s="114"/>
    </row>
    <row r="592" spans="2:11">
      <c r="B592" s="113"/>
      <c r="C592" s="113"/>
      <c r="D592" s="113"/>
      <c r="E592" s="114"/>
      <c r="F592" s="114"/>
      <c r="G592" s="114"/>
      <c r="H592" s="114"/>
      <c r="I592" s="114"/>
      <c r="J592" s="114"/>
      <c r="K592" s="114"/>
    </row>
    <row r="593" spans="2:11">
      <c r="B593" s="113"/>
      <c r="C593" s="113"/>
      <c r="D593" s="113"/>
      <c r="E593" s="114"/>
      <c r="F593" s="114"/>
      <c r="G593" s="114"/>
      <c r="H593" s="114"/>
      <c r="I593" s="114"/>
      <c r="J593" s="114"/>
      <c r="K593" s="114"/>
    </row>
    <row r="594" spans="2:11">
      <c r="B594" s="113"/>
      <c r="C594" s="113"/>
      <c r="D594" s="113"/>
      <c r="E594" s="114"/>
      <c r="F594" s="114"/>
      <c r="G594" s="114"/>
      <c r="H594" s="114"/>
      <c r="I594" s="114"/>
      <c r="J594" s="114"/>
      <c r="K594" s="114"/>
    </row>
    <row r="595" spans="2:11">
      <c r="B595" s="113"/>
      <c r="C595" s="113"/>
      <c r="D595" s="113"/>
      <c r="E595" s="114"/>
      <c r="F595" s="114"/>
      <c r="G595" s="114"/>
      <c r="H595" s="114"/>
      <c r="I595" s="114"/>
      <c r="J595" s="114"/>
      <c r="K595" s="114"/>
    </row>
    <row r="596" spans="2:11">
      <c r="B596" s="113"/>
      <c r="C596" s="113"/>
      <c r="D596" s="113"/>
      <c r="E596" s="114"/>
      <c r="F596" s="114"/>
      <c r="G596" s="114"/>
      <c r="H596" s="114"/>
      <c r="I596" s="114"/>
      <c r="J596" s="114"/>
      <c r="K596" s="114"/>
    </row>
    <row r="597" spans="2:11">
      <c r="B597" s="113"/>
      <c r="C597" s="113"/>
      <c r="D597" s="113"/>
      <c r="E597" s="114"/>
      <c r="F597" s="114"/>
      <c r="G597" s="114"/>
      <c r="H597" s="114"/>
      <c r="I597" s="114"/>
      <c r="J597" s="114"/>
      <c r="K597" s="114"/>
    </row>
    <row r="598" spans="2:11">
      <c r="B598" s="113"/>
      <c r="C598" s="113"/>
      <c r="D598" s="113"/>
      <c r="E598" s="114"/>
      <c r="F598" s="114"/>
      <c r="G598" s="114"/>
      <c r="H598" s="114"/>
      <c r="I598" s="114"/>
      <c r="J598" s="114"/>
      <c r="K598" s="114"/>
    </row>
    <row r="599" spans="2:11">
      <c r="B599" s="113"/>
      <c r="C599" s="113"/>
      <c r="D599" s="113"/>
      <c r="E599" s="114"/>
      <c r="F599" s="114"/>
      <c r="G599" s="114"/>
      <c r="H599" s="114"/>
      <c r="I599" s="114"/>
      <c r="J599" s="114"/>
      <c r="K599" s="114"/>
    </row>
    <row r="600" spans="2:11">
      <c r="B600" s="113"/>
      <c r="C600" s="113"/>
      <c r="D600" s="113"/>
      <c r="E600" s="114"/>
      <c r="F600" s="114"/>
      <c r="G600" s="114"/>
      <c r="H600" s="114"/>
      <c r="I600" s="114"/>
      <c r="J600" s="114"/>
      <c r="K600" s="114"/>
    </row>
    <row r="601" spans="2:11">
      <c r="B601" s="113"/>
      <c r="C601" s="113"/>
      <c r="D601" s="113"/>
      <c r="E601" s="114"/>
      <c r="F601" s="114"/>
      <c r="G601" s="114"/>
      <c r="H601" s="114"/>
      <c r="I601" s="114"/>
      <c r="J601" s="114"/>
      <c r="K601" s="114"/>
    </row>
    <row r="602" spans="2:11">
      <c r="B602" s="113"/>
      <c r="C602" s="113"/>
      <c r="D602" s="113"/>
      <c r="E602" s="114"/>
      <c r="F602" s="114"/>
      <c r="G602" s="114"/>
      <c r="H602" s="114"/>
      <c r="I602" s="114"/>
      <c r="J602" s="114"/>
      <c r="K602" s="114"/>
    </row>
    <row r="603" spans="2:11">
      <c r="B603" s="113"/>
      <c r="C603" s="113"/>
      <c r="D603" s="113"/>
      <c r="E603" s="114"/>
      <c r="F603" s="114"/>
      <c r="G603" s="114"/>
      <c r="H603" s="114"/>
      <c r="I603" s="114"/>
      <c r="J603" s="114"/>
      <c r="K603" s="114"/>
    </row>
    <row r="604" spans="2:11">
      <c r="B604" s="113"/>
      <c r="C604" s="113"/>
      <c r="D604" s="113"/>
      <c r="E604" s="114"/>
      <c r="F604" s="114"/>
      <c r="G604" s="114"/>
      <c r="H604" s="114"/>
      <c r="I604" s="114"/>
      <c r="J604" s="114"/>
      <c r="K604" s="114"/>
    </row>
    <row r="605" spans="2:11">
      <c r="B605" s="113"/>
      <c r="C605" s="113"/>
      <c r="D605" s="113"/>
      <c r="E605" s="114"/>
      <c r="F605" s="114"/>
      <c r="G605" s="114"/>
      <c r="H605" s="114"/>
      <c r="I605" s="114"/>
      <c r="J605" s="114"/>
      <c r="K605" s="114"/>
    </row>
    <row r="606" spans="2:11">
      <c r="B606" s="113"/>
      <c r="C606" s="113"/>
      <c r="D606" s="113"/>
      <c r="E606" s="114"/>
      <c r="F606" s="114"/>
      <c r="G606" s="114"/>
      <c r="H606" s="114"/>
      <c r="I606" s="114"/>
      <c r="J606" s="114"/>
      <c r="K606" s="114"/>
    </row>
    <row r="607" spans="2:11">
      <c r="B607" s="113"/>
      <c r="C607" s="113"/>
      <c r="D607" s="113"/>
      <c r="E607" s="114"/>
      <c r="F607" s="114"/>
      <c r="G607" s="114"/>
      <c r="H607" s="114"/>
      <c r="I607" s="114"/>
      <c r="J607" s="114"/>
      <c r="K607" s="114"/>
    </row>
    <row r="608" spans="2:11">
      <c r="B608" s="113"/>
      <c r="C608" s="113"/>
      <c r="D608" s="113"/>
      <c r="E608" s="114"/>
      <c r="F608" s="114"/>
      <c r="G608" s="114"/>
      <c r="H608" s="114"/>
      <c r="I608" s="114"/>
      <c r="J608" s="114"/>
      <c r="K608" s="114"/>
    </row>
    <row r="609" spans="2:11">
      <c r="B609" s="113"/>
      <c r="C609" s="113"/>
      <c r="D609" s="113"/>
      <c r="E609" s="114"/>
      <c r="F609" s="114"/>
      <c r="G609" s="114"/>
      <c r="H609" s="114"/>
      <c r="I609" s="114"/>
      <c r="J609" s="114"/>
      <c r="K609" s="114"/>
    </row>
    <row r="610" spans="2:11">
      <c r="B610" s="113"/>
      <c r="C610" s="113"/>
      <c r="D610" s="113"/>
      <c r="E610" s="114"/>
      <c r="F610" s="114"/>
      <c r="G610" s="114"/>
      <c r="H610" s="114"/>
      <c r="I610" s="114"/>
      <c r="J610" s="114"/>
      <c r="K610" s="114"/>
    </row>
    <row r="611" spans="2:11">
      <c r="B611" s="113"/>
      <c r="C611" s="113"/>
      <c r="D611" s="113"/>
      <c r="E611" s="114"/>
      <c r="F611" s="114"/>
      <c r="G611" s="114"/>
      <c r="H611" s="114"/>
      <c r="I611" s="114"/>
      <c r="J611" s="114"/>
      <c r="K611" s="114"/>
    </row>
    <row r="612" spans="2:11">
      <c r="B612" s="113"/>
      <c r="C612" s="113"/>
      <c r="D612" s="113"/>
      <c r="E612" s="114"/>
      <c r="F612" s="114"/>
      <c r="G612" s="114"/>
      <c r="H612" s="114"/>
      <c r="I612" s="114"/>
      <c r="J612" s="114"/>
      <c r="K612" s="114"/>
    </row>
    <row r="613" spans="2:11">
      <c r="B613" s="113"/>
      <c r="C613" s="113"/>
      <c r="D613" s="113"/>
      <c r="E613" s="114"/>
      <c r="F613" s="114"/>
      <c r="G613" s="114"/>
      <c r="H613" s="114"/>
      <c r="I613" s="114"/>
      <c r="J613" s="114"/>
      <c r="K613" s="114"/>
    </row>
    <row r="614" spans="2:11">
      <c r="B614" s="113"/>
      <c r="C614" s="113"/>
      <c r="D614" s="113"/>
      <c r="E614" s="114"/>
      <c r="F614" s="114"/>
      <c r="G614" s="114"/>
      <c r="H614" s="114"/>
      <c r="I614" s="114"/>
      <c r="J614" s="114"/>
      <c r="K614" s="114"/>
    </row>
    <row r="615" spans="2:11">
      <c r="B615" s="113"/>
      <c r="C615" s="113"/>
      <c r="D615" s="113"/>
      <c r="E615" s="114"/>
      <c r="F615" s="114"/>
      <c r="G615" s="114"/>
      <c r="H615" s="114"/>
      <c r="I615" s="114"/>
      <c r="J615" s="114"/>
      <c r="K615" s="114"/>
    </row>
    <row r="616" spans="2:11">
      <c r="B616" s="113"/>
      <c r="C616" s="113"/>
      <c r="D616" s="113"/>
      <c r="E616" s="114"/>
      <c r="F616" s="114"/>
      <c r="G616" s="114"/>
      <c r="H616" s="114"/>
      <c r="I616" s="114"/>
      <c r="J616" s="114"/>
      <c r="K616" s="114"/>
    </row>
    <row r="617" spans="2:11">
      <c r="B617" s="113"/>
      <c r="C617" s="113"/>
      <c r="D617" s="113"/>
      <c r="E617" s="114"/>
      <c r="F617" s="114"/>
      <c r="G617" s="114"/>
      <c r="H617" s="114"/>
      <c r="I617" s="114"/>
      <c r="J617" s="114"/>
      <c r="K617" s="114"/>
    </row>
    <row r="618" spans="2:11">
      <c r="B618" s="113"/>
      <c r="C618" s="113"/>
      <c r="D618" s="113"/>
      <c r="E618" s="114"/>
      <c r="F618" s="114"/>
      <c r="G618" s="114"/>
      <c r="H618" s="114"/>
      <c r="I618" s="114"/>
      <c r="J618" s="114"/>
      <c r="K618" s="114"/>
    </row>
    <row r="619" spans="2:11">
      <c r="B619" s="113"/>
      <c r="C619" s="113"/>
      <c r="D619" s="113"/>
      <c r="E619" s="114"/>
      <c r="F619" s="114"/>
      <c r="G619" s="114"/>
      <c r="H619" s="114"/>
      <c r="I619" s="114"/>
      <c r="J619" s="114"/>
      <c r="K619" s="114"/>
    </row>
    <row r="620" spans="2:11">
      <c r="B620" s="113"/>
      <c r="C620" s="113"/>
      <c r="D620" s="113"/>
      <c r="E620" s="114"/>
      <c r="F620" s="114"/>
      <c r="G620" s="114"/>
      <c r="H620" s="114"/>
      <c r="I620" s="114"/>
      <c r="J620" s="114"/>
      <c r="K620" s="114"/>
    </row>
    <row r="621" spans="2:11">
      <c r="B621" s="113"/>
      <c r="C621" s="113"/>
      <c r="D621" s="113"/>
      <c r="E621" s="114"/>
      <c r="F621" s="114"/>
      <c r="G621" s="114"/>
      <c r="H621" s="114"/>
      <c r="I621" s="114"/>
      <c r="J621" s="114"/>
      <c r="K621" s="114"/>
    </row>
    <row r="622" spans="2:11">
      <c r="B622" s="113"/>
      <c r="C622" s="113"/>
      <c r="D622" s="113"/>
      <c r="E622" s="114"/>
      <c r="F622" s="114"/>
      <c r="G622" s="114"/>
      <c r="H622" s="114"/>
      <c r="I622" s="114"/>
      <c r="J622" s="114"/>
      <c r="K622" s="114"/>
    </row>
    <row r="623" spans="2:11">
      <c r="B623" s="113"/>
      <c r="C623" s="113"/>
      <c r="D623" s="113"/>
      <c r="E623" s="114"/>
      <c r="F623" s="114"/>
      <c r="G623" s="114"/>
      <c r="H623" s="114"/>
      <c r="I623" s="114"/>
      <c r="J623" s="114"/>
      <c r="K623" s="114"/>
    </row>
    <row r="624" spans="2:11">
      <c r="B624" s="113"/>
      <c r="C624" s="113"/>
      <c r="D624" s="113"/>
      <c r="E624" s="114"/>
      <c r="F624" s="114"/>
      <c r="G624" s="114"/>
      <c r="H624" s="114"/>
      <c r="I624" s="114"/>
      <c r="J624" s="114"/>
      <c r="K624" s="114"/>
    </row>
    <row r="625" spans="2:11">
      <c r="B625" s="113"/>
      <c r="C625" s="113"/>
      <c r="D625" s="113"/>
      <c r="E625" s="114"/>
      <c r="F625" s="114"/>
      <c r="G625" s="114"/>
      <c r="H625" s="114"/>
      <c r="I625" s="114"/>
      <c r="J625" s="114"/>
      <c r="K625" s="114"/>
    </row>
    <row r="626" spans="2:11">
      <c r="B626" s="113"/>
      <c r="C626" s="113"/>
      <c r="D626" s="113"/>
      <c r="E626" s="114"/>
      <c r="F626" s="114"/>
      <c r="G626" s="114"/>
      <c r="H626" s="114"/>
      <c r="I626" s="114"/>
      <c r="J626" s="114"/>
      <c r="K626" s="114"/>
    </row>
    <row r="627" spans="2:11">
      <c r="B627" s="113"/>
      <c r="C627" s="113"/>
      <c r="D627" s="113"/>
      <c r="E627" s="114"/>
      <c r="F627" s="114"/>
      <c r="G627" s="114"/>
      <c r="H627" s="114"/>
      <c r="I627" s="114"/>
      <c r="J627" s="114"/>
      <c r="K627" s="114"/>
    </row>
    <row r="628" spans="2:11">
      <c r="B628" s="113"/>
      <c r="C628" s="113"/>
      <c r="D628" s="113"/>
      <c r="E628" s="114"/>
      <c r="F628" s="114"/>
      <c r="G628" s="114"/>
      <c r="H628" s="114"/>
      <c r="I628" s="114"/>
      <c r="J628" s="114"/>
      <c r="K628" s="114"/>
    </row>
    <row r="629" spans="2:11">
      <c r="B629" s="113"/>
      <c r="C629" s="113"/>
      <c r="D629" s="113"/>
      <c r="E629" s="114"/>
      <c r="F629" s="114"/>
      <c r="G629" s="114"/>
      <c r="H629" s="114"/>
      <c r="I629" s="114"/>
      <c r="J629" s="114"/>
      <c r="K629" s="114"/>
    </row>
    <row r="630" spans="2:11">
      <c r="B630" s="113"/>
      <c r="C630" s="113"/>
      <c r="D630" s="113"/>
      <c r="E630" s="114"/>
      <c r="F630" s="114"/>
      <c r="G630" s="114"/>
      <c r="H630" s="114"/>
      <c r="I630" s="114"/>
      <c r="J630" s="114"/>
      <c r="K630" s="114"/>
    </row>
    <row r="631" spans="2:11">
      <c r="B631" s="113"/>
      <c r="C631" s="113"/>
      <c r="D631" s="113"/>
      <c r="E631" s="114"/>
      <c r="F631" s="114"/>
      <c r="G631" s="114"/>
      <c r="H631" s="114"/>
      <c r="I631" s="114"/>
      <c r="J631" s="114"/>
      <c r="K631" s="114"/>
    </row>
    <row r="632" spans="2:11">
      <c r="B632" s="113"/>
      <c r="C632" s="113"/>
      <c r="D632" s="113"/>
      <c r="E632" s="114"/>
      <c r="F632" s="114"/>
      <c r="G632" s="114"/>
      <c r="H632" s="114"/>
      <c r="I632" s="114"/>
      <c r="J632" s="114"/>
      <c r="K632" s="114"/>
    </row>
    <row r="633" spans="2:11">
      <c r="B633" s="113"/>
      <c r="C633" s="113"/>
      <c r="D633" s="113"/>
      <c r="E633" s="114"/>
      <c r="F633" s="114"/>
      <c r="G633" s="114"/>
      <c r="H633" s="114"/>
      <c r="I633" s="114"/>
      <c r="J633" s="114"/>
      <c r="K633" s="114"/>
    </row>
    <row r="634" spans="2:11">
      <c r="B634" s="113"/>
      <c r="C634" s="113"/>
      <c r="D634" s="113"/>
      <c r="E634" s="114"/>
      <c r="F634" s="114"/>
      <c r="G634" s="114"/>
      <c r="H634" s="114"/>
      <c r="I634" s="114"/>
      <c r="J634" s="114"/>
      <c r="K634" s="114"/>
    </row>
    <row r="635" spans="2:11">
      <c r="B635" s="113"/>
      <c r="C635" s="113"/>
      <c r="D635" s="113"/>
      <c r="E635" s="114"/>
      <c r="F635" s="114"/>
      <c r="G635" s="114"/>
      <c r="H635" s="114"/>
      <c r="I635" s="114"/>
      <c r="J635" s="114"/>
      <c r="K635" s="114"/>
    </row>
    <row r="636" spans="2:11">
      <c r="B636" s="113"/>
      <c r="C636" s="113"/>
      <c r="D636" s="113"/>
      <c r="E636" s="114"/>
      <c r="F636" s="114"/>
      <c r="G636" s="114"/>
      <c r="H636" s="114"/>
      <c r="I636" s="114"/>
      <c r="J636" s="114"/>
      <c r="K636" s="114"/>
    </row>
    <row r="637" spans="2:11">
      <c r="B637" s="113"/>
      <c r="C637" s="113"/>
      <c r="D637" s="113"/>
      <c r="E637" s="114"/>
      <c r="F637" s="114"/>
      <c r="G637" s="114"/>
      <c r="H637" s="114"/>
      <c r="I637" s="114"/>
      <c r="J637" s="114"/>
      <c r="K637" s="114"/>
    </row>
    <row r="638" spans="2:11">
      <c r="B638" s="113"/>
      <c r="C638" s="113"/>
      <c r="D638" s="113"/>
      <c r="E638" s="114"/>
      <c r="F638" s="114"/>
      <c r="G638" s="114"/>
      <c r="H638" s="114"/>
      <c r="I638" s="114"/>
      <c r="J638" s="114"/>
      <c r="K638" s="114"/>
    </row>
    <row r="639" spans="2:11">
      <c r="B639" s="113"/>
      <c r="C639" s="113"/>
      <c r="D639" s="113"/>
      <c r="E639" s="114"/>
      <c r="F639" s="114"/>
      <c r="G639" s="114"/>
      <c r="H639" s="114"/>
      <c r="I639" s="114"/>
      <c r="J639" s="114"/>
      <c r="K639" s="114"/>
    </row>
    <row r="640" spans="2:11">
      <c r="B640" s="113"/>
      <c r="C640" s="113"/>
      <c r="D640" s="113"/>
      <c r="E640" s="114"/>
      <c r="F640" s="114"/>
      <c r="G640" s="114"/>
      <c r="H640" s="114"/>
      <c r="I640" s="114"/>
      <c r="J640" s="114"/>
      <c r="K640" s="114"/>
    </row>
    <row r="641" spans="2:11">
      <c r="B641" s="113"/>
      <c r="C641" s="113"/>
      <c r="D641" s="113"/>
      <c r="E641" s="114"/>
      <c r="F641" s="114"/>
      <c r="G641" s="114"/>
      <c r="H641" s="114"/>
      <c r="I641" s="114"/>
      <c r="J641" s="114"/>
      <c r="K641" s="114"/>
    </row>
    <row r="642" spans="2:11">
      <c r="B642" s="113"/>
      <c r="C642" s="113"/>
      <c r="D642" s="113"/>
      <c r="E642" s="114"/>
      <c r="F642" s="114"/>
      <c r="G642" s="114"/>
      <c r="H642" s="114"/>
      <c r="I642" s="114"/>
      <c r="J642" s="114"/>
      <c r="K642" s="114"/>
    </row>
    <row r="643" spans="2:11">
      <c r="B643" s="113"/>
      <c r="C643" s="113"/>
      <c r="D643" s="113"/>
      <c r="E643" s="114"/>
      <c r="F643" s="114"/>
      <c r="G643" s="114"/>
      <c r="H643" s="114"/>
      <c r="I643" s="114"/>
      <c r="J643" s="114"/>
      <c r="K643" s="114"/>
    </row>
    <row r="644" spans="2:11">
      <c r="B644" s="113"/>
      <c r="C644" s="113"/>
      <c r="D644" s="113"/>
      <c r="E644" s="114"/>
      <c r="F644" s="114"/>
      <c r="G644" s="114"/>
      <c r="H644" s="114"/>
      <c r="I644" s="114"/>
      <c r="J644" s="114"/>
      <c r="K644" s="114"/>
    </row>
    <row r="645" spans="2:11">
      <c r="B645" s="113"/>
      <c r="C645" s="113"/>
      <c r="D645" s="113"/>
      <c r="E645" s="114"/>
      <c r="F645" s="114"/>
      <c r="G645" s="114"/>
      <c r="H645" s="114"/>
      <c r="I645" s="114"/>
      <c r="J645" s="114"/>
      <c r="K645" s="114"/>
    </row>
    <row r="646" spans="2:11">
      <c r="B646" s="113"/>
      <c r="C646" s="113"/>
      <c r="D646" s="113"/>
      <c r="E646" s="114"/>
      <c r="F646" s="114"/>
      <c r="G646" s="114"/>
      <c r="H646" s="114"/>
      <c r="I646" s="114"/>
      <c r="J646" s="114"/>
      <c r="K646" s="114"/>
    </row>
    <row r="647" spans="2:11">
      <c r="B647" s="113"/>
      <c r="C647" s="113"/>
      <c r="D647" s="113"/>
      <c r="E647" s="114"/>
      <c r="F647" s="114"/>
      <c r="G647" s="114"/>
      <c r="H647" s="114"/>
      <c r="I647" s="114"/>
      <c r="J647" s="114"/>
      <c r="K647" s="114"/>
    </row>
    <row r="648" spans="2:11">
      <c r="B648" s="113"/>
      <c r="C648" s="113"/>
      <c r="D648" s="113"/>
      <c r="E648" s="114"/>
      <c r="F648" s="114"/>
      <c r="G648" s="114"/>
      <c r="H648" s="114"/>
      <c r="I648" s="114"/>
      <c r="J648" s="114"/>
      <c r="K648" s="114"/>
    </row>
    <row r="649" spans="2:11">
      <c r="B649" s="113"/>
      <c r="C649" s="113"/>
      <c r="D649" s="113"/>
      <c r="E649" s="114"/>
      <c r="F649" s="114"/>
      <c r="G649" s="114"/>
      <c r="H649" s="114"/>
      <c r="I649" s="114"/>
      <c r="J649" s="114"/>
      <c r="K649" s="114"/>
    </row>
    <row r="650" spans="2:11">
      <c r="B650" s="113"/>
      <c r="C650" s="113"/>
      <c r="D650" s="113"/>
      <c r="E650" s="114"/>
      <c r="F650" s="114"/>
      <c r="G650" s="114"/>
      <c r="H650" s="114"/>
      <c r="I650" s="114"/>
      <c r="J650" s="114"/>
      <c r="K650" s="114"/>
    </row>
    <row r="651" spans="2:11">
      <c r="B651" s="113"/>
      <c r="C651" s="113"/>
      <c r="D651" s="113"/>
      <c r="E651" s="114"/>
      <c r="F651" s="114"/>
      <c r="G651" s="114"/>
      <c r="H651" s="114"/>
      <c r="I651" s="114"/>
      <c r="J651" s="114"/>
      <c r="K651" s="114"/>
    </row>
    <row r="652" spans="2:11">
      <c r="B652" s="113"/>
      <c r="C652" s="113"/>
      <c r="D652" s="113"/>
      <c r="E652" s="114"/>
      <c r="F652" s="114"/>
      <c r="G652" s="114"/>
      <c r="H652" s="114"/>
      <c r="I652" s="114"/>
      <c r="J652" s="114"/>
      <c r="K652" s="114"/>
    </row>
    <row r="653" spans="2:11">
      <c r="B653" s="113"/>
      <c r="C653" s="113"/>
      <c r="D653" s="113"/>
      <c r="E653" s="114"/>
      <c r="F653" s="114"/>
      <c r="G653" s="114"/>
      <c r="H653" s="114"/>
      <c r="I653" s="114"/>
      <c r="J653" s="114"/>
      <c r="K653" s="114"/>
    </row>
    <row r="654" spans="2:11">
      <c r="B654" s="113"/>
      <c r="C654" s="113"/>
      <c r="D654" s="113"/>
      <c r="E654" s="114"/>
      <c r="F654" s="114"/>
      <c r="G654" s="114"/>
      <c r="H654" s="114"/>
      <c r="I654" s="114"/>
      <c r="J654" s="114"/>
      <c r="K654" s="114"/>
    </row>
    <row r="655" spans="2:11">
      <c r="B655" s="113"/>
      <c r="C655" s="113"/>
      <c r="D655" s="113"/>
      <c r="E655" s="114"/>
      <c r="F655" s="114"/>
      <c r="G655" s="114"/>
      <c r="H655" s="114"/>
      <c r="I655" s="114"/>
      <c r="J655" s="114"/>
      <c r="K655" s="114"/>
    </row>
    <row r="656" spans="2:11">
      <c r="B656" s="113"/>
      <c r="C656" s="113"/>
      <c r="D656" s="113"/>
      <c r="E656" s="114"/>
      <c r="F656" s="114"/>
      <c r="G656" s="114"/>
      <c r="H656" s="114"/>
      <c r="I656" s="114"/>
      <c r="J656" s="114"/>
      <c r="K656" s="114"/>
    </row>
    <row r="657" spans="2:11">
      <c r="B657" s="113"/>
      <c r="C657" s="113"/>
      <c r="D657" s="113"/>
      <c r="E657" s="114"/>
      <c r="F657" s="114"/>
      <c r="G657" s="114"/>
      <c r="H657" s="114"/>
      <c r="I657" s="114"/>
      <c r="J657" s="114"/>
      <c r="K657" s="114"/>
    </row>
    <row r="658" spans="2:11">
      <c r="B658" s="113"/>
      <c r="C658" s="113"/>
      <c r="D658" s="113"/>
      <c r="E658" s="114"/>
      <c r="F658" s="114"/>
      <c r="G658" s="114"/>
      <c r="H658" s="114"/>
      <c r="I658" s="114"/>
      <c r="J658" s="114"/>
      <c r="K658" s="114"/>
    </row>
    <row r="659" spans="2:11">
      <c r="B659" s="113"/>
      <c r="C659" s="113"/>
      <c r="D659" s="113"/>
      <c r="E659" s="114"/>
      <c r="F659" s="114"/>
      <c r="G659" s="114"/>
      <c r="H659" s="114"/>
      <c r="I659" s="114"/>
      <c r="J659" s="114"/>
      <c r="K659" s="114"/>
    </row>
    <row r="660" spans="2:11">
      <c r="B660" s="113"/>
      <c r="C660" s="113"/>
      <c r="D660" s="113"/>
      <c r="E660" s="114"/>
      <c r="F660" s="114"/>
      <c r="G660" s="114"/>
      <c r="H660" s="114"/>
      <c r="I660" s="114"/>
      <c r="J660" s="114"/>
      <c r="K660" s="114"/>
    </row>
    <row r="661" spans="2:11">
      <c r="B661" s="113"/>
      <c r="C661" s="113"/>
      <c r="D661" s="113"/>
      <c r="E661" s="114"/>
      <c r="F661" s="114"/>
      <c r="G661" s="114"/>
      <c r="H661" s="114"/>
      <c r="I661" s="114"/>
      <c r="J661" s="114"/>
      <c r="K661" s="114"/>
    </row>
    <row r="662" spans="2:11">
      <c r="B662" s="113"/>
      <c r="C662" s="113"/>
      <c r="D662" s="113"/>
      <c r="E662" s="114"/>
      <c r="F662" s="114"/>
      <c r="G662" s="114"/>
      <c r="H662" s="114"/>
      <c r="I662" s="114"/>
      <c r="J662" s="114"/>
      <c r="K662" s="114"/>
    </row>
    <row r="663" spans="2:11">
      <c r="B663" s="113"/>
      <c r="C663" s="113"/>
      <c r="D663" s="113"/>
      <c r="E663" s="114"/>
      <c r="F663" s="114"/>
      <c r="G663" s="114"/>
      <c r="H663" s="114"/>
      <c r="I663" s="114"/>
      <c r="J663" s="114"/>
      <c r="K663" s="114"/>
    </row>
    <row r="664" spans="2:11">
      <c r="B664" s="113"/>
      <c r="C664" s="113"/>
      <c r="D664" s="113"/>
      <c r="E664" s="114"/>
      <c r="F664" s="114"/>
      <c r="G664" s="114"/>
      <c r="H664" s="114"/>
      <c r="I664" s="114"/>
      <c r="J664" s="114"/>
      <c r="K664" s="114"/>
    </row>
    <row r="665" spans="2:11">
      <c r="B665" s="113"/>
      <c r="C665" s="113"/>
      <c r="D665" s="113"/>
      <c r="E665" s="114"/>
      <c r="F665" s="114"/>
      <c r="G665" s="114"/>
      <c r="H665" s="114"/>
      <c r="I665" s="114"/>
      <c r="J665" s="114"/>
      <c r="K665" s="114"/>
    </row>
    <row r="666" spans="2:11">
      <c r="B666" s="113"/>
      <c r="C666" s="113"/>
      <c r="D666" s="113"/>
      <c r="E666" s="114"/>
      <c r="F666" s="114"/>
      <c r="G666" s="114"/>
      <c r="H666" s="114"/>
      <c r="I666" s="114"/>
      <c r="J666" s="114"/>
      <c r="K666" s="114"/>
    </row>
    <row r="667" spans="2:11">
      <c r="B667" s="113"/>
      <c r="C667" s="113"/>
      <c r="D667" s="113"/>
      <c r="E667" s="114"/>
      <c r="F667" s="114"/>
      <c r="G667" s="114"/>
      <c r="H667" s="114"/>
      <c r="I667" s="114"/>
      <c r="J667" s="114"/>
      <c r="K667" s="114"/>
    </row>
    <row r="668" spans="2:11">
      <c r="B668" s="113"/>
      <c r="C668" s="113"/>
      <c r="D668" s="113"/>
      <c r="E668" s="114"/>
      <c r="F668" s="114"/>
      <c r="G668" s="114"/>
      <c r="H668" s="114"/>
      <c r="I668" s="114"/>
      <c r="J668" s="114"/>
      <c r="K668" s="114"/>
    </row>
    <row r="669" spans="2:11">
      <c r="B669" s="113"/>
      <c r="C669" s="113"/>
      <c r="D669" s="113"/>
      <c r="E669" s="114"/>
      <c r="F669" s="114"/>
      <c r="G669" s="114"/>
      <c r="H669" s="114"/>
      <c r="I669" s="114"/>
      <c r="J669" s="114"/>
      <c r="K669" s="114"/>
    </row>
    <row r="670" spans="2:11">
      <c r="B670" s="113"/>
      <c r="C670" s="113"/>
      <c r="D670" s="113"/>
      <c r="E670" s="114"/>
      <c r="F670" s="114"/>
      <c r="G670" s="114"/>
      <c r="H670" s="114"/>
      <c r="I670" s="114"/>
      <c r="J670" s="114"/>
      <c r="K670" s="114"/>
    </row>
    <row r="671" spans="2:11">
      <c r="B671" s="113"/>
      <c r="C671" s="113"/>
      <c r="D671" s="113"/>
      <c r="E671" s="114"/>
      <c r="F671" s="114"/>
      <c r="G671" s="114"/>
      <c r="H671" s="114"/>
      <c r="I671" s="114"/>
      <c r="J671" s="114"/>
      <c r="K671" s="114"/>
    </row>
    <row r="672" spans="2:11">
      <c r="B672" s="113"/>
      <c r="C672" s="113"/>
      <c r="D672" s="113"/>
      <c r="E672" s="114"/>
      <c r="F672" s="114"/>
      <c r="G672" s="114"/>
      <c r="H672" s="114"/>
      <c r="I672" s="114"/>
      <c r="J672" s="114"/>
      <c r="K672" s="114"/>
    </row>
    <row r="673" spans="2:11">
      <c r="B673" s="113"/>
      <c r="C673" s="113"/>
      <c r="D673" s="113"/>
      <c r="E673" s="114"/>
      <c r="F673" s="114"/>
      <c r="G673" s="114"/>
      <c r="H673" s="114"/>
      <c r="I673" s="114"/>
      <c r="J673" s="114"/>
      <c r="K673" s="114"/>
    </row>
    <row r="674" spans="2:11">
      <c r="B674" s="113"/>
      <c r="C674" s="113"/>
      <c r="D674" s="113"/>
      <c r="E674" s="114"/>
      <c r="F674" s="114"/>
      <c r="G674" s="114"/>
      <c r="H674" s="114"/>
      <c r="I674" s="114"/>
      <c r="J674" s="114"/>
      <c r="K674" s="114"/>
    </row>
    <row r="675" spans="2:11">
      <c r="B675" s="113"/>
      <c r="C675" s="113"/>
      <c r="D675" s="113"/>
      <c r="E675" s="114"/>
      <c r="F675" s="114"/>
      <c r="G675" s="114"/>
      <c r="H675" s="114"/>
      <c r="I675" s="114"/>
      <c r="J675" s="114"/>
      <c r="K675" s="114"/>
    </row>
    <row r="676" spans="2:11">
      <c r="B676" s="113"/>
      <c r="C676" s="113"/>
      <c r="D676" s="113"/>
      <c r="E676" s="114"/>
      <c r="F676" s="114"/>
      <c r="G676" s="114"/>
      <c r="H676" s="114"/>
      <c r="I676" s="114"/>
      <c r="J676" s="114"/>
      <c r="K676" s="114"/>
    </row>
    <row r="677" spans="2:11">
      <c r="B677" s="113"/>
      <c r="C677" s="113"/>
      <c r="D677" s="113"/>
      <c r="E677" s="114"/>
      <c r="F677" s="114"/>
      <c r="G677" s="114"/>
      <c r="H677" s="114"/>
      <c r="I677" s="114"/>
      <c r="J677" s="114"/>
      <c r="K677" s="114"/>
    </row>
    <row r="678" spans="2:11">
      <c r="B678" s="113"/>
      <c r="C678" s="113"/>
      <c r="D678" s="113"/>
      <c r="E678" s="114"/>
      <c r="F678" s="114"/>
      <c r="G678" s="114"/>
      <c r="H678" s="114"/>
      <c r="I678" s="114"/>
      <c r="J678" s="114"/>
      <c r="K678" s="114"/>
    </row>
    <row r="679" spans="2:11">
      <c r="B679" s="113"/>
      <c r="C679" s="113"/>
      <c r="D679" s="113"/>
      <c r="E679" s="114"/>
      <c r="F679" s="114"/>
      <c r="G679" s="114"/>
      <c r="H679" s="114"/>
      <c r="I679" s="114"/>
      <c r="J679" s="114"/>
      <c r="K679" s="114"/>
    </row>
    <row r="680" spans="2:11">
      <c r="B680" s="113"/>
      <c r="C680" s="113"/>
      <c r="D680" s="113"/>
      <c r="E680" s="114"/>
      <c r="F680" s="114"/>
      <c r="G680" s="114"/>
      <c r="H680" s="114"/>
      <c r="I680" s="114"/>
      <c r="J680" s="114"/>
      <c r="K680" s="114"/>
    </row>
    <row r="681" spans="2:11">
      <c r="B681" s="113"/>
      <c r="C681" s="113"/>
      <c r="D681" s="113"/>
      <c r="E681" s="114"/>
      <c r="F681" s="114"/>
      <c r="G681" s="114"/>
      <c r="H681" s="114"/>
      <c r="I681" s="114"/>
      <c r="J681" s="114"/>
      <c r="K681" s="114"/>
    </row>
    <row r="682" spans="2:11">
      <c r="B682" s="113"/>
      <c r="C682" s="113"/>
      <c r="D682" s="113"/>
      <c r="E682" s="114"/>
      <c r="F682" s="114"/>
      <c r="G682" s="114"/>
      <c r="H682" s="114"/>
      <c r="I682" s="114"/>
      <c r="J682" s="114"/>
      <c r="K682" s="114"/>
    </row>
    <row r="683" spans="2:11">
      <c r="B683" s="113"/>
      <c r="C683" s="113"/>
      <c r="D683" s="113"/>
      <c r="E683" s="114"/>
      <c r="F683" s="114"/>
      <c r="G683" s="114"/>
      <c r="H683" s="114"/>
      <c r="I683" s="114"/>
      <c r="J683" s="114"/>
      <c r="K683" s="114"/>
    </row>
    <row r="684" spans="2:11">
      <c r="B684" s="113"/>
      <c r="C684" s="113"/>
      <c r="D684" s="113"/>
      <c r="E684" s="114"/>
      <c r="F684" s="114"/>
      <c r="G684" s="114"/>
      <c r="H684" s="114"/>
      <c r="I684" s="114"/>
      <c r="J684" s="114"/>
      <c r="K684" s="114"/>
    </row>
    <row r="685" spans="2:11">
      <c r="B685" s="113"/>
      <c r="C685" s="113"/>
      <c r="D685" s="113"/>
      <c r="E685" s="114"/>
      <c r="F685" s="114"/>
      <c r="G685" s="114"/>
      <c r="H685" s="114"/>
      <c r="I685" s="114"/>
      <c r="J685" s="114"/>
      <c r="K685" s="114"/>
    </row>
    <row r="686" spans="2:11">
      <c r="B686" s="113"/>
      <c r="C686" s="113"/>
      <c r="D686" s="113"/>
      <c r="E686" s="114"/>
      <c r="F686" s="114"/>
      <c r="G686" s="114"/>
      <c r="H686" s="114"/>
      <c r="I686" s="114"/>
      <c r="J686" s="114"/>
      <c r="K686" s="114"/>
    </row>
    <row r="687" spans="2:11">
      <c r="B687" s="113"/>
      <c r="C687" s="113"/>
      <c r="D687" s="113"/>
      <c r="E687" s="114"/>
      <c r="F687" s="114"/>
      <c r="G687" s="114"/>
      <c r="H687" s="114"/>
      <c r="I687" s="114"/>
      <c r="J687" s="114"/>
      <c r="K687" s="114"/>
    </row>
    <row r="688" spans="2:11">
      <c r="B688" s="113"/>
      <c r="C688" s="113"/>
      <c r="D688" s="113"/>
      <c r="E688" s="114"/>
      <c r="F688" s="114"/>
      <c r="G688" s="114"/>
      <c r="H688" s="114"/>
      <c r="I688" s="114"/>
      <c r="J688" s="114"/>
      <c r="K688" s="114"/>
    </row>
    <row r="689" spans="2:11">
      <c r="B689" s="113"/>
      <c r="C689" s="113"/>
      <c r="D689" s="113"/>
      <c r="E689" s="114"/>
      <c r="F689" s="114"/>
      <c r="G689" s="114"/>
      <c r="H689" s="114"/>
      <c r="I689" s="114"/>
      <c r="J689" s="114"/>
      <c r="K689" s="114"/>
    </row>
    <row r="690" spans="2:11">
      <c r="B690" s="113"/>
      <c r="C690" s="113"/>
      <c r="D690" s="113"/>
      <c r="E690" s="114"/>
      <c r="F690" s="114"/>
      <c r="G690" s="114"/>
      <c r="H690" s="114"/>
      <c r="I690" s="114"/>
      <c r="J690" s="114"/>
      <c r="K690" s="114"/>
    </row>
    <row r="691" spans="2:11">
      <c r="B691" s="113"/>
      <c r="C691" s="113"/>
      <c r="D691" s="113"/>
      <c r="E691" s="114"/>
      <c r="F691" s="114"/>
      <c r="G691" s="114"/>
      <c r="H691" s="114"/>
      <c r="I691" s="114"/>
      <c r="J691" s="114"/>
      <c r="K691" s="114"/>
    </row>
    <row r="692" spans="2:11">
      <c r="B692" s="113"/>
      <c r="C692" s="113"/>
      <c r="D692" s="113"/>
      <c r="E692" s="114"/>
      <c r="F692" s="114"/>
      <c r="G692" s="114"/>
      <c r="H692" s="114"/>
      <c r="I692" s="114"/>
      <c r="J692" s="114"/>
      <c r="K692" s="114"/>
    </row>
    <row r="693" spans="2:11">
      <c r="B693" s="113"/>
      <c r="C693" s="113"/>
      <c r="D693" s="113"/>
      <c r="E693" s="114"/>
      <c r="F693" s="114"/>
      <c r="G693" s="114"/>
      <c r="H693" s="114"/>
      <c r="I693" s="114"/>
      <c r="J693" s="114"/>
      <c r="K693" s="114"/>
    </row>
    <row r="694" spans="2:11">
      <c r="B694" s="113"/>
      <c r="C694" s="113"/>
      <c r="D694" s="113"/>
      <c r="E694" s="114"/>
      <c r="F694" s="114"/>
      <c r="G694" s="114"/>
      <c r="H694" s="114"/>
      <c r="I694" s="114"/>
      <c r="J694" s="114"/>
      <c r="K694" s="114"/>
    </row>
    <row r="695" spans="2:11">
      <c r="B695" s="113"/>
      <c r="C695" s="113"/>
      <c r="D695" s="113"/>
      <c r="E695" s="114"/>
      <c r="F695" s="114"/>
      <c r="G695" s="114"/>
      <c r="H695" s="114"/>
      <c r="I695" s="114"/>
      <c r="J695" s="114"/>
      <c r="K695" s="114"/>
    </row>
    <row r="696" spans="2:11">
      <c r="B696" s="113"/>
      <c r="C696" s="113"/>
      <c r="D696" s="113"/>
      <c r="E696" s="114"/>
      <c r="F696" s="114"/>
      <c r="G696" s="114"/>
      <c r="H696" s="114"/>
      <c r="I696" s="114"/>
      <c r="J696" s="114"/>
      <c r="K696" s="114"/>
    </row>
    <row r="697" spans="2:11">
      <c r="B697" s="113"/>
      <c r="C697" s="113"/>
      <c r="D697" s="113"/>
      <c r="E697" s="114"/>
      <c r="F697" s="114"/>
      <c r="G697" s="114"/>
      <c r="H697" s="114"/>
      <c r="I697" s="114"/>
      <c r="J697" s="114"/>
      <c r="K697" s="114"/>
    </row>
    <row r="698" spans="2:11">
      <c r="B698" s="113"/>
      <c r="C698" s="113"/>
      <c r="D698" s="113"/>
      <c r="E698" s="114"/>
      <c r="F698" s="114"/>
      <c r="G698" s="114"/>
      <c r="H698" s="114"/>
      <c r="I698" s="114"/>
      <c r="J698" s="114"/>
      <c r="K698" s="114"/>
    </row>
    <row r="699" spans="2:11">
      <c r="B699" s="113"/>
      <c r="C699" s="113"/>
      <c r="D699" s="113"/>
      <c r="E699" s="114"/>
      <c r="F699" s="114"/>
      <c r="G699" s="114"/>
      <c r="H699" s="114"/>
      <c r="I699" s="114"/>
      <c r="J699" s="114"/>
      <c r="K699" s="114"/>
    </row>
    <row r="700" spans="2:11">
      <c r="B700" s="113"/>
      <c r="C700" s="113"/>
      <c r="D700" s="113"/>
      <c r="E700" s="114"/>
      <c r="F700" s="114"/>
      <c r="G700" s="114"/>
      <c r="H700" s="114"/>
      <c r="I700" s="114"/>
      <c r="J700" s="114"/>
      <c r="K700" s="114"/>
    </row>
    <row r="701" spans="2:11">
      <c r="B701" s="113"/>
      <c r="C701" s="113"/>
      <c r="D701" s="113"/>
      <c r="E701" s="114"/>
      <c r="F701" s="114"/>
      <c r="G701" s="114"/>
      <c r="H701" s="114"/>
      <c r="I701" s="114"/>
      <c r="J701" s="114"/>
      <c r="K701" s="114"/>
    </row>
    <row r="702" spans="2:11">
      <c r="B702" s="113"/>
      <c r="C702" s="113"/>
      <c r="D702" s="113"/>
      <c r="E702" s="114"/>
      <c r="F702" s="114"/>
      <c r="G702" s="114"/>
      <c r="H702" s="114"/>
      <c r="I702" s="114"/>
      <c r="J702" s="114"/>
      <c r="K702" s="114"/>
    </row>
    <row r="703" spans="2:11">
      <c r="B703" s="113"/>
      <c r="C703" s="113"/>
      <c r="D703" s="113"/>
      <c r="E703" s="114"/>
      <c r="F703" s="114"/>
      <c r="G703" s="114"/>
      <c r="H703" s="114"/>
      <c r="I703" s="114"/>
      <c r="J703" s="114"/>
      <c r="K703" s="114"/>
    </row>
    <row r="704" spans="2:11">
      <c r="B704" s="113"/>
      <c r="C704" s="113"/>
      <c r="D704" s="113"/>
      <c r="E704" s="114"/>
      <c r="F704" s="114"/>
      <c r="G704" s="114"/>
      <c r="H704" s="114"/>
      <c r="I704" s="114"/>
      <c r="J704" s="114"/>
      <c r="K704" s="114"/>
    </row>
    <row r="705" spans="2:11">
      <c r="B705" s="113"/>
      <c r="C705" s="113"/>
      <c r="D705" s="113"/>
      <c r="E705" s="114"/>
      <c r="F705" s="114"/>
      <c r="G705" s="114"/>
      <c r="H705" s="114"/>
      <c r="I705" s="114"/>
      <c r="J705" s="114"/>
      <c r="K705" s="114"/>
    </row>
    <row r="706" spans="2:11">
      <c r="B706" s="113"/>
      <c r="C706" s="113"/>
      <c r="D706" s="113"/>
      <c r="E706" s="114"/>
      <c r="F706" s="114"/>
      <c r="G706" s="114"/>
      <c r="H706" s="114"/>
      <c r="I706" s="114"/>
      <c r="J706" s="114"/>
      <c r="K706" s="114"/>
    </row>
    <row r="707" spans="2:11">
      <c r="B707" s="113"/>
      <c r="C707" s="113"/>
      <c r="D707" s="113"/>
      <c r="E707" s="114"/>
      <c r="F707" s="114"/>
      <c r="G707" s="114"/>
      <c r="H707" s="114"/>
      <c r="I707" s="114"/>
      <c r="J707" s="114"/>
      <c r="K707" s="114"/>
    </row>
    <row r="708" spans="2:11">
      <c r="B708" s="113"/>
      <c r="C708" s="113"/>
      <c r="D708" s="113"/>
      <c r="E708" s="114"/>
      <c r="F708" s="114"/>
      <c r="G708" s="114"/>
      <c r="H708" s="114"/>
      <c r="I708" s="114"/>
      <c r="J708" s="114"/>
      <c r="K708" s="114"/>
    </row>
    <row r="709" spans="2:11">
      <c r="B709" s="113"/>
      <c r="C709" s="113"/>
      <c r="D709" s="113"/>
      <c r="E709" s="114"/>
      <c r="F709" s="114"/>
      <c r="G709" s="114"/>
      <c r="H709" s="114"/>
      <c r="I709" s="114"/>
      <c r="J709" s="114"/>
      <c r="K709" s="114"/>
    </row>
    <row r="710" spans="2:11">
      <c r="B710" s="113"/>
      <c r="C710" s="113"/>
      <c r="D710" s="113"/>
      <c r="E710" s="114"/>
      <c r="F710" s="114"/>
      <c r="G710" s="114"/>
      <c r="H710" s="114"/>
      <c r="I710" s="114"/>
      <c r="J710" s="114"/>
      <c r="K710" s="114"/>
    </row>
    <row r="711" spans="2:11">
      <c r="B711" s="113"/>
      <c r="C711" s="113"/>
      <c r="D711" s="113"/>
      <c r="E711" s="114"/>
      <c r="F711" s="114"/>
      <c r="G711" s="114"/>
      <c r="H711" s="114"/>
      <c r="I711" s="114"/>
      <c r="J711" s="114"/>
      <c r="K711" s="114"/>
    </row>
    <row r="712" spans="2:11">
      <c r="B712" s="113"/>
      <c r="C712" s="113"/>
      <c r="D712" s="113"/>
      <c r="E712" s="114"/>
      <c r="F712" s="114"/>
      <c r="G712" s="114"/>
      <c r="H712" s="114"/>
      <c r="I712" s="114"/>
      <c r="J712" s="114"/>
      <c r="K712" s="114"/>
    </row>
    <row r="713" spans="2:11">
      <c r="B713" s="113"/>
      <c r="C713" s="113"/>
      <c r="D713" s="113"/>
      <c r="E713" s="114"/>
      <c r="F713" s="114"/>
      <c r="G713" s="114"/>
      <c r="H713" s="114"/>
      <c r="I713" s="114"/>
      <c r="J713" s="114"/>
      <c r="K713" s="114"/>
    </row>
    <row r="714" spans="2:11">
      <c r="B714" s="113"/>
      <c r="C714" s="113"/>
      <c r="D714" s="113"/>
      <c r="E714" s="114"/>
      <c r="F714" s="114"/>
      <c r="G714" s="114"/>
      <c r="H714" s="114"/>
      <c r="I714" s="114"/>
      <c r="J714" s="114"/>
      <c r="K714" s="114"/>
    </row>
    <row r="715" spans="2:11">
      <c r="B715" s="113"/>
      <c r="C715" s="113"/>
      <c r="D715" s="113"/>
      <c r="E715" s="114"/>
      <c r="F715" s="114"/>
      <c r="G715" s="114"/>
      <c r="H715" s="114"/>
      <c r="I715" s="114"/>
      <c r="J715" s="114"/>
      <c r="K715" s="114"/>
    </row>
    <row r="716" spans="2:11">
      <c r="B716" s="113"/>
      <c r="C716" s="113"/>
      <c r="D716" s="113"/>
      <c r="E716" s="114"/>
      <c r="F716" s="114"/>
      <c r="G716" s="114"/>
      <c r="H716" s="114"/>
      <c r="I716" s="114"/>
      <c r="J716" s="114"/>
      <c r="K716" s="114"/>
    </row>
    <row r="717" spans="2:11">
      <c r="B717" s="113"/>
      <c r="C717" s="113"/>
      <c r="D717" s="113"/>
      <c r="E717" s="114"/>
      <c r="F717" s="114"/>
      <c r="G717" s="114"/>
      <c r="H717" s="114"/>
      <c r="I717" s="114"/>
      <c r="J717" s="114"/>
      <c r="K717" s="114"/>
    </row>
    <row r="718" spans="2:11">
      <c r="B718" s="113"/>
      <c r="C718" s="113"/>
      <c r="D718" s="113"/>
      <c r="E718" s="114"/>
      <c r="F718" s="114"/>
      <c r="G718" s="114"/>
      <c r="H718" s="114"/>
      <c r="I718" s="114"/>
      <c r="J718" s="114"/>
      <c r="K718" s="114"/>
    </row>
    <row r="719" spans="2:11">
      <c r="B719" s="113"/>
      <c r="C719" s="113"/>
      <c r="D719" s="113"/>
      <c r="E719" s="114"/>
      <c r="F719" s="114"/>
      <c r="G719" s="114"/>
      <c r="H719" s="114"/>
      <c r="I719" s="114"/>
      <c r="J719" s="114"/>
      <c r="K719" s="114"/>
    </row>
    <row r="720" spans="2:11">
      <c r="B720" s="113"/>
      <c r="C720" s="113"/>
      <c r="D720" s="113"/>
      <c r="E720" s="114"/>
      <c r="F720" s="114"/>
      <c r="G720" s="114"/>
      <c r="H720" s="114"/>
      <c r="I720" s="114"/>
      <c r="J720" s="114"/>
      <c r="K720" s="114"/>
    </row>
    <row r="721" spans="2:11">
      <c r="B721" s="113"/>
      <c r="C721" s="113"/>
      <c r="D721" s="113"/>
      <c r="E721" s="114"/>
      <c r="F721" s="114"/>
      <c r="G721" s="114"/>
      <c r="H721" s="114"/>
      <c r="I721" s="114"/>
      <c r="J721" s="114"/>
      <c r="K721" s="114"/>
    </row>
    <row r="722" spans="2:11">
      <c r="B722" s="113"/>
      <c r="C722" s="113"/>
      <c r="D722" s="113"/>
      <c r="E722" s="114"/>
      <c r="F722" s="114"/>
      <c r="G722" s="114"/>
      <c r="H722" s="114"/>
      <c r="I722" s="114"/>
      <c r="J722" s="114"/>
      <c r="K722" s="114"/>
    </row>
    <row r="723" spans="2:11">
      <c r="B723" s="113"/>
      <c r="C723" s="113"/>
      <c r="D723" s="113"/>
      <c r="E723" s="114"/>
      <c r="F723" s="114"/>
      <c r="G723" s="114"/>
      <c r="H723" s="114"/>
      <c r="I723" s="114"/>
      <c r="J723" s="114"/>
      <c r="K723" s="114"/>
    </row>
    <row r="724" spans="2:11">
      <c r="B724" s="113"/>
      <c r="C724" s="113"/>
      <c r="D724" s="113"/>
      <c r="E724" s="114"/>
      <c r="F724" s="114"/>
      <c r="G724" s="114"/>
      <c r="H724" s="114"/>
      <c r="I724" s="114"/>
      <c r="J724" s="114"/>
      <c r="K724" s="114"/>
    </row>
    <row r="725" spans="2:11">
      <c r="B725" s="113"/>
      <c r="C725" s="113"/>
      <c r="D725" s="113"/>
      <c r="E725" s="114"/>
      <c r="F725" s="114"/>
      <c r="G725" s="114"/>
      <c r="H725" s="114"/>
      <c r="I725" s="114"/>
      <c r="J725" s="114"/>
      <c r="K725" s="114"/>
    </row>
    <row r="726" spans="2:11">
      <c r="B726" s="113"/>
      <c r="C726" s="113"/>
      <c r="D726" s="113"/>
      <c r="E726" s="114"/>
      <c r="F726" s="114"/>
      <c r="G726" s="114"/>
      <c r="H726" s="114"/>
      <c r="I726" s="114"/>
      <c r="J726" s="114"/>
      <c r="K726" s="114"/>
    </row>
    <row r="727" spans="2:11">
      <c r="B727" s="113"/>
      <c r="C727" s="113"/>
      <c r="D727" s="113"/>
      <c r="E727" s="114"/>
      <c r="F727" s="114"/>
      <c r="G727" s="114"/>
      <c r="H727" s="114"/>
      <c r="I727" s="114"/>
      <c r="J727" s="114"/>
      <c r="K727" s="114"/>
    </row>
    <row r="728" spans="2:11">
      <c r="B728" s="113"/>
      <c r="C728" s="113"/>
      <c r="D728" s="113"/>
      <c r="E728" s="114"/>
      <c r="F728" s="114"/>
      <c r="G728" s="114"/>
      <c r="H728" s="114"/>
      <c r="I728" s="114"/>
      <c r="J728" s="114"/>
      <c r="K728" s="114"/>
    </row>
    <row r="729" spans="2:11">
      <c r="B729" s="113"/>
      <c r="C729" s="113"/>
      <c r="D729" s="113"/>
      <c r="E729" s="114"/>
      <c r="F729" s="114"/>
      <c r="G729" s="114"/>
      <c r="H729" s="114"/>
      <c r="I729" s="114"/>
      <c r="J729" s="114"/>
      <c r="K729" s="114"/>
    </row>
    <row r="730" spans="2:11">
      <c r="B730" s="113"/>
      <c r="C730" s="113"/>
      <c r="D730" s="113"/>
      <c r="E730" s="114"/>
      <c r="F730" s="114"/>
      <c r="G730" s="114"/>
      <c r="H730" s="114"/>
      <c r="I730" s="114"/>
      <c r="J730" s="114"/>
      <c r="K730" s="114"/>
    </row>
    <row r="731" spans="2:11">
      <c r="B731" s="113"/>
      <c r="C731" s="113"/>
      <c r="D731" s="113"/>
      <c r="E731" s="114"/>
      <c r="F731" s="114"/>
      <c r="G731" s="114"/>
      <c r="H731" s="114"/>
      <c r="I731" s="114"/>
      <c r="J731" s="114"/>
      <c r="K731" s="114"/>
    </row>
    <row r="732" spans="2:11">
      <c r="B732" s="113"/>
      <c r="C732" s="113"/>
      <c r="D732" s="113"/>
      <c r="E732" s="114"/>
      <c r="F732" s="114"/>
      <c r="G732" s="114"/>
      <c r="H732" s="114"/>
      <c r="I732" s="114"/>
      <c r="J732" s="114"/>
      <c r="K732" s="114"/>
    </row>
    <row r="733" spans="2:11">
      <c r="B733" s="113"/>
      <c r="C733" s="113"/>
      <c r="D733" s="113"/>
      <c r="E733" s="114"/>
      <c r="F733" s="114"/>
      <c r="G733" s="114"/>
      <c r="H733" s="114"/>
      <c r="I733" s="114"/>
      <c r="J733" s="114"/>
      <c r="K733" s="114"/>
    </row>
    <row r="734" spans="2:11">
      <c r="B734" s="113"/>
      <c r="C734" s="113"/>
      <c r="D734" s="113"/>
      <c r="E734" s="114"/>
      <c r="F734" s="114"/>
      <c r="G734" s="114"/>
      <c r="H734" s="114"/>
      <c r="I734" s="114"/>
      <c r="J734" s="114"/>
      <c r="K734" s="114"/>
    </row>
    <row r="735" spans="2:11">
      <c r="B735" s="113"/>
      <c r="C735" s="113"/>
      <c r="D735" s="113"/>
      <c r="E735" s="114"/>
      <c r="F735" s="114"/>
      <c r="G735" s="114"/>
      <c r="H735" s="114"/>
      <c r="I735" s="114"/>
      <c r="J735" s="114"/>
      <c r="K735" s="114"/>
    </row>
    <row r="736" spans="2:11">
      <c r="B736" s="113"/>
      <c r="C736" s="113"/>
      <c r="D736" s="113"/>
      <c r="E736" s="114"/>
      <c r="F736" s="114"/>
      <c r="G736" s="114"/>
      <c r="H736" s="114"/>
      <c r="I736" s="114"/>
      <c r="J736" s="114"/>
      <c r="K736" s="114"/>
    </row>
    <row r="737" spans="2:11">
      <c r="B737" s="113"/>
      <c r="C737" s="113"/>
      <c r="D737" s="113"/>
      <c r="E737" s="114"/>
      <c r="F737" s="114"/>
      <c r="G737" s="114"/>
      <c r="H737" s="114"/>
      <c r="I737" s="114"/>
      <c r="J737" s="114"/>
      <c r="K737" s="114"/>
    </row>
    <row r="738" spans="2:11">
      <c r="B738" s="113"/>
      <c r="C738" s="113"/>
      <c r="D738" s="113"/>
      <c r="E738" s="114"/>
      <c r="F738" s="114"/>
      <c r="G738" s="114"/>
      <c r="H738" s="114"/>
      <c r="I738" s="114"/>
      <c r="J738" s="114"/>
      <c r="K738" s="114"/>
    </row>
    <row r="739" spans="2:11">
      <c r="B739" s="113"/>
      <c r="C739" s="113"/>
      <c r="D739" s="113"/>
      <c r="E739" s="114"/>
      <c r="F739" s="114"/>
      <c r="G739" s="114"/>
      <c r="H739" s="114"/>
      <c r="I739" s="114"/>
      <c r="J739" s="114"/>
      <c r="K739" s="114"/>
    </row>
    <row r="740" spans="2:11">
      <c r="B740" s="113"/>
      <c r="C740" s="113"/>
      <c r="D740" s="113"/>
      <c r="E740" s="114"/>
      <c r="F740" s="114"/>
      <c r="G740" s="114"/>
      <c r="H740" s="114"/>
      <c r="I740" s="114"/>
      <c r="J740" s="114"/>
      <c r="K740" s="114"/>
    </row>
    <row r="741" spans="2:11">
      <c r="B741" s="113"/>
      <c r="C741" s="113"/>
      <c r="D741" s="113"/>
      <c r="E741" s="114"/>
      <c r="F741" s="114"/>
      <c r="G741" s="114"/>
      <c r="H741" s="114"/>
      <c r="I741" s="114"/>
      <c r="J741" s="114"/>
      <c r="K741" s="114"/>
    </row>
    <row r="742" spans="2:11">
      <c r="B742" s="113"/>
      <c r="C742" s="113"/>
      <c r="D742" s="113"/>
      <c r="E742" s="114"/>
      <c r="F742" s="114"/>
      <c r="G742" s="114"/>
      <c r="H742" s="114"/>
      <c r="I742" s="114"/>
      <c r="J742" s="114"/>
      <c r="K742" s="114"/>
    </row>
    <row r="743" spans="2:11">
      <c r="B743" s="113"/>
      <c r="C743" s="113"/>
      <c r="D743" s="113"/>
      <c r="E743" s="114"/>
      <c r="F743" s="114"/>
      <c r="G743" s="114"/>
      <c r="H743" s="114"/>
      <c r="I743" s="114"/>
      <c r="J743" s="114"/>
      <c r="K743" s="114"/>
    </row>
    <row r="744" spans="2:11">
      <c r="B744" s="113"/>
      <c r="C744" s="113"/>
      <c r="D744" s="113"/>
      <c r="E744" s="114"/>
      <c r="F744" s="114"/>
      <c r="G744" s="114"/>
      <c r="H744" s="114"/>
      <c r="I744" s="114"/>
      <c r="J744" s="114"/>
      <c r="K744" s="114"/>
    </row>
    <row r="745" spans="2:11">
      <c r="B745" s="113"/>
      <c r="C745" s="113"/>
      <c r="D745" s="113"/>
      <c r="E745" s="114"/>
      <c r="F745" s="114"/>
      <c r="G745" s="114"/>
      <c r="H745" s="114"/>
      <c r="I745" s="114"/>
      <c r="J745" s="114"/>
      <c r="K745" s="114"/>
    </row>
    <row r="746" spans="2:11">
      <c r="B746" s="113"/>
      <c r="C746" s="113"/>
      <c r="D746" s="113"/>
      <c r="E746" s="114"/>
      <c r="F746" s="114"/>
      <c r="G746" s="114"/>
      <c r="H746" s="114"/>
      <c r="I746" s="114"/>
      <c r="J746" s="114"/>
      <c r="K746" s="114"/>
    </row>
    <row r="747" spans="2:11">
      <c r="B747" s="113"/>
      <c r="C747" s="113"/>
      <c r="D747" s="113"/>
      <c r="E747" s="114"/>
      <c r="F747" s="114"/>
      <c r="G747" s="114"/>
      <c r="H747" s="114"/>
      <c r="I747" s="114"/>
      <c r="J747" s="114"/>
      <c r="K747" s="114"/>
    </row>
    <row r="748" spans="2:11">
      <c r="B748" s="113"/>
      <c r="C748" s="113"/>
      <c r="D748" s="113"/>
      <c r="E748" s="114"/>
      <c r="F748" s="114"/>
      <c r="G748" s="114"/>
      <c r="H748" s="114"/>
      <c r="I748" s="114"/>
      <c r="J748" s="114"/>
      <c r="K748" s="114"/>
    </row>
    <row r="749" spans="2:11">
      <c r="B749" s="113"/>
      <c r="C749" s="113"/>
      <c r="D749" s="113"/>
      <c r="E749" s="114"/>
      <c r="F749" s="114"/>
      <c r="G749" s="114"/>
      <c r="H749" s="114"/>
      <c r="I749" s="114"/>
      <c r="J749" s="114"/>
      <c r="K749" s="114"/>
    </row>
    <row r="750" spans="2:11">
      <c r="B750" s="113"/>
      <c r="C750" s="113"/>
      <c r="D750" s="113"/>
      <c r="E750" s="114"/>
      <c r="F750" s="114"/>
      <c r="G750" s="114"/>
      <c r="H750" s="114"/>
      <c r="I750" s="114"/>
      <c r="J750" s="114"/>
      <c r="K750" s="114"/>
    </row>
    <row r="751" spans="2:11">
      <c r="B751" s="113"/>
      <c r="C751" s="113"/>
      <c r="D751" s="113"/>
      <c r="E751" s="114"/>
      <c r="F751" s="114"/>
      <c r="G751" s="114"/>
      <c r="H751" s="114"/>
      <c r="I751" s="114"/>
      <c r="J751" s="114"/>
      <c r="K751" s="114"/>
    </row>
    <row r="752" spans="2:11">
      <c r="B752" s="113"/>
      <c r="C752" s="113"/>
      <c r="D752" s="113"/>
      <c r="E752" s="114"/>
      <c r="F752" s="114"/>
      <c r="G752" s="114"/>
      <c r="H752" s="114"/>
      <c r="I752" s="114"/>
      <c r="J752" s="114"/>
      <c r="K752" s="114"/>
    </row>
    <row r="753" spans="2:11">
      <c r="B753" s="113"/>
      <c r="C753" s="113"/>
      <c r="D753" s="113"/>
      <c r="E753" s="114"/>
      <c r="F753" s="114"/>
      <c r="G753" s="114"/>
      <c r="H753" s="114"/>
      <c r="I753" s="114"/>
      <c r="J753" s="114"/>
      <c r="K753" s="114"/>
    </row>
    <row r="754" spans="2:11">
      <c r="B754" s="113"/>
      <c r="C754" s="113"/>
      <c r="D754" s="113"/>
      <c r="E754" s="114"/>
      <c r="F754" s="114"/>
      <c r="G754" s="114"/>
      <c r="H754" s="114"/>
      <c r="I754" s="114"/>
      <c r="J754" s="114"/>
      <c r="K754" s="114"/>
    </row>
    <row r="755" spans="2:11">
      <c r="B755" s="113"/>
      <c r="C755" s="113"/>
      <c r="D755" s="113"/>
      <c r="E755" s="114"/>
      <c r="F755" s="114"/>
      <c r="G755" s="114"/>
      <c r="H755" s="114"/>
      <c r="I755" s="114"/>
      <c r="J755" s="114"/>
      <c r="K755" s="114"/>
    </row>
    <row r="756" spans="2:11">
      <c r="B756" s="113"/>
      <c r="C756" s="113"/>
      <c r="D756" s="113"/>
      <c r="E756" s="114"/>
      <c r="F756" s="114"/>
      <c r="G756" s="114"/>
      <c r="H756" s="114"/>
      <c r="I756" s="114"/>
      <c r="J756" s="114"/>
      <c r="K756" s="114"/>
    </row>
    <row r="757" spans="2:11">
      <c r="B757" s="113"/>
      <c r="C757" s="113"/>
      <c r="D757" s="113"/>
      <c r="E757" s="114"/>
      <c r="F757" s="114"/>
      <c r="G757" s="114"/>
      <c r="H757" s="114"/>
      <c r="I757" s="114"/>
      <c r="J757" s="114"/>
      <c r="K757" s="114"/>
    </row>
    <row r="758" spans="2:11">
      <c r="B758" s="113"/>
      <c r="C758" s="113"/>
      <c r="D758" s="113"/>
      <c r="E758" s="114"/>
      <c r="F758" s="114"/>
      <c r="G758" s="114"/>
      <c r="H758" s="114"/>
      <c r="I758" s="114"/>
      <c r="J758" s="114"/>
      <c r="K758" s="114"/>
    </row>
    <row r="759" spans="2:11">
      <c r="B759" s="113"/>
      <c r="C759" s="113"/>
      <c r="D759" s="113"/>
      <c r="E759" s="114"/>
      <c r="F759" s="114"/>
      <c r="G759" s="114"/>
      <c r="H759" s="114"/>
      <c r="I759" s="114"/>
      <c r="J759" s="114"/>
      <c r="K759" s="114"/>
    </row>
    <row r="760" spans="2:11">
      <c r="B760" s="113"/>
      <c r="C760" s="113"/>
      <c r="D760" s="113"/>
      <c r="E760" s="114"/>
      <c r="F760" s="114"/>
      <c r="G760" s="114"/>
      <c r="H760" s="114"/>
      <c r="I760" s="114"/>
      <c r="J760" s="114"/>
      <c r="K760" s="114"/>
    </row>
    <row r="761" spans="2:11">
      <c r="B761" s="113"/>
      <c r="C761" s="113"/>
      <c r="D761" s="113"/>
      <c r="E761" s="114"/>
      <c r="F761" s="114"/>
      <c r="G761" s="114"/>
      <c r="H761" s="114"/>
      <c r="I761" s="114"/>
      <c r="J761" s="114"/>
      <c r="K761" s="114"/>
    </row>
    <row r="762" spans="2:11">
      <c r="B762" s="113"/>
      <c r="C762" s="113"/>
      <c r="D762" s="113"/>
      <c r="E762" s="114"/>
      <c r="F762" s="114"/>
      <c r="G762" s="114"/>
      <c r="H762" s="114"/>
      <c r="I762" s="114"/>
      <c r="J762" s="114"/>
      <c r="K762" s="114"/>
    </row>
    <row r="763" spans="2:11">
      <c r="B763" s="113"/>
      <c r="C763" s="113"/>
      <c r="D763" s="113"/>
      <c r="E763" s="114"/>
      <c r="F763" s="114"/>
      <c r="G763" s="114"/>
      <c r="H763" s="114"/>
      <c r="I763" s="114"/>
      <c r="J763" s="114"/>
      <c r="K763" s="114"/>
    </row>
    <row r="764" spans="2:11">
      <c r="B764" s="113"/>
      <c r="C764" s="113"/>
      <c r="D764" s="113"/>
      <c r="E764" s="114"/>
      <c r="F764" s="114"/>
      <c r="G764" s="114"/>
      <c r="H764" s="114"/>
      <c r="I764" s="114"/>
      <c r="J764" s="114"/>
      <c r="K764" s="114"/>
    </row>
    <row r="765" spans="2:11">
      <c r="B765" s="113"/>
      <c r="C765" s="113"/>
      <c r="D765" s="113"/>
      <c r="E765" s="114"/>
      <c r="F765" s="114"/>
      <c r="G765" s="114"/>
      <c r="H765" s="114"/>
      <c r="I765" s="114"/>
      <c r="J765" s="114"/>
      <c r="K765" s="114"/>
    </row>
    <row r="766" spans="2:11">
      <c r="B766" s="113"/>
      <c r="C766" s="113"/>
      <c r="D766" s="113"/>
      <c r="E766" s="114"/>
      <c r="F766" s="114"/>
      <c r="G766" s="114"/>
      <c r="H766" s="114"/>
      <c r="I766" s="114"/>
      <c r="J766" s="114"/>
      <c r="K766" s="114"/>
    </row>
    <row r="767" spans="2:11">
      <c r="B767" s="113"/>
      <c r="C767" s="113"/>
      <c r="D767" s="113"/>
      <c r="E767" s="114"/>
      <c r="F767" s="114"/>
      <c r="G767" s="114"/>
      <c r="H767" s="114"/>
      <c r="I767" s="114"/>
      <c r="J767" s="114"/>
      <c r="K767" s="114"/>
    </row>
    <row r="768" spans="2:11">
      <c r="B768" s="113"/>
      <c r="C768" s="113"/>
      <c r="D768" s="113"/>
      <c r="E768" s="114"/>
      <c r="F768" s="114"/>
      <c r="G768" s="114"/>
      <c r="H768" s="114"/>
      <c r="I768" s="114"/>
      <c r="J768" s="114"/>
      <c r="K768" s="114"/>
    </row>
    <row r="769" spans="2:11">
      <c r="B769" s="113"/>
      <c r="C769" s="113"/>
      <c r="D769" s="113"/>
      <c r="E769" s="114"/>
      <c r="F769" s="114"/>
      <c r="G769" s="114"/>
      <c r="H769" s="114"/>
      <c r="I769" s="114"/>
      <c r="J769" s="114"/>
      <c r="K769" s="114"/>
    </row>
    <row r="770" spans="2:11">
      <c r="B770" s="113"/>
      <c r="C770" s="113"/>
      <c r="D770" s="113"/>
      <c r="E770" s="114"/>
      <c r="F770" s="114"/>
      <c r="G770" s="114"/>
      <c r="H770" s="114"/>
      <c r="I770" s="114"/>
      <c r="J770" s="114"/>
      <c r="K770" s="114"/>
    </row>
    <row r="771" spans="2:11">
      <c r="B771" s="113"/>
      <c r="C771" s="113"/>
      <c r="D771" s="113"/>
      <c r="E771" s="114"/>
      <c r="F771" s="114"/>
      <c r="G771" s="114"/>
      <c r="H771" s="114"/>
      <c r="I771" s="114"/>
      <c r="J771" s="114"/>
      <c r="K771" s="114"/>
    </row>
    <row r="772" spans="2:11">
      <c r="B772" s="113"/>
      <c r="C772" s="113"/>
      <c r="D772" s="113"/>
      <c r="E772" s="114"/>
      <c r="F772" s="114"/>
      <c r="G772" s="114"/>
      <c r="H772" s="114"/>
      <c r="I772" s="114"/>
      <c r="J772" s="114"/>
      <c r="K772" s="114"/>
    </row>
    <row r="773" spans="2:11">
      <c r="B773" s="113"/>
      <c r="C773" s="113"/>
      <c r="D773" s="113"/>
      <c r="E773" s="114"/>
      <c r="F773" s="114"/>
      <c r="G773" s="114"/>
      <c r="H773" s="114"/>
      <c r="I773" s="114"/>
      <c r="J773" s="114"/>
      <c r="K773" s="114"/>
    </row>
    <row r="774" spans="2:11">
      <c r="B774" s="113"/>
      <c r="C774" s="113"/>
      <c r="D774" s="113"/>
      <c r="E774" s="114"/>
      <c r="F774" s="114"/>
      <c r="G774" s="114"/>
      <c r="H774" s="114"/>
      <c r="I774" s="114"/>
      <c r="J774" s="114"/>
      <c r="K774" s="114"/>
    </row>
    <row r="775" spans="2:11">
      <c r="B775" s="113"/>
      <c r="C775" s="113"/>
      <c r="D775" s="113"/>
      <c r="E775" s="114"/>
      <c r="F775" s="114"/>
      <c r="G775" s="114"/>
      <c r="H775" s="114"/>
      <c r="I775" s="114"/>
      <c r="J775" s="114"/>
      <c r="K775" s="114"/>
    </row>
    <row r="776" spans="2:11">
      <c r="B776" s="113"/>
      <c r="C776" s="113"/>
      <c r="D776" s="113"/>
      <c r="E776" s="114"/>
      <c r="F776" s="114"/>
      <c r="G776" s="114"/>
      <c r="H776" s="114"/>
      <c r="I776" s="114"/>
      <c r="J776" s="114"/>
      <c r="K776" s="114"/>
    </row>
    <row r="777" spans="2:11">
      <c r="B777" s="113"/>
      <c r="C777" s="113"/>
      <c r="D777" s="113"/>
      <c r="E777" s="114"/>
      <c r="F777" s="114"/>
      <c r="G777" s="114"/>
      <c r="H777" s="114"/>
      <c r="I777" s="114"/>
      <c r="J777" s="114"/>
      <c r="K777" s="114"/>
    </row>
    <row r="778" spans="2:11">
      <c r="B778" s="113"/>
      <c r="C778" s="113"/>
      <c r="D778" s="113"/>
      <c r="E778" s="114"/>
      <c r="F778" s="114"/>
      <c r="G778" s="114"/>
      <c r="H778" s="114"/>
      <c r="I778" s="114"/>
      <c r="J778" s="114"/>
      <c r="K778" s="114"/>
    </row>
    <row r="779" spans="2:11">
      <c r="B779" s="113"/>
      <c r="C779" s="113"/>
      <c r="D779" s="113"/>
      <c r="E779" s="114"/>
      <c r="F779" s="114"/>
      <c r="G779" s="114"/>
      <c r="H779" s="114"/>
      <c r="I779" s="114"/>
      <c r="J779" s="114"/>
      <c r="K779" s="114"/>
    </row>
    <row r="780" spans="2:11">
      <c r="B780" s="113"/>
      <c r="C780" s="113"/>
      <c r="D780" s="113"/>
      <c r="E780" s="114"/>
      <c r="F780" s="114"/>
      <c r="G780" s="114"/>
      <c r="H780" s="114"/>
      <c r="I780" s="114"/>
      <c r="J780" s="114"/>
      <c r="K780" s="114"/>
    </row>
    <row r="781" spans="2:11">
      <c r="B781" s="113"/>
      <c r="C781" s="113"/>
      <c r="D781" s="113"/>
      <c r="E781" s="114"/>
      <c r="F781" s="114"/>
      <c r="G781" s="114"/>
      <c r="H781" s="114"/>
      <c r="I781" s="114"/>
      <c r="J781" s="114"/>
      <c r="K781" s="114"/>
    </row>
    <row r="782" spans="2:11">
      <c r="B782" s="113"/>
      <c r="C782" s="113"/>
      <c r="D782" s="113"/>
      <c r="E782" s="114"/>
      <c r="F782" s="114"/>
      <c r="G782" s="114"/>
      <c r="H782" s="114"/>
      <c r="I782" s="114"/>
      <c r="J782" s="114"/>
      <c r="K782" s="114"/>
    </row>
    <row r="783" spans="2:11">
      <c r="B783" s="113"/>
      <c r="C783" s="113"/>
      <c r="D783" s="113"/>
      <c r="E783" s="114"/>
      <c r="F783" s="114"/>
      <c r="G783" s="114"/>
      <c r="H783" s="114"/>
      <c r="I783" s="114"/>
      <c r="J783" s="114"/>
      <c r="K783" s="114"/>
    </row>
    <row r="784" spans="2:11">
      <c r="B784" s="113"/>
      <c r="C784" s="113"/>
      <c r="D784" s="113"/>
      <c r="E784" s="114"/>
      <c r="F784" s="114"/>
      <c r="G784" s="114"/>
      <c r="H784" s="114"/>
      <c r="I784" s="114"/>
      <c r="J784" s="114"/>
      <c r="K784" s="114"/>
    </row>
    <row r="785" spans="2:11">
      <c r="B785" s="113"/>
      <c r="C785" s="113"/>
      <c r="D785" s="113"/>
      <c r="E785" s="114"/>
      <c r="F785" s="114"/>
      <c r="G785" s="114"/>
      <c r="H785" s="114"/>
      <c r="I785" s="114"/>
      <c r="J785" s="114"/>
      <c r="K785" s="114"/>
    </row>
    <row r="786" spans="2:11">
      <c r="B786" s="113"/>
      <c r="C786" s="113"/>
      <c r="D786" s="113"/>
      <c r="E786" s="114"/>
      <c r="F786" s="114"/>
      <c r="G786" s="114"/>
      <c r="H786" s="114"/>
      <c r="I786" s="114"/>
      <c r="J786" s="114"/>
      <c r="K786" s="114"/>
    </row>
    <row r="787" spans="2:11">
      <c r="B787" s="113"/>
      <c r="C787" s="113"/>
      <c r="D787" s="113"/>
      <c r="E787" s="114"/>
      <c r="F787" s="114"/>
      <c r="G787" s="114"/>
      <c r="H787" s="114"/>
      <c r="I787" s="114"/>
      <c r="J787" s="114"/>
      <c r="K787" s="114"/>
    </row>
    <row r="788" spans="2:11">
      <c r="B788" s="113"/>
      <c r="C788" s="113"/>
      <c r="D788" s="113"/>
      <c r="E788" s="114"/>
      <c r="F788" s="114"/>
      <c r="G788" s="114"/>
      <c r="H788" s="114"/>
      <c r="I788" s="114"/>
      <c r="J788" s="114"/>
      <c r="K788" s="114"/>
    </row>
    <row r="789" spans="2:11">
      <c r="B789" s="113"/>
      <c r="C789" s="113"/>
      <c r="D789" s="113"/>
      <c r="E789" s="114"/>
      <c r="F789" s="114"/>
      <c r="G789" s="114"/>
      <c r="H789" s="114"/>
      <c r="I789" s="114"/>
      <c r="J789" s="114"/>
      <c r="K789" s="114"/>
    </row>
    <row r="790" spans="2:11">
      <c r="B790" s="113"/>
      <c r="C790" s="113"/>
      <c r="D790" s="113"/>
      <c r="E790" s="114"/>
      <c r="F790" s="114"/>
      <c r="G790" s="114"/>
      <c r="H790" s="114"/>
      <c r="I790" s="114"/>
      <c r="J790" s="114"/>
      <c r="K790" s="114"/>
    </row>
    <row r="791" spans="2:11">
      <c r="B791" s="113"/>
      <c r="C791" s="113"/>
      <c r="D791" s="113"/>
      <c r="E791" s="114"/>
      <c r="F791" s="114"/>
      <c r="G791" s="114"/>
      <c r="H791" s="114"/>
      <c r="I791" s="114"/>
      <c r="J791" s="114"/>
      <c r="K791" s="114"/>
    </row>
    <row r="792" spans="2:11">
      <c r="B792" s="113"/>
      <c r="C792" s="113"/>
      <c r="D792" s="113"/>
      <c r="E792" s="114"/>
      <c r="F792" s="114"/>
      <c r="G792" s="114"/>
      <c r="H792" s="114"/>
      <c r="I792" s="114"/>
      <c r="J792" s="114"/>
      <c r="K792" s="114"/>
    </row>
    <row r="793" spans="2:11">
      <c r="B793" s="113"/>
      <c r="C793" s="113"/>
      <c r="D793" s="113"/>
      <c r="E793" s="114"/>
      <c r="F793" s="114"/>
      <c r="G793" s="114"/>
      <c r="H793" s="114"/>
      <c r="I793" s="114"/>
      <c r="J793" s="114"/>
      <c r="K793" s="114"/>
    </row>
    <row r="794" spans="2:11">
      <c r="B794" s="113"/>
      <c r="C794" s="113"/>
      <c r="D794" s="113"/>
      <c r="E794" s="114"/>
      <c r="F794" s="114"/>
      <c r="G794" s="114"/>
      <c r="H794" s="114"/>
      <c r="I794" s="114"/>
      <c r="J794" s="114"/>
      <c r="K794" s="114"/>
    </row>
    <row r="795" spans="2:11">
      <c r="B795" s="113"/>
      <c r="C795" s="113"/>
      <c r="D795" s="113"/>
      <c r="E795" s="114"/>
      <c r="F795" s="114"/>
      <c r="G795" s="114"/>
      <c r="H795" s="114"/>
      <c r="I795" s="114"/>
      <c r="J795" s="114"/>
      <c r="K795" s="114"/>
    </row>
    <row r="796" spans="2:11">
      <c r="B796" s="113"/>
      <c r="C796" s="113"/>
      <c r="D796" s="113"/>
      <c r="E796" s="114"/>
      <c r="F796" s="114"/>
      <c r="G796" s="114"/>
      <c r="H796" s="114"/>
      <c r="I796" s="114"/>
      <c r="J796" s="114"/>
      <c r="K796" s="114"/>
    </row>
    <row r="797" spans="2:11">
      <c r="B797" s="113"/>
      <c r="C797" s="113"/>
      <c r="D797" s="113"/>
      <c r="E797" s="114"/>
      <c r="F797" s="114"/>
      <c r="G797" s="114"/>
      <c r="H797" s="114"/>
      <c r="I797" s="114"/>
      <c r="J797" s="114"/>
      <c r="K797" s="114"/>
    </row>
    <row r="798" spans="2:11">
      <c r="B798" s="113"/>
      <c r="C798" s="113"/>
      <c r="D798" s="113"/>
      <c r="E798" s="114"/>
      <c r="F798" s="114"/>
      <c r="G798" s="114"/>
      <c r="H798" s="114"/>
      <c r="I798" s="114"/>
      <c r="J798" s="114"/>
      <c r="K798" s="114"/>
    </row>
    <row r="799" spans="2:11">
      <c r="B799" s="113"/>
      <c r="C799" s="113"/>
      <c r="D799" s="113"/>
      <c r="E799" s="114"/>
      <c r="F799" s="114"/>
      <c r="G799" s="114"/>
      <c r="H799" s="114"/>
      <c r="I799" s="114"/>
      <c r="J799" s="114"/>
      <c r="K799" s="114"/>
    </row>
    <row r="800" spans="2:11">
      <c r="B800" s="113"/>
      <c r="C800" s="113"/>
      <c r="D800" s="113"/>
      <c r="E800" s="114"/>
      <c r="F800" s="114"/>
      <c r="G800" s="114"/>
      <c r="H800" s="114"/>
      <c r="I800" s="114"/>
      <c r="J800" s="114"/>
      <c r="K800" s="114"/>
    </row>
    <row r="801" spans="2:11">
      <c r="B801" s="113"/>
      <c r="C801" s="113"/>
      <c r="D801" s="113"/>
      <c r="E801" s="114"/>
      <c r="F801" s="114"/>
      <c r="G801" s="114"/>
      <c r="H801" s="114"/>
      <c r="I801" s="114"/>
      <c r="J801" s="114"/>
      <c r="K801" s="114"/>
    </row>
    <row r="802" spans="2:11">
      <c r="B802" s="113"/>
      <c r="C802" s="113"/>
      <c r="D802" s="113"/>
      <c r="E802" s="114"/>
      <c r="F802" s="114"/>
      <c r="G802" s="114"/>
      <c r="H802" s="114"/>
      <c r="I802" s="114"/>
      <c r="J802" s="114"/>
      <c r="K802" s="114"/>
    </row>
    <row r="803" spans="2:11">
      <c r="B803" s="113"/>
      <c r="C803" s="113"/>
      <c r="D803" s="113"/>
      <c r="E803" s="114"/>
      <c r="F803" s="114"/>
      <c r="G803" s="114"/>
      <c r="H803" s="114"/>
      <c r="I803" s="114"/>
      <c r="J803" s="114"/>
      <c r="K803" s="114"/>
    </row>
    <row r="804" spans="2:11">
      <c r="B804" s="113"/>
      <c r="C804" s="113"/>
      <c r="D804" s="113"/>
      <c r="E804" s="114"/>
      <c r="F804" s="114"/>
      <c r="G804" s="114"/>
      <c r="H804" s="114"/>
      <c r="I804" s="114"/>
      <c r="J804" s="114"/>
      <c r="K804" s="114"/>
    </row>
    <row r="805" spans="2:11">
      <c r="B805" s="113"/>
      <c r="C805" s="113"/>
      <c r="D805" s="113"/>
      <c r="E805" s="114"/>
      <c r="F805" s="114"/>
      <c r="G805" s="114"/>
      <c r="H805" s="114"/>
      <c r="I805" s="114"/>
      <c r="J805" s="114"/>
      <c r="K805" s="114"/>
    </row>
    <row r="806" spans="2:11">
      <c r="B806" s="113"/>
      <c r="C806" s="113"/>
      <c r="D806" s="113"/>
      <c r="E806" s="114"/>
      <c r="F806" s="114"/>
      <c r="G806" s="114"/>
      <c r="H806" s="114"/>
      <c r="I806" s="114"/>
      <c r="J806" s="114"/>
      <c r="K806" s="114"/>
    </row>
    <row r="807" spans="2:11">
      <c r="B807" s="113"/>
      <c r="C807" s="113"/>
      <c r="D807" s="113"/>
      <c r="E807" s="114"/>
      <c r="F807" s="114"/>
      <c r="G807" s="114"/>
      <c r="H807" s="114"/>
      <c r="I807" s="114"/>
      <c r="J807" s="114"/>
      <c r="K807" s="114"/>
    </row>
    <row r="808" spans="2:11">
      <c r="B808" s="113"/>
      <c r="C808" s="113"/>
      <c r="D808" s="113"/>
      <c r="E808" s="114"/>
      <c r="F808" s="114"/>
      <c r="G808" s="114"/>
      <c r="H808" s="114"/>
      <c r="I808" s="114"/>
      <c r="J808" s="114"/>
      <c r="K808" s="114"/>
    </row>
    <row r="809" spans="2:11">
      <c r="B809" s="113"/>
      <c r="C809" s="113"/>
      <c r="D809" s="113"/>
      <c r="E809" s="114"/>
      <c r="F809" s="114"/>
      <c r="G809" s="114"/>
      <c r="H809" s="114"/>
      <c r="I809" s="114"/>
      <c r="J809" s="114"/>
      <c r="K809" s="114"/>
    </row>
    <row r="810" spans="2:11">
      <c r="B810" s="113"/>
      <c r="C810" s="113"/>
      <c r="D810" s="113"/>
      <c r="E810" s="114"/>
      <c r="F810" s="114"/>
      <c r="G810" s="114"/>
      <c r="H810" s="114"/>
      <c r="I810" s="114"/>
      <c r="J810" s="114"/>
      <c r="K810" s="114"/>
    </row>
    <row r="811" spans="2:11">
      <c r="B811" s="113"/>
      <c r="C811" s="113"/>
      <c r="D811" s="113"/>
      <c r="E811" s="114"/>
      <c r="F811" s="114"/>
      <c r="G811" s="114"/>
      <c r="H811" s="114"/>
      <c r="I811" s="114"/>
      <c r="J811" s="114"/>
      <c r="K811" s="114"/>
    </row>
    <row r="812" spans="2:11">
      <c r="B812" s="113"/>
      <c r="C812" s="113"/>
      <c r="D812" s="113"/>
      <c r="E812" s="114"/>
      <c r="F812" s="114"/>
      <c r="G812" s="114"/>
      <c r="H812" s="114"/>
      <c r="I812" s="114"/>
      <c r="J812" s="114"/>
      <c r="K812" s="114"/>
    </row>
    <row r="813" spans="2:11">
      <c r="B813" s="113"/>
      <c r="C813" s="113"/>
      <c r="D813" s="113"/>
      <c r="E813" s="114"/>
      <c r="F813" s="114"/>
      <c r="G813" s="114"/>
      <c r="H813" s="114"/>
      <c r="I813" s="114"/>
      <c r="J813" s="114"/>
      <c r="K813" s="114"/>
    </row>
    <row r="814" spans="2:11">
      <c r="B814" s="113"/>
      <c r="C814" s="113"/>
      <c r="D814" s="113"/>
      <c r="E814" s="114"/>
      <c r="F814" s="114"/>
      <c r="G814" s="114"/>
      <c r="H814" s="114"/>
      <c r="I814" s="114"/>
      <c r="J814" s="114"/>
      <c r="K814" s="114"/>
    </row>
    <row r="815" spans="2:11">
      <c r="B815" s="113"/>
      <c r="C815" s="113"/>
      <c r="D815" s="113"/>
      <c r="E815" s="114"/>
      <c r="F815" s="114"/>
      <c r="G815" s="114"/>
      <c r="H815" s="114"/>
      <c r="I815" s="114"/>
      <c r="J815" s="114"/>
      <c r="K815" s="114"/>
    </row>
    <row r="816" spans="2:11">
      <c r="B816" s="113"/>
      <c r="C816" s="113"/>
      <c r="D816" s="113"/>
      <c r="E816" s="114"/>
      <c r="F816" s="114"/>
      <c r="G816" s="114"/>
      <c r="H816" s="114"/>
      <c r="I816" s="114"/>
      <c r="J816" s="114"/>
      <c r="K816" s="114"/>
    </row>
    <row r="817" spans="2:11">
      <c r="B817" s="113"/>
      <c r="C817" s="113"/>
      <c r="D817" s="113"/>
      <c r="E817" s="114"/>
      <c r="F817" s="114"/>
      <c r="G817" s="114"/>
      <c r="H817" s="114"/>
      <c r="I817" s="114"/>
      <c r="J817" s="114"/>
      <c r="K817" s="114"/>
    </row>
    <row r="818" spans="2:11">
      <c r="B818" s="113"/>
      <c r="C818" s="113"/>
      <c r="D818" s="113"/>
      <c r="E818" s="114"/>
      <c r="F818" s="114"/>
      <c r="G818" s="114"/>
      <c r="H818" s="114"/>
      <c r="I818" s="114"/>
      <c r="J818" s="114"/>
      <c r="K818" s="114"/>
    </row>
    <row r="819" spans="2:11">
      <c r="B819" s="113"/>
      <c r="C819" s="113"/>
      <c r="D819" s="113"/>
      <c r="E819" s="114"/>
      <c r="F819" s="114"/>
      <c r="G819" s="114"/>
      <c r="H819" s="114"/>
      <c r="I819" s="114"/>
      <c r="J819" s="114"/>
      <c r="K819" s="114"/>
    </row>
    <row r="820" spans="2:11">
      <c r="B820" s="113"/>
      <c r="C820" s="113"/>
      <c r="D820" s="113"/>
      <c r="E820" s="114"/>
      <c r="F820" s="114"/>
      <c r="G820" s="114"/>
      <c r="H820" s="114"/>
      <c r="I820" s="114"/>
      <c r="J820" s="114"/>
      <c r="K820" s="114"/>
    </row>
    <row r="821" spans="2:11">
      <c r="B821" s="113"/>
      <c r="C821" s="113"/>
      <c r="D821" s="113"/>
      <c r="E821" s="114"/>
      <c r="F821" s="114"/>
      <c r="G821" s="114"/>
      <c r="H821" s="114"/>
      <c r="I821" s="114"/>
      <c r="J821" s="114"/>
      <c r="K821" s="114"/>
    </row>
    <row r="822" spans="2:11">
      <c r="B822" s="113"/>
      <c r="C822" s="113"/>
      <c r="D822" s="113"/>
      <c r="E822" s="114"/>
      <c r="F822" s="114"/>
      <c r="G822" s="114"/>
      <c r="H822" s="114"/>
      <c r="I822" s="114"/>
      <c r="J822" s="114"/>
      <c r="K822" s="114"/>
    </row>
    <row r="823" spans="2:11">
      <c r="B823" s="113"/>
      <c r="C823" s="113"/>
      <c r="D823" s="113"/>
      <c r="E823" s="114"/>
      <c r="F823" s="114"/>
      <c r="G823" s="114"/>
      <c r="H823" s="114"/>
      <c r="I823" s="114"/>
      <c r="J823" s="114"/>
      <c r="K823" s="114"/>
    </row>
    <row r="824" spans="2:11">
      <c r="B824" s="113"/>
      <c r="C824" s="113"/>
      <c r="D824" s="113"/>
      <c r="E824" s="114"/>
      <c r="F824" s="114"/>
      <c r="G824" s="114"/>
      <c r="H824" s="114"/>
      <c r="I824" s="114"/>
      <c r="J824" s="114"/>
      <c r="K824" s="114"/>
    </row>
    <row r="825" spans="2:11">
      <c r="B825" s="113"/>
      <c r="C825" s="113"/>
      <c r="D825" s="113"/>
      <c r="E825" s="114"/>
      <c r="F825" s="114"/>
      <c r="G825" s="114"/>
      <c r="H825" s="114"/>
      <c r="I825" s="114"/>
      <c r="J825" s="114"/>
      <c r="K825" s="114"/>
    </row>
    <row r="826" spans="2:11">
      <c r="B826" s="113"/>
      <c r="C826" s="113"/>
      <c r="D826" s="113"/>
      <c r="E826" s="114"/>
      <c r="F826" s="114"/>
      <c r="G826" s="114"/>
      <c r="H826" s="114"/>
      <c r="I826" s="114"/>
      <c r="J826" s="114"/>
      <c r="K826" s="114"/>
    </row>
    <row r="827" spans="2:11">
      <c r="B827" s="113"/>
      <c r="C827" s="113"/>
      <c r="D827" s="113"/>
      <c r="E827" s="114"/>
      <c r="F827" s="114"/>
      <c r="G827" s="114"/>
      <c r="H827" s="114"/>
      <c r="I827" s="114"/>
      <c r="J827" s="114"/>
      <c r="K827" s="114"/>
    </row>
    <row r="828" spans="2:11">
      <c r="B828" s="113"/>
      <c r="C828" s="113"/>
      <c r="D828" s="113"/>
      <c r="E828" s="114"/>
      <c r="F828" s="114"/>
      <c r="G828" s="114"/>
      <c r="H828" s="114"/>
      <c r="I828" s="114"/>
      <c r="J828" s="114"/>
      <c r="K828" s="114"/>
    </row>
    <row r="829" spans="2:11">
      <c r="B829" s="113"/>
      <c r="C829" s="113"/>
      <c r="D829" s="113"/>
      <c r="E829" s="114"/>
      <c r="F829" s="114"/>
      <c r="G829" s="114"/>
      <c r="H829" s="114"/>
      <c r="I829" s="114"/>
      <c r="J829" s="114"/>
      <c r="K829" s="114"/>
    </row>
    <row r="830" spans="2:11">
      <c r="B830" s="113"/>
      <c r="C830" s="113"/>
      <c r="D830" s="113"/>
      <c r="E830" s="114"/>
      <c r="F830" s="114"/>
      <c r="G830" s="114"/>
      <c r="H830" s="114"/>
      <c r="I830" s="114"/>
      <c r="J830" s="114"/>
      <c r="K830" s="114"/>
    </row>
    <row r="831" spans="2:11">
      <c r="B831" s="113"/>
      <c r="C831" s="113"/>
      <c r="D831" s="113"/>
      <c r="E831" s="114"/>
      <c r="F831" s="114"/>
      <c r="G831" s="114"/>
      <c r="H831" s="114"/>
      <c r="I831" s="114"/>
      <c r="J831" s="114"/>
      <c r="K831" s="114"/>
    </row>
    <row r="832" spans="2:11">
      <c r="B832" s="113"/>
      <c r="C832" s="113"/>
      <c r="D832" s="113"/>
      <c r="E832" s="114"/>
      <c r="F832" s="114"/>
      <c r="G832" s="114"/>
      <c r="H832" s="114"/>
      <c r="I832" s="114"/>
      <c r="J832" s="114"/>
      <c r="K832" s="114"/>
    </row>
    <row r="833" spans="2:11">
      <c r="B833" s="113"/>
      <c r="C833" s="113"/>
      <c r="D833" s="113"/>
      <c r="E833" s="114"/>
      <c r="F833" s="114"/>
      <c r="G833" s="114"/>
      <c r="H833" s="114"/>
      <c r="I833" s="114"/>
      <c r="J833" s="114"/>
      <c r="K833" s="114"/>
    </row>
    <row r="834" spans="2:11">
      <c r="B834" s="113"/>
      <c r="C834" s="113"/>
      <c r="D834" s="113"/>
      <c r="E834" s="114"/>
      <c r="F834" s="114"/>
      <c r="G834" s="114"/>
      <c r="H834" s="114"/>
      <c r="I834" s="114"/>
      <c r="J834" s="114"/>
      <c r="K834" s="114"/>
    </row>
    <row r="835" spans="2:11">
      <c r="B835" s="113"/>
      <c r="C835" s="113"/>
      <c r="D835" s="113"/>
      <c r="E835" s="114"/>
      <c r="F835" s="114"/>
      <c r="G835" s="114"/>
      <c r="H835" s="114"/>
      <c r="I835" s="114"/>
      <c r="J835" s="114"/>
      <c r="K835" s="114"/>
    </row>
    <row r="836" spans="2:11">
      <c r="B836" s="113"/>
      <c r="C836" s="113"/>
      <c r="D836" s="113"/>
      <c r="E836" s="114"/>
      <c r="F836" s="114"/>
      <c r="G836" s="114"/>
      <c r="H836" s="114"/>
      <c r="I836" s="114"/>
      <c r="J836" s="114"/>
      <c r="K836" s="114"/>
    </row>
    <row r="837" spans="2:11">
      <c r="B837" s="113"/>
      <c r="C837" s="113"/>
      <c r="D837" s="113"/>
      <c r="E837" s="114"/>
      <c r="F837" s="114"/>
      <c r="G837" s="114"/>
      <c r="H837" s="114"/>
      <c r="I837" s="114"/>
      <c r="J837" s="114"/>
      <c r="K837" s="114"/>
    </row>
    <row r="838" spans="2:11">
      <c r="B838" s="113"/>
      <c r="C838" s="113"/>
      <c r="D838" s="113"/>
      <c r="E838" s="114"/>
      <c r="F838" s="114"/>
      <c r="G838" s="114"/>
      <c r="H838" s="114"/>
      <c r="I838" s="114"/>
      <c r="J838" s="114"/>
      <c r="K838" s="114"/>
    </row>
    <row r="839" spans="2:11">
      <c r="B839" s="113"/>
      <c r="C839" s="113"/>
      <c r="D839" s="113"/>
      <c r="E839" s="114"/>
      <c r="F839" s="114"/>
      <c r="G839" s="114"/>
      <c r="H839" s="114"/>
      <c r="I839" s="114"/>
      <c r="J839" s="114"/>
      <c r="K839" s="114"/>
    </row>
    <row r="840" spans="2:11">
      <c r="B840" s="113"/>
      <c r="C840" s="113"/>
      <c r="D840" s="113"/>
      <c r="E840" s="114"/>
      <c r="F840" s="114"/>
      <c r="G840" s="114"/>
      <c r="H840" s="114"/>
      <c r="I840" s="114"/>
      <c r="J840" s="114"/>
      <c r="K840" s="114"/>
    </row>
    <row r="841" spans="2:11">
      <c r="B841" s="113"/>
      <c r="C841" s="113"/>
      <c r="D841" s="113"/>
      <c r="E841" s="114"/>
      <c r="F841" s="114"/>
      <c r="G841" s="114"/>
      <c r="H841" s="114"/>
      <c r="I841" s="114"/>
      <c r="J841" s="114"/>
      <c r="K841" s="114"/>
    </row>
    <row r="842" spans="2:11">
      <c r="B842" s="113"/>
      <c r="C842" s="113"/>
      <c r="D842" s="113"/>
      <c r="E842" s="114"/>
      <c r="F842" s="114"/>
      <c r="G842" s="114"/>
      <c r="H842" s="114"/>
      <c r="I842" s="114"/>
      <c r="J842" s="114"/>
      <c r="K842" s="114"/>
    </row>
    <row r="843" spans="2:11">
      <c r="B843" s="113"/>
      <c r="C843" s="113"/>
      <c r="D843" s="113"/>
      <c r="E843" s="114"/>
      <c r="F843" s="114"/>
      <c r="G843" s="114"/>
      <c r="H843" s="114"/>
      <c r="I843" s="114"/>
      <c r="J843" s="114"/>
      <c r="K843" s="114"/>
    </row>
    <row r="844" spans="2:11">
      <c r="B844" s="113"/>
      <c r="C844" s="113"/>
      <c r="D844" s="113"/>
      <c r="E844" s="114"/>
      <c r="F844" s="114"/>
      <c r="G844" s="114"/>
      <c r="H844" s="114"/>
      <c r="I844" s="114"/>
      <c r="J844" s="114"/>
      <c r="K844" s="114"/>
    </row>
    <row r="845" spans="2:11">
      <c r="B845" s="113"/>
      <c r="C845" s="113"/>
      <c r="D845" s="113"/>
      <c r="E845" s="114"/>
      <c r="F845" s="114"/>
      <c r="G845" s="114"/>
      <c r="H845" s="114"/>
      <c r="I845" s="114"/>
      <c r="J845" s="114"/>
      <c r="K845" s="114"/>
    </row>
    <row r="846" spans="2:11">
      <c r="B846" s="113"/>
      <c r="C846" s="113"/>
      <c r="D846" s="113"/>
      <c r="E846" s="114"/>
      <c r="F846" s="114"/>
      <c r="G846" s="114"/>
      <c r="H846" s="114"/>
      <c r="I846" s="114"/>
      <c r="J846" s="114"/>
      <c r="K846" s="114"/>
    </row>
    <row r="847" spans="2:11">
      <c r="B847" s="113"/>
      <c r="C847" s="113"/>
      <c r="D847" s="113"/>
      <c r="E847" s="114"/>
      <c r="F847" s="114"/>
      <c r="G847" s="114"/>
      <c r="H847" s="114"/>
      <c r="I847" s="114"/>
      <c r="J847" s="114"/>
      <c r="K847" s="114"/>
    </row>
    <row r="848" spans="2:11">
      <c r="B848" s="113"/>
      <c r="C848" s="113"/>
      <c r="D848" s="113"/>
      <c r="E848" s="114"/>
      <c r="F848" s="114"/>
      <c r="G848" s="114"/>
      <c r="H848" s="114"/>
      <c r="I848" s="114"/>
      <c r="J848" s="114"/>
      <c r="K848" s="114"/>
    </row>
    <row r="849" spans="2:11">
      <c r="B849" s="113"/>
      <c r="C849" s="113"/>
      <c r="D849" s="113"/>
      <c r="E849" s="114"/>
      <c r="F849" s="114"/>
      <c r="G849" s="114"/>
      <c r="H849" s="114"/>
      <c r="I849" s="114"/>
      <c r="J849" s="114"/>
      <c r="K849" s="114"/>
    </row>
    <row r="850" spans="2:11">
      <c r="B850" s="113"/>
      <c r="C850" s="113"/>
      <c r="D850" s="113"/>
      <c r="E850" s="114"/>
      <c r="F850" s="114"/>
      <c r="G850" s="114"/>
      <c r="H850" s="114"/>
      <c r="I850" s="114"/>
      <c r="J850" s="114"/>
      <c r="K850" s="114"/>
    </row>
    <row r="851" spans="2:11">
      <c r="B851" s="113"/>
      <c r="C851" s="113"/>
      <c r="D851" s="113"/>
      <c r="E851" s="114"/>
      <c r="F851" s="114"/>
      <c r="G851" s="114"/>
      <c r="H851" s="114"/>
      <c r="I851" s="114"/>
      <c r="J851" s="114"/>
      <c r="K851" s="114"/>
    </row>
    <row r="852" spans="2:11">
      <c r="B852" s="113"/>
      <c r="C852" s="113"/>
      <c r="D852" s="113"/>
      <c r="E852" s="114"/>
      <c r="F852" s="114"/>
      <c r="G852" s="114"/>
      <c r="H852" s="114"/>
      <c r="I852" s="114"/>
      <c r="J852" s="114"/>
      <c r="K852" s="114"/>
    </row>
    <row r="853" spans="2:11">
      <c r="B853" s="113"/>
      <c r="C853" s="113"/>
      <c r="D853" s="113"/>
      <c r="E853" s="114"/>
      <c r="F853" s="114"/>
      <c r="G853" s="114"/>
      <c r="H853" s="114"/>
      <c r="I853" s="114"/>
      <c r="J853" s="114"/>
      <c r="K853" s="114"/>
    </row>
    <row r="854" spans="2:11">
      <c r="B854" s="113"/>
      <c r="C854" s="113"/>
      <c r="D854" s="113"/>
      <c r="E854" s="114"/>
      <c r="F854" s="114"/>
      <c r="G854" s="114"/>
      <c r="H854" s="114"/>
      <c r="I854" s="114"/>
      <c r="J854" s="114"/>
      <c r="K854" s="114"/>
    </row>
    <row r="855" spans="2:11">
      <c r="B855" s="113"/>
      <c r="C855" s="113"/>
      <c r="D855" s="113"/>
      <c r="E855" s="114"/>
      <c r="F855" s="114"/>
      <c r="G855" s="114"/>
      <c r="H855" s="114"/>
      <c r="I855" s="114"/>
      <c r="J855" s="114"/>
      <c r="K855" s="114"/>
    </row>
    <row r="856" spans="2:11">
      <c r="B856" s="113"/>
      <c r="C856" s="113"/>
      <c r="D856" s="113"/>
      <c r="E856" s="114"/>
      <c r="F856" s="114"/>
      <c r="G856" s="114"/>
      <c r="H856" s="114"/>
      <c r="I856" s="114"/>
      <c r="J856" s="114"/>
      <c r="K856" s="114"/>
    </row>
    <row r="857" spans="2:11">
      <c r="B857" s="113"/>
      <c r="C857" s="113"/>
      <c r="D857" s="113"/>
      <c r="E857" s="114"/>
      <c r="F857" s="114"/>
      <c r="G857" s="114"/>
      <c r="H857" s="114"/>
      <c r="I857" s="114"/>
      <c r="J857" s="114"/>
      <c r="K857" s="114"/>
    </row>
    <row r="858" spans="2:11">
      <c r="B858" s="113"/>
      <c r="C858" s="113"/>
      <c r="D858" s="113"/>
      <c r="E858" s="114"/>
      <c r="F858" s="114"/>
      <c r="G858" s="114"/>
      <c r="H858" s="114"/>
      <c r="I858" s="114"/>
      <c r="J858" s="114"/>
      <c r="K858" s="114"/>
    </row>
    <row r="859" spans="2:11">
      <c r="B859" s="113"/>
      <c r="C859" s="113"/>
      <c r="D859" s="113"/>
      <c r="E859" s="114"/>
      <c r="F859" s="114"/>
      <c r="G859" s="114"/>
      <c r="H859" s="114"/>
      <c r="I859" s="114"/>
      <c r="J859" s="114"/>
      <c r="K859" s="114"/>
    </row>
    <row r="860" spans="2:11">
      <c r="B860" s="113"/>
      <c r="C860" s="113"/>
      <c r="D860" s="113"/>
      <c r="E860" s="114"/>
      <c r="F860" s="114"/>
      <c r="G860" s="114"/>
      <c r="H860" s="114"/>
      <c r="I860" s="114"/>
      <c r="J860" s="114"/>
      <c r="K860" s="114"/>
    </row>
    <row r="861" spans="2:11">
      <c r="B861" s="113"/>
      <c r="C861" s="113"/>
      <c r="D861" s="113"/>
      <c r="E861" s="114"/>
      <c r="F861" s="114"/>
      <c r="G861" s="114"/>
      <c r="H861" s="114"/>
      <c r="I861" s="114"/>
      <c r="J861" s="114"/>
      <c r="K861" s="114"/>
    </row>
    <row r="862" spans="2:11">
      <c r="B862" s="113"/>
      <c r="C862" s="113"/>
      <c r="D862" s="113"/>
      <c r="E862" s="114"/>
      <c r="F862" s="114"/>
      <c r="G862" s="114"/>
      <c r="H862" s="114"/>
      <c r="I862" s="114"/>
      <c r="J862" s="114"/>
      <c r="K862" s="114"/>
    </row>
    <row r="863" spans="2:11">
      <c r="B863" s="113"/>
      <c r="C863" s="113"/>
      <c r="D863" s="113"/>
      <c r="E863" s="114"/>
      <c r="F863" s="114"/>
      <c r="G863" s="114"/>
      <c r="H863" s="114"/>
      <c r="I863" s="114"/>
      <c r="J863" s="114"/>
      <c r="K863" s="114"/>
    </row>
    <row r="864" spans="2:11">
      <c r="B864" s="113"/>
      <c r="C864" s="113"/>
      <c r="D864" s="113"/>
      <c r="E864" s="114"/>
      <c r="F864" s="114"/>
      <c r="G864" s="114"/>
      <c r="H864" s="114"/>
      <c r="I864" s="114"/>
      <c r="J864" s="114"/>
      <c r="K864" s="114"/>
    </row>
    <row r="865" spans="2:11">
      <c r="B865" s="113"/>
      <c r="C865" s="113"/>
      <c r="D865" s="113"/>
      <c r="E865" s="114"/>
      <c r="F865" s="114"/>
      <c r="G865" s="114"/>
      <c r="H865" s="114"/>
      <c r="I865" s="114"/>
      <c r="J865" s="114"/>
      <c r="K865" s="114"/>
    </row>
    <row r="866" spans="2:11">
      <c r="B866" s="113"/>
      <c r="C866" s="113"/>
      <c r="D866" s="113"/>
      <c r="E866" s="114"/>
      <c r="F866" s="114"/>
      <c r="G866" s="114"/>
      <c r="H866" s="114"/>
      <c r="I866" s="114"/>
      <c r="J866" s="114"/>
      <c r="K866" s="114"/>
    </row>
    <row r="867" spans="2:11">
      <c r="B867" s="113"/>
      <c r="C867" s="113"/>
      <c r="D867" s="113"/>
      <c r="E867" s="114"/>
      <c r="F867" s="114"/>
      <c r="G867" s="114"/>
      <c r="H867" s="114"/>
      <c r="I867" s="114"/>
      <c r="J867" s="114"/>
      <c r="K867" s="114"/>
    </row>
    <row r="868" spans="2:11">
      <c r="B868" s="113"/>
      <c r="C868" s="113"/>
      <c r="D868" s="113"/>
      <c r="E868" s="114"/>
      <c r="F868" s="114"/>
      <c r="G868" s="114"/>
      <c r="H868" s="114"/>
      <c r="I868" s="114"/>
      <c r="J868" s="114"/>
      <c r="K868" s="114"/>
    </row>
    <row r="869" spans="2:11">
      <c r="B869" s="113"/>
      <c r="C869" s="113"/>
      <c r="D869" s="113"/>
      <c r="E869" s="114"/>
      <c r="F869" s="114"/>
      <c r="G869" s="114"/>
      <c r="H869" s="114"/>
      <c r="I869" s="114"/>
      <c r="J869" s="114"/>
      <c r="K869" s="114"/>
    </row>
    <row r="870" spans="2:11">
      <c r="B870" s="113"/>
      <c r="C870" s="113"/>
      <c r="D870" s="113"/>
      <c r="E870" s="114"/>
      <c r="F870" s="114"/>
      <c r="G870" s="114"/>
      <c r="H870" s="114"/>
      <c r="I870" s="114"/>
      <c r="J870" s="114"/>
      <c r="K870" s="114"/>
    </row>
    <row r="871" spans="2:11">
      <c r="B871" s="113"/>
      <c r="C871" s="113"/>
      <c r="D871" s="113"/>
      <c r="E871" s="114"/>
      <c r="F871" s="114"/>
      <c r="G871" s="114"/>
      <c r="H871" s="114"/>
      <c r="I871" s="114"/>
      <c r="J871" s="114"/>
      <c r="K871" s="114"/>
    </row>
    <row r="872" spans="2:11">
      <c r="B872" s="113"/>
      <c r="C872" s="113"/>
      <c r="D872" s="113"/>
      <c r="E872" s="114"/>
      <c r="F872" s="114"/>
      <c r="G872" s="114"/>
      <c r="H872" s="114"/>
      <c r="I872" s="114"/>
      <c r="J872" s="114"/>
      <c r="K872" s="114"/>
    </row>
    <row r="873" spans="2:11">
      <c r="B873" s="113"/>
      <c r="C873" s="113"/>
      <c r="D873" s="113"/>
      <c r="E873" s="114"/>
      <c r="F873" s="114"/>
      <c r="G873" s="114"/>
      <c r="H873" s="114"/>
      <c r="I873" s="114"/>
      <c r="J873" s="114"/>
      <c r="K873" s="114"/>
    </row>
    <row r="874" spans="2:11">
      <c r="B874" s="113"/>
      <c r="C874" s="113"/>
      <c r="D874" s="113"/>
      <c r="E874" s="114"/>
      <c r="F874" s="114"/>
      <c r="G874" s="114"/>
      <c r="H874" s="114"/>
      <c r="I874" s="114"/>
      <c r="J874" s="114"/>
      <c r="K874" s="114"/>
    </row>
    <row r="875" spans="2:11">
      <c r="B875" s="113"/>
      <c r="C875" s="113"/>
      <c r="D875" s="113"/>
      <c r="E875" s="114"/>
      <c r="F875" s="114"/>
      <c r="G875" s="114"/>
      <c r="H875" s="114"/>
      <c r="I875" s="114"/>
      <c r="J875" s="114"/>
      <c r="K875" s="114"/>
    </row>
    <row r="876" spans="2:11">
      <c r="B876" s="113"/>
      <c r="C876" s="113"/>
      <c r="D876" s="113"/>
      <c r="E876" s="114"/>
      <c r="F876" s="114"/>
      <c r="G876" s="114"/>
      <c r="H876" s="114"/>
      <c r="I876" s="114"/>
      <c r="J876" s="114"/>
      <c r="K876" s="114"/>
    </row>
    <row r="877" spans="2:11">
      <c r="B877" s="113"/>
      <c r="C877" s="113"/>
      <c r="D877" s="113"/>
      <c r="E877" s="114"/>
      <c r="F877" s="114"/>
      <c r="G877" s="114"/>
      <c r="H877" s="114"/>
      <c r="I877" s="114"/>
      <c r="J877" s="114"/>
      <c r="K877" s="114"/>
    </row>
    <row r="878" spans="2:11">
      <c r="B878" s="113"/>
      <c r="C878" s="113"/>
      <c r="D878" s="113"/>
      <c r="E878" s="114"/>
      <c r="F878" s="114"/>
      <c r="G878" s="114"/>
      <c r="H878" s="114"/>
      <c r="I878" s="114"/>
      <c r="J878" s="114"/>
      <c r="K878" s="114"/>
    </row>
    <row r="879" spans="2:11">
      <c r="B879" s="113"/>
      <c r="C879" s="113"/>
      <c r="D879" s="113"/>
      <c r="E879" s="114"/>
      <c r="F879" s="114"/>
      <c r="G879" s="114"/>
      <c r="H879" s="114"/>
      <c r="I879" s="114"/>
      <c r="J879" s="114"/>
      <c r="K879" s="114"/>
    </row>
    <row r="880" spans="2:11">
      <c r="B880" s="113"/>
      <c r="C880" s="113"/>
      <c r="D880" s="113"/>
      <c r="E880" s="114"/>
      <c r="F880" s="114"/>
      <c r="G880" s="114"/>
      <c r="H880" s="114"/>
      <c r="I880" s="114"/>
      <c r="J880" s="114"/>
      <c r="K880" s="114"/>
    </row>
    <row r="881" spans="2:11">
      <c r="B881" s="113"/>
      <c r="C881" s="113"/>
      <c r="D881" s="113"/>
      <c r="E881" s="114"/>
      <c r="F881" s="114"/>
      <c r="G881" s="114"/>
      <c r="H881" s="114"/>
      <c r="I881" s="114"/>
      <c r="J881" s="114"/>
      <c r="K881" s="114"/>
    </row>
    <row r="882" spans="2:11">
      <c r="B882" s="113"/>
      <c r="C882" s="113"/>
      <c r="D882" s="113"/>
      <c r="E882" s="114"/>
      <c r="F882" s="114"/>
      <c r="G882" s="114"/>
      <c r="H882" s="114"/>
      <c r="I882" s="114"/>
      <c r="J882" s="114"/>
      <c r="K882" s="114"/>
    </row>
    <row r="883" spans="2:11">
      <c r="B883" s="113"/>
      <c r="C883" s="113"/>
      <c r="D883" s="113"/>
      <c r="E883" s="114"/>
      <c r="F883" s="114"/>
      <c r="G883" s="114"/>
      <c r="H883" s="114"/>
      <c r="I883" s="114"/>
      <c r="J883" s="114"/>
      <c r="K883" s="114"/>
    </row>
    <row r="884" spans="2:11">
      <c r="B884" s="113"/>
      <c r="C884" s="113"/>
      <c r="D884" s="113"/>
      <c r="E884" s="114"/>
      <c r="F884" s="114"/>
      <c r="G884" s="114"/>
      <c r="H884" s="114"/>
      <c r="I884" s="114"/>
      <c r="J884" s="114"/>
      <c r="K884" s="114"/>
    </row>
    <row r="885" spans="2:11">
      <c r="B885" s="113"/>
      <c r="C885" s="113"/>
      <c r="D885" s="113"/>
      <c r="E885" s="114"/>
      <c r="F885" s="114"/>
      <c r="G885" s="114"/>
      <c r="H885" s="114"/>
      <c r="I885" s="114"/>
      <c r="J885" s="114"/>
      <c r="K885" s="114"/>
    </row>
    <row r="886" spans="2:11">
      <c r="B886" s="113"/>
      <c r="C886" s="113"/>
      <c r="D886" s="113"/>
      <c r="E886" s="114"/>
      <c r="F886" s="114"/>
      <c r="G886" s="114"/>
      <c r="H886" s="114"/>
      <c r="I886" s="114"/>
      <c r="J886" s="114"/>
      <c r="K886" s="114"/>
    </row>
    <row r="887" spans="2:11">
      <c r="B887" s="113"/>
      <c r="C887" s="113"/>
      <c r="D887" s="113"/>
      <c r="E887" s="114"/>
      <c r="F887" s="114"/>
      <c r="G887" s="114"/>
      <c r="H887" s="114"/>
      <c r="I887" s="114"/>
      <c r="J887" s="114"/>
      <c r="K887" s="114"/>
    </row>
    <row r="888" spans="2:11">
      <c r="B888" s="113"/>
      <c r="C888" s="113"/>
      <c r="D888" s="113"/>
      <c r="E888" s="114"/>
      <c r="F888" s="114"/>
      <c r="G888" s="114"/>
      <c r="H888" s="114"/>
      <c r="I888" s="114"/>
      <c r="J888" s="114"/>
      <c r="K888" s="114"/>
    </row>
    <row r="889" spans="2:11">
      <c r="B889" s="113"/>
      <c r="C889" s="113"/>
      <c r="D889" s="113"/>
      <c r="E889" s="114"/>
      <c r="F889" s="114"/>
      <c r="G889" s="114"/>
      <c r="H889" s="114"/>
      <c r="I889" s="114"/>
      <c r="J889" s="114"/>
      <c r="K889" s="114"/>
    </row>
    <row r="890" spans="2:11">
      <c r="B890" s="113"/>
      <c r="C890" s="113"/>
      <c r="D890" s="113"/>
      <c r="E890" s="114"/>
      <c r="F890" s="114"/>
      <c r="G890" s="114"/>
      <c r="H890" s="114"/>
      <c r="I890" s="114"/>
      <c r="J890" s="114"/>
      <c r="K890" s="114"/>
    </row>
    <row r="891" spans="2:11">
      <c r="B891" s="113"/>
      <c r="C891" s="113"/>
      <c r="D891" s="113"/>
      <c r="E891" s="114"/>
      <c r="F891" s="114"/>
      <c r="G891" s="114"/>
      <c r="H891" s="114"/>
      <c r="I891" s="114"/>
      <c r="J891" s="114"/>
      <c r="K891" s="114"/>
    </row>
    <row r="892" spans="2:11">
      <c r="B892" s="113"/>
      <c r="C892" s="113"/>
      <c r="D892" s="113"/>
      <c r="E892" s="114"/>
      <c r="F892" s="114"/>
      <c r="G892" s="114"/>
      <c r="H892" s="114"/>
      <c r="I892" s="114"/>
      <c r="J892" s="114"/>
      <c r="K892" s="114"/>
    </row>
    <row r="893" spans="2:11">
      <c r="B893" s="113"/>
      <c r="C893" s="113"/>
      <c r="D893" s="113"/>
      <c r="E893" s="114"/>
      <c r="F893" s="114"/>
      <c r="G893" s="114"/>
      <c r="H893" s="114"/>
      <c r="I893" s="114"/>
      <c r="J893" s="114"/>
      <c r="K893" s="114"/>
    </row>
    <row r="894" spans="2:11">
      <c r="B894" s="113"/>
      <c r="C894" s="113"/>
      <c r="D894" s="113"/>
      <c r="E894" s="114"/>
      <c r="F894" s="114"/>
      <c r="G894" s="114"/>
      <c r="H894" s="114"/>
      <c r="I894" s="114"/>
      <c r="J894" s="114"/>
      <c r="K894" s="114"/>
    </row>
    <row r="895" spans="2:11">
      <c r="B895" s="113"/>
      <c r="C895" s="113"/>
      <c r="D895" s="113"/>
      <c r="E895" s="114"/>
      <c r="F895" s="114"/>
      <c r="G895" s="114"/>
      <c r="H895" s="114"/>
      <c r="I895" s="114"/>
      <c r="J895" s="114"/>
      <c r="K895" s="114"/>
    </row>
    <row r="896" spans="2:11">
      <c r="B896" s="113"/>
      <c r="C896" s="113"/>
      <c r="D896" s="113"/>
      <c r="E896" s="114"/>
      <c r="F896" s="114"/>
      <c r="G896" s="114"/>
      <c r="H896" s="114"/>
      <c r="I896" s="114"/>
      <c r="J896" s="114"/>
      <c r="K896" s="114"/>
    </row>
    <row r="897" spans="2:11">
      <c r="B897" s="113"/>
      <c r="C897" s="113"/>
      <c r="D897" s="113"/>
      <c r="E897" s="114"/>
      <c r="F897" s="114"/>
      <c r="G897" s="114"/>
      <c r="H897" s="114"/>
      <c r="I897" s="114"/>
      <c r="J897" s="114"/>
      <c r="K897" s="114"/>
    </row>
    <row r="898" spans="2:11">
      <c r="B898" s="113"/>
      <c r="C898" s="113"/>
      <c r="D898" s="113"/>
      <c r="E898" s="114"/>
      <c r="F898" s="114"/>
      <c r="G898" s="114"/>
      <c r="H898" s="114"/>
      <c r="I898" s="114"/>
      <c r="J898" s="114"/>
      <c r="K898" s="114"/>
    </row>
    <row r="899" spans="2:11">
      <c r="B899" s="113"/>
      <c r="C899" s="113"/>
      <c r="D899" s="113"/>
      <c r="E899" s="114"/>
      <c r="F899" s="114"/>
      <c r="G899" s="114"/>
      <c r="H899" s="114"/>
      <c r="I899" s="114"/>
      <c r="J899" s="114"/>
      <c r="K899" s="114"/>
    </row>
    <row r="900" spans="2:11">
      <c r="B900" s="113"/>
      <c r="C900" s="113"/>
      <c r="D900" s="113"/>
      <c r="E900" s="114"/>
      <c r="F900" s="114"/>
      <c r="G900" s="114"/>
      <c r="H900" s="114"/>
      <c r="I900" s="114"/>
      <c r="J900" s="114"/>
      <c r="K900" s="114"/>
    </row>
    <row r="901" spans="2:11">
      <c r="B901" s="113"/>
      <c r="C901" s="113"/>
      <c r="D901" s="113"/>
      <c r="E901" s="114"/>
      <c r="F901" s="114"/>
      <c r="G901" s="114"/>
      <c r="H901" s="114"/>
      <c r="I901" s="114"/>
      <c r="J901" s="114"/>
      <c r="K901" s="114"/>
    </row>
    <row r="902" spans="2:11">
      <c r="B902" s="113"/>
      <c r="C902" s="113"/>
      <c r="D902" s="113"/>
      <c r="E902" s="114"/>
      <c r="F902" s="114"/>
      <c r="G902" s="114"/>
      <c r="H902" s="114"/>
      <c r="I902" s="114"/>
      <c r="J902" s="114"/>
      <c r="K902" s="114"/>
    </row>
    <row r="903" spans="2:11">
      <c r="B903" s="113"/>
      <c r="C903" s="113"/>
      <c r="D903" s="113"/>
      <c r="E903" s="114"/>
      <c r="F903" s="114"/>
      <c r="G903" s="114"/>
      <c r="H903" s="114"/>
      <c r="I903" s="114"/>
      <c r="J903" s="114"/>
      <c r="K903" s="114"/>
    </row>
    <row r="904" spans="2:11">
      <c r="B904" s="113"/>
      <c r="C904" s="113"/>
      <c r="D904" s="113"/>
      <c r="E904" s="114"/>
      <c r="F904" s="114"/>
      <c r="G904" s="114"/>
      <c r="H904" s="114"/>
      <c r="I904" s="114"/>
      <c r="J904" s="114"/>
      <c r="K904" s="114"/>
    </row>
    <row r="905" spans="2:11">
      <c r="B905" s="113"/>
      <c r="C905" s="113"/>
      <c r="D905" s="113"/>
      <c r="E905" s="114"/>
      <c r="F905" s="114"/>
      <c r="G905" s="114"/>
      <c r="H905" s="114"/>
      <c r="I905" s="114"/>
      <c r="J905" s="114"/>
      <c r="K905" s="114"/>
    </row>
    <row r="906" spans="2:11">
      <c r="B906" s="113"/>
      <c r="C906" s="113"/>
      <c r="D906" s="113"/>
      <c r="E906" s="114"/>
      <c r="F906" s="114"/>
      <c r="G906" s="114"/>
      <c r="H906" s="114"/>
      <c r="I906" s="114"/>
      <c r="J906" s="114"/>
      <c r="K906" s="114"/>
    </row>
    <row r="907" spans="2:11">
      <c r="B907" s="113"/>
      <c r="C907" s="113"/>
      <c r="D907" s="113"/>
      <c r="E907" s="114"/>
      <c r="F907" s="114"/>
      <c r="G907" s="114"/>
      <c r="H907" s="114"/>
      <c r="I907" s="114"/>
      <c r="J907" s="114"/>
      <c r="K907" s="114"/>
    </row>
    <row r="908" spans="2:11">
      <c r="B908" s="113"/>
      <c r="C908" s="113"/>
      <c r="D908" s="113"/>
      <c r="E908" s="114"/>
      <c r="F908" s="114"/>
      <c r="G908" s="114"/>
      <c r="H908" s="114"/>
      <c r="I908" s="114"/>
      <c r="J908" s="114"/>
      <c r="K908" s="114"/>
    </row>
    <row r="909" spans="2:11">
      <c r="B909" s="113"/>
      <c r="C909" s="113"/>
      <c r="D909" s="113"/>
      <c r="E909" s="114"/>
      <c r="F909" s="114"/>
      <c r="G909" s="114"/>
      <c r="H909" s="114"/>
      <c r="I909" s="114"/>
      <c r="J909" s="114"/>
      <c r="K909" s="114"/>
    </row>
    <row r="910" spans="2:11">
      <c r="B910" s="113"/>
      <c r="C910" s="113"/>
      <c r="D910" s="113"/>
      <c r="E910" s="114"/>
      <c r="F910" s="114"/>
      <c r="G910" s="114"/>
      <c r="H910" s="114"/>
      <c r="I910" s="114"/>
      <c r="J910" s="114"/>
      <c r="K910" s="114"/>
    </row>
    <row r="911" spans="2:11">
      <c r="B911" s="113"/>
      <c r="C911" s="113"/>
      <c r="D911" s="113"/>
      <c r="E911" s="114"/>
      <c r="F911" s="114"/>
      <c r="G911" s="114"/>
      <c r="H911" s="114"/>
      <c r="I911" s="114"/>
      <c r="J911" s="114"/>
      <c r="K911" s="114"/>
    </row>
    <row r="912" spans="2:11">
      <c r="B912" s="113"/>
      <c r="C912" s="113"/>
      <c r="D912" s="113"/>
      <c r="E912" s="114"/>
      <c r="F912" s="114"/>
      <c r="G912" s="114"/>
      <c r="H912" s="114"/>
      <c r="I912" s="114"/>
      <c r="J912" s="114"/>
      <c r="K912" s="114"/>
    </row>
    <row r="913" spans="2:11">
      <c r="B913" s="113"/>
      <c r="C913" s="113"/>
      <c r="D913" s="113"/>
      <c r="E913" s="114"/>
      <c r="F913" s="114"/>
      <c r="G913" s="114"/>
      <c r="H913" s="114"/>
      <c r="I913" s="114"/>
      <c r="J913" s="114"/>
      <c r="K913" s="114"/>
    </row>
    <row r="914" spans="2:11">
      <c r="B914" s="113"/>
      <c r="C914" s="113"/>
      <c r="D914" s="113"/>
      <c r="E914" s="114"/>
      <c r="F914" s="114"/>
      <c r="G914" s="114"/>
      <c r="H914" s="114"/>
      <c r="I914" s="114"/>
      <c r="J914" s="114"/>
      <c r="K914" s="114"/>
    </row>
    <row r="915" spans="2:11">
      <c r="B915" s="113"/>
      <c r="C915" s="113"/>
      <c r="D915" s="113"/>
      <c r="E915" s="114"/>
      <c r="F915" s="114"/>
      <c r="G915" s="114"/>
      <c r="H915" s="114"/>
      <c r="I915" s="114"/>
      <c r="J915" s="114"/>
      <c r="K915" s="114"/>
    </row>
    <row r="916" spans="2:11">
      <c r="B916" s="113"/>
      <c r="C916" s="113"/>
      <c r="D916" s="113"/>
      <c r="E916" s="114"/>
      <c r="F916" s="114"/>
      <c r="G916" s="114"/>
      <c r="H916" s="114"/>
      <c r="I916" s="114"/>
      <c r="J916" s="114"/>
      <c r="K916" s="114"/>
    </row>
    <row r="917" spans="2:11">
      <c r="B917" s="113"/>
      <c r="C917" s="113"/>
      <c r="D917" s="113"/>
      <c r="E917" s="114"/>
      <c r="F917" s="114"/>
      <c r="G917" s="114"/>
      <c r="H917" s="114"/>
      <c r="I917" s="114"/>
      <c r="J917" s="114"/>
      <c r="K917" s="114"/>
    </row>
    <row r="918" spans="2:11">
      <c r="B918" s="113"/>
      <c r="C918" s="113"/>
      <c r="D918" s="113"/>
      <c r="E918" s="114"/>
      <c r="F918" s="114"/>
      <c r="G918" s="114"/>
      <c r="H918" s="114"/>
      <c r="I918" s="114"/>
      <c r="J918" s="114"/>
      <c r="K918" s="114"/>
    </row>
    <row r="919" spans="2:11">
      <c r="B919" s="113"/>
      <c r="C919" s="113"/>
      <c r="D919" s="113"/>
      <c r="E919" s="114"/>
      <c r="F919" s="114"/>
      <c r="G919" s="114"/>
      <c r="H919" s="114"/>
      <c r="I919" s="114"/>
      <c r="J919" s="114"/>
      <c r="K919" s="114"/>
    </row>
    <row r="920" spans="2:11">
      <c r="B920" s="113"/>
      <c r="C920" s="113"/>
      <c r="D920" s="113"/>
      <c r="E920" s="114"/>
      <c r="F920" s="114"/>
      <c r="G920" s="114"/>
      <c r="H920" s="114"/>
      <c r="I920" s="114"/>
      <c r="J920" s="114"/>
      <c r="K920" s="114"/>
    </row>
    <row r="921" spans="2:11">
      <c r="B921" s="113"/>
      <c r="C921" s="113"/>
      <c r="D921" s="113"/>
      <c r="E921" s="114"/>
      <c r="F921" s="114"/>
      <c r="G921" s="114"/>
      <c r="H921" s="114"/>
      <c r="I921" s="114"/>
      <c r="J921" s="114"/>
      <c r="K921" s="114"/>
    </row>
    <row r="922" spans="2:11">
      <c r="B922" s="113"/>
      <c r="C922" s="113"/>
      <c r="D922" s="113"/>
      <c r="E922" s="114"/>
      <c r="F922" s="114"/>
      <c r="G922" s="114"/>
      <c r="H922" s="114"/>
      <c r="I922" s="114"/>
      <c r="J922" s="114"/>
      <c r="K922" s="114"/>
    </row>
    <row r="923" spans="2:11">
      <c r="B923" s="113"/>
      <c r="C923" s="113"/>
      <c r="D923" s="113"/>
      <c r="E923" s="114"/>
      <c r="F923" s="114"/>
      <c r="G923" s="114"/>
      <c r="H923" s="114"/>
      <c r="I923" s="114"/>
      <c r="J923" s="114"/>
      <c r="K923" s="114"/>
    </row>
    <row r="924" spans="2:11">
      <c r="B924" s="113"/>
      <c r="C924" s="113"/>
      <c r="D924" s="113"/>
      <c r="E924" s="114"/>
      <c r="F924" s="114"/>
      <c r="G924" s="114"/>
      <c r="H924" s="114"/>
      <c r="I924" s="114"/>
      <c r="J924" s="114"/>
      <c r="K924" s="114"/>
    </row>
    <row r="925" spans="2:11">
      <c r="B925" s="113"/>
      <c r="C925" s="113"/>
      <c r="D925" s="113"/>
      <c r="E925" s="114"/>
      <c r="F925" s="114"/>
      <c r="G925" s="114"/>
      <c r="H925" s="114"/>
      <c r="I925" s="114"/>
      <c r="J925" s="114"/>
      <c r="K925" s="114"/>
    </row>
    <row r="926" spans="2:11">
      <c r="B926" s="113"/>
      <c r="C926" s="113"/>
      <c r="D926" s="113"/>
      <c r="E926" s="114"/>
      <c r="F926" s="114"/>
      <c r="G926" s="114"/>
      <c r="H926" s="114"/>
      <c r="I926" s="114"/>
      <c r="J926" s="114"/>
      <c r="K926" s="114"/>
    </row>
    <row r="927" spans="2:11">
      <c r="B927" s="113"/>
      <c r="C927" s="113"/>
      <c r="D927" s="113"/>
      <c r="E927" s="114"/>
      <c r="F927" s="114"/>
      <c r="G927" s="114"/>
      <c r="H927" s="114"/>
      <c r="I927" s="114"/>
      <c r="J927" s="114"/>
      <c r="K927" s="114"/>
    </row>
    <row r="928" spans="2:11">
      <c r="B928" s="113"/>
      <c r="C928" s="113"/>
      <c r="D928" s="113"/>
      <c r="E928" s="114"/>
      <c r="F928" s="114"/>
      <c r="G928" s="114"/>
      <c r="H928" s="114"/>
      <c r="I928" s="114"/>
      <c r="J928" s="114"/>
      <c r="K928" s="114"/>
    </row>
    <row r="929" spans="2:11">
      <c r="B929" s="113"/>
      <c r="C929" s="113"/>
      <c r="D929" s="113"/>
      <c r="E929" s="114"/>
      <c r="F929" s="114"/>
      <c r="G929" s="114"/>
      <c r="H929" s="114"/>
      <c r="I929" s="114"/>
      <c r="J929" s="114"/>
      <c r="K929" s="114"/>
    </row>
    <row r="930" spans="2:11">
      <c r="B930" s="113"/>
      <c r="C930" s="113"/>
      <c r="D930" s="113"/>
      <c r="E930" s="114"/>
      <c r="F930" s="114"/>
      <c r="G930" s="114"/>
      <c r="H930" s="114"/>
      <c r="I930" s="114"/>
      <c r="J930" s="114"/>
      <c r="K930" s="114"/>
    </row>
    <row r="931" spans="2:11">
      <c r="B931" s="113"/>
      <c r="C931" s="113"/>
      <c r="D931" s="113"/>
      <c r="E931" s="114"/>
      <c r="F931" s="114"/>
      <c r="G931" s="114"/>
      <c r="H931" s="114"/>
      <c r="I931" s="114"/>
      <c r="J931" s="114"/>
      <c r="K931" s="114"/>
    </row>
    <row r="932" spans="2:11">
      <c r="B932" s="113"/>
      <c r="C932" s="113"/>
      <c r="D932" s="113"/>
      <c r="E932" s="114"/>
      <c r="F932" s="114"/>
      <c r="G932" s="114"/>
      <c r="H932" s="114"/>
      <c r="I932" s="114"/>
      <c r="J932" s="114"/>
      <c r="K932" s="114"/>
    </row>
    <row r="933" spans="2:11">
      <c r="B933" s="113"/>
      <c r="C933" s="113"/>
      <c r="D933" s="113"/>
      <c r="E933" s="114"/>
      <c r="F933" s="114"/>
      <c r="G933" s="114"/>
      <c r="H933" s="114"/>
      <c r="I933" s="114"/>
      <c r="J933" s="114"/>
      <c r="K933" s="114"/>
    </row>
    <row r="934" spans="2:11">
      <c r="B934" s="113"/>
      <c r="C934" s="113"/>
      <c r="D934" s="113"/>
      <c r="E934" s="114"/>
      <c r="F934" s="114"/>
      <c r="G934" s="114"/>
      <c r="H934" s="114"/>
      <c r="I934" s="114"/>
      <c r="J934" s="114"/>
      <c r="K934" s="114"/>
    </row>
    <row r="935" spans="2:11">
      <c r="B935" s="113"/>
      <c r="C935" s="113"/>
      <c r="D935" s="113"/>
      <c r="E935" s="114"/>
      <c r="F935" s="114"/>
      <c r="G935" s="114"/>
      <c r="H935" s="114"/>
      <c r="I935" s="114"/>
      <c r="J935" s="114"/>
      <c r="K935" s="114"/>
    </row>
    <row r="936" spans="2:11">
      <c r="B936" s="113"/>
      <c r="C936" s="113"/>
      <c r="D936" s="113"/>
      <c r="E936" s="114"/>
      <c r="F936" s="114"/>
      <c r="G936" s="114"/>
      <c r="H936" s="114"/>
      <c r="I936" s="114"/>
      <c r="J936" s="114"/>
      <c r="K936" s="114"/>
    </row>
    <row r="937" spans="2:11">
      <c r="B937" s="113"/>
      <c r="C937" s="113"/>
      <c r="D937" s="113"/>
      <c r="E937" s="114"/>
      <c r="F937" s="114"/>
      <c r="G937" s="114"/>
      <c r="H937" s="114"/>
      <c r="I937" s="114"/>
      <c r="J937" s="114"/>
      <c r="K937" s="114"/>
    </row>
    <row r="938" spans="2:11">
      <c r="B938" s="113"/>
      <c r="C938" s="113"/>
      <c r="D938" s="113"/>
      <c r="E938" s="114"/>
      <c r="F938" s="114"/>
      <c r="G938" s="114"/>
      <c r="H938" s="114"/>
      <c r="I938" s="114"/>
      <c r="J938" s="114"/>
      <c r="K938" s="114"/>
    </row>
    <row r="939" spans="2:11">
      <c r="B939" s="113"/>
      <c r="C939" s="113"/>
      <c r="D939" s="113"/>
      <c r="E939" s="114"/>
      <c r="F939" s="114"/>
      <c r="G939" s="114"/>
      <c r="H939" s="114"/>
      <c r="I939" s="114"/>
      <c r="J939" s="114"/>
      <c r="K939" s="114"/>
    </row>
    <row r="940" spans="2:11">
      <c r="B940" s="113"/>
      <c r="C940" s="113"/>
      <c r="D940" s="113"/>
      <c r="E940" s="114"/>
      <c r="F940" s="114"/>
      <c r="G940" s="114"/>
      <c r="H940" s="114"/>
      <c r="I940" s="114"/>
      <c r="J940" s="114"/>
      <c r="K940" s="114"/>
    </row>
    <row r="941" spans="2:11">
      <c r="B941" s="113"/>
      <c r="C941" s="113"/>
      <c r="D941" s="113"/>
      <c r="E941" s="114"/>
      <c r="F941" s="114"/>
      <c r="G941" s="114"/>
      <c r="H941" s="114"/>
      <c r="I941" s="114"/>
      <c r="J941" s="114"/>
      <c r="K941" s="114"/>
    </row>
    <row r="942" spans="2:11">
      <c r="B942" s="113"/>
      <c r="C942" s="113"/>
      <c r="D942" s="113"/>
      <c r="E942" s="114"/>
      <c r="F942" s="114"/>
      <c r="G942" s="114"/>
      <c r="H942" s="114"/>
      <c r="I942" s="114"/>
      <c r="J942" s="114"/>
      <c r="K942" s="114"/>
    </row>
    <row r="943" spans="2:11">
      <c r="B943" s="113"/>
      <c r="C943" s="113"/>
      <c r="D943" s="113"/>
      <c r="E943" s="114"/>
      <c r="F943" s="114"/>
      <c r="G943" s="114"/>
      <c r="H943" s="114"/>
      <c r="I943" s="114"/>
      <c r="J943" s="114"/>
      <c r="K943" s="114"/>
    </row>
    <row r="944" spans="2:11">
      <c r="B944" s="113"/>
      <c r="C944" s="113"/>
      <c r="D944" s="113"/>
      <c r="E944" s="114"/>
      <c r="F944" s="114"/>
      <c r="G944" s="114"/>
      <c r="H944" s="114"/>
      <c r="I944" s="114"/>
      <c r="J944" s="114"/>
      <c r="K944" s="114"/>
    </row>
    <row r="945" spans="2:11">
      <c r="B945" s="113"/>
      <c r="C945" s="113"/>
      <c r="D945" s="113"/>
      <c r="E945" s="114"/>
      <c r="F945" s="114"/>
      <c r="G945" s="114"/>
      <c r="H945" s="114"/>
      <c r="I945" s="114"/>
      <c r="J945" s="114"/>
      <c r="K945" s="114"/>
    </row>
    <row r="946" spans="2:11">
      <c r="B946" s="113"/>
      <c r="C946" s="113"/>
      <c r="D946" s="113"/>
      <c r="E946" s="114"/>
      <c r="F946" s="114"/>
      <c r="G946" s="114"/>
      <c r="H946" s="114"/>
      <c r="I946" s="114"/>
      <c r="J946" s="114"/>
      <c r="K946" s="114"/>
    </row>
    <row r="947" spans="2:11">
      <c r="B947" s="113"/>
      <c r="C947" s="113"/>
      <c r="D947" s="113"/>
      <c r="E947" s="114"/>
      <c r="F947" s="114"/>
      <c r="G947" s="114"/>
      <c r="H947" s="114"/>
      <c r="I947" s="114"/>
      <c r="J947" s="114"/>
      <c r="K947" s="114"/>
    </row>
    <row r="948" spans="2:11">
      <c r="B948" s="113"/>
      <c r="C948" s="113"/>
      <c r="D948" s="113"/>
      <c r="E948" s="114"/>
      <c r="F948" s="114"/>
      <c r="G948" s="114"/>
      <c r="H948" s="114"/>
      <c r="I948" s="114"/>
      <c r="J948" s="114"/>
      <c r="K948" s="114"/>
    </row>
    <row r="949" spans="2:11">
      <c r="B949" s="113"/>
      <c r="C949" s="113"/>
      <c r="D949" s="113"/>
      <c r="E949" s="114"/>
      <c r="F949" s="114"/>
      <c r="G949" s="114"/>
      <c r="H949" s="114"/>
      <c r="I949" s="114"/>
      <c r="J949" s="114"/>
      <c r="K949" s="114"/>
    </row>
    <row r="950" spans="2:11">
      <c r="B950" s="113"/>
      <c r="C950" s="113"/>
      <c r="D950" s="113"/>
      <c r="E950" s="114"/>
      <c r="F950" s="114"/>
      <c r="G950" s="114"/>
      <c r="H950" s="114"/>
      <c r="I950" s="114"/>
      <c r="J950" s="114"/>
      <c r="K950" s="114"/>
    </row>
    <row r="951" spans="2:11">
      <c r="B951" s="113"/>
      <c r="C951" s="113"/>
      <c r="D951" s="113"/>
      <c r="E951" s="114"/>
      <c r="F951" s="114"/>
      <c r="G951" s="114"/>
      <c r="H951" s="114"/>
      <c r="I951" s="114"/>
      <c r="J951" s="114"/>
      <c r="K951" s="114"/>
    </row>
    <row r="952" spans="2:11">
      <c r="B952" s="113"/>
      <c r="C952" s="113"/>
      <c r="D952" s="113"/>
      <c r="E952" s="114"/>
      <c r="F952" s="114"/>
      <c r="G952" s="114"/>
      <c r="H952" s="114"/>
      <c r="I952" s="114"/>
      <c r="J952" s="114"/>
      <c r="K952" s="114"/>
    </row>
    <row r="953" spans="2:11">
      <c r="B953" s="113"/>
      <c r="C953" s="113"/>
      <c r="D953" s="113"/>
      <c r="E953" s="114"/>
      <c r="F953" s="114"/>
      <c r="G953" s="114"/>
      <c r="H953" s="114"/>
      <c r="I953" s="114"/>
      <c r="J953" s="114"/>
      <c r="K953" s="114"/>
    </row>
    <row r="954" spans="2:11">
      <c r="B954" s="113"/>
      <c r="C954" s="113"/>
      <c r="D954" s="113"/>
      <c r="E954" s="114"/>
      <c r="F954" s="114"/>
      <c r="G954" s="114"/>
      <c r="H954" s="114"/>
      <c r="I954" s="114"/>
      <c r="J954" s="114"/>
      <c r="K954" s="114"/>
    </row>
    <row r="955" spans="2:11">
      <c r="B955" s="113"/>
      <c r="C955" s="113"/>
      <c r="D955" s="113"/>
      <c r="E955" s="114"/>
      <c r="F955" s="114"/>
      <c r="G955" s="114"/>
      <c r="H955" s="114"/>
      <c r="I955" s="114"/>
      <c r="J955" s="114"/>
      <c r="K955" s="114"/>
    </row>
    <row r="956" spans="2:11">
      <c r="B956" s="113"/>
      <c r="C956" s="113"/>
      <c r="D956" s="113"/>
      <c r="E956" s="114"/>
      <c r="F956" s="114"/>
      <c r="G956" s="114"/>
      <c r="H956" s="114"/>
      <c r="I956" s="114"/>
      <c r="J956" s="114"/>
      <c r="K956" s="114"/>
    </row>
    <row r="957" spans="2:11">
      <c r="B957" s="113"/>
      <c r="C957" s="113"/>
      <c r="D957" s="113"/>
      <c r="E957" s="114"/>
      <c r="F957" s="114"/>
      <c r="G957" s="114"/>
      <c r="H957" s="114"/>
      <c r="I957" s="114"/>
      <c r="J957" s="114"/>
      <c r="K957" s="114"/>
    </row>
    <row r="958" spans="2:11">
      <c r="B958" s="113"/>
      <c r="C958" s="113"/>
      <c r="D958" s="113"/>
      <c r="E958" s="114"/>
      <c r="F958" s="114"/>
      <c r="G958" s="114"/>
      <c r="H958" s="114"/>
      <c r="I958" s="114"/>
      <c r="J958" s="114"/>
      <c r="K958" s="114"/>
    </row>
    <row r="959" spans="2:11">
      <c r="B959" s="113"/>
      <c r="C959" s="113"/>
      <c r="D959" s="113"/>
      <c r="E959" s="114"/>
      <c r="F959" s="114"/>
      <c r="G959" s="114"/>
      <c r="H959" s="114"/>
      <c r="I959" s="114"/>
      <c r="J959" s="114"/>
      <c r="K959" s="114"/>
    </row>
    <row r="960" spans="2:11">
      <c r="B960" s="113"/>
      <c r="C960" s="113"/>
      <c r="D960" s="113"/>
      <c r="E960" s="114"/>
      <c r="F960" s="114"/>
      <c r="G960" s="114"/>
      <c r="H960" s="114"/>
      <c r="I960" s="114"/>
      <c r="J960" s="114"/>
      <c r="K960" s="114"/>
    </row>
    <row r="961" spans="2:11">
      <c r="B961" s="113"/>
      <c r="C961" s="113"/>
      <c r="D961" s="113"/>
      <c r="E961" s="114"/>
      <c r="F961" s="114"/>
      <c r="G961" s="114"/>
      <c r="H961" s="114"/>
      <c r="I961" s="114"/>
      <c r="J961" s="114"/>
      <c r="K961" s="114"/>
    </row>
    <row r="962" spans="2:11">
      <c r="B962" s="113"/>
      <c r="C962" s="113"/>
      <c r="D962" s="113"/>
      <c r="E962" s="114"/>
      <c r="F962" s="114"/>
      <c r="G962" s="114"/>
      <c r="H962" s="114"/>
      <c r="I962" s="114"/>
      <c r="J962" s="114"/>
      <c r="K962" s="114"/>
    </row>
    <row r="963" spans="2:11">
      <c r="B963" s="113"/>
      <c r="C963" s="113"/>
      <c r="D963" s="113"/>
      <c r="E963" s="114"/>
      <c r="F963" s="114"/>
      <c r="G963" s="114"/>
      <c r="H963" s="114"/>
      <c r="I963" s="114"/>
      <c r="J963" s="114"/>
      <c r="K963" s="114"/>
    </row>
    <row r="964" spans="2:11">
      <c r="B964" s="113"/>
      <c r="C964" s="113"/>
      <c r="D964" s="113"/>
      <c r="E964" s="114"/>
      <c r="F964" s="114"/>
      <c r="G964" s="114"/>
      <c r="H964" s="114"/>
      <c r="I964" s="114"/>
      <c r="J964" s="114"/>
      <c r="K964" s="114"/>
    </row>
    <row r="965" spans="2:11">
      <c r="B965" s="113"/>
      <c r="C965" s="113"/>
      <c r="D965" s="113"/>
      <c r="E965" s="114"/>
      <c r="F965" s="114"/>
      <c r="G965" s="114"/>
      <c r="H965" s="114"/>
      <c r="I965" s="114"/>
      <c r="J965" s="114"/>
      <c r="K965" s="114"/>
    </row>
    <row r="966" spans="2:11">
      <c r="B966" s="113"/>
      <c r="C966" s="113"/>
      <c r="D966" s="113"/>
      <c r="E966" s="114"/>
      <c r="F966" s="114"/>
      <c r="G966" s="114"/>
      <c r="H966" s="114"/>
      <c r="I966" s="114"/>
      <c r="J966" s="114"/>
      <c r="K966" s="114"/>
    </row>
    <row r="967" spans="2:11">
      <c r="B967" s="113"/>
      <c r="C967" s="113"/>
      <c r="D967" s="113"/>
      <c r="E967" s="114"/>
      <c r="F967" s="114"/>
      <c r="G967" s="114"/>
      <c r="H967" s="114"/>
      <c r="I967" s="114"/>
      <c r="J967" s="114"/>
      <c r="K967" s="114"/>
    </row>
    <row r="968" spans="2:11">
      <c r="B968" s="113"/>
      <c r="C968" s="113"/>
      <c r="D968" s="113"/>
      <c r="E968" s="114"/>
      <c r="F968" s="114"/>
      <c r="G968" s="114"/>
      <c r="H968" s="114"/>
      <c r="I968" s="114"/>
      <c r="J968" s="114"/>
      <c r="K968" s="114"/>
    </row>
    <row r="969" spans="2:11">
      <c r="B969" s="113"/>
      <c r="C969" s="113"/>
      <c r="D969" s="113"/>
      <c r="E969" s="114"/>
      <c r="F969" s="114"/>
      <c r="G969" s="114"/>
      <c r="H969" s="114"/>
      <c r="I969" s="114"/>
      <c r="J969" s="114"/>
      <c r="K969" s="114"/>
    </row>
    <row r="970" spans="2:11">
      <c r="B970" s="113"/>
      <c r="C970" s="113"/>
      <c r="D970" s="113"/>
      <c r="E970" s="114"/>
      <c r="F970" s="114"/>
      <c r="G970" s="114"/>
      <c r="H970" s="114"/>
      <c r="I970" s="114"/>
      <c r="J970" s="114"/>
      <c r="K970" s="114"/>
    </row>
    <row r="971" spans="2:11">
      <c r="B971" s="113"/>
      <c r="C971" s="113"/>
      <c r="D971" s="113"/>
      <c r="E971" s="114"/>
      <c r="F971" s="114"/>
      <c r="G971" s="114"/>
      <c r="H971" s="114"/>
      <c r="I971" s="114"/>
      <c r="J971" s="114"/>
      <c r="K971" s="114"/>
    </row>
    <row r="972" spans="2:11">
      <c r="B972" s="113"/>
      <c r="C972" s="113"/>
      <c r="D972" s="113"/>
      <c r="E972" s="114"/>
      <c r="F972" s="114"/>
      <c r="G972" s="114"/>
      <c r="H972" s="114"/>
      <c r="I972" s="114"/>
      <c r="J972" s="114"/>
      <c r="K972" s="114"/>
    </row>
    <row r="973" spans="2:11">
      <c r="B973" s="113"/>
      <c r="C973" s="113"/>
      <c r="D973" s="113"/>
      <c r="E973" s="114"/>
      <c r="F973" s="114"/>
      <c r="G973" s="114"/>
      <c r="H973" s="114"/>
      <c r="I973" s="114"/>
      <c r="J973" s="114"/>
      <c r="K973" s="114"/>
    </row>
    <row r="974" spans="2:11">
      <c r="B974" s="113"/>
      <c r="C974" s="113"/>
      <c r="D974" s="113"/>
      <c r="E974" s="114"/>
      <c r="F974" s="114"/>
      <c r="G974" s="114"/>
      <c r="H974" s="114"/>
      <c r="I974" s="114"/>
      <c r="J974" s="114"/>
      <c r="K974" s="114"/>
    </row>
    <row r="975" spans="2:11">
      <c r="B975" s="113"/>
      <c r="C975" s="113"/>
      <c r="D975" s="113"/>
      <c r="E975" s="114"/>
      <c r="F975" s="114"/>
      <c r="G975" s="114"/>
      <c r="H975" s="114"/>
      <c r="I975" s="114"/>
      <c r="J975" s="114"/>
      <c r="K975" s="114"/>
    </row>
    <row r="976" spans="2:11">
      <c r="B976" s="113"/>
      <c r="C976" s="113"/>
      <c r="D976" s="113"/>
      <c r="E976" s="114"/>
      <c r="F976" s="114"/>
      <c r="G976" s="114"/>
      <c r="H976" s="114"/>
      <c r="I976" s="114"/>
      <c r="J976" s="114"/>
      <c r="K976" s="114"/>
    </row>
    <row r="977" spans="2:11">
      <c r="B977" s="113"/>
      <c r="C977" s="113"/>
      <c r="D977" s="113"/>
      <c r="E977" s="114"/>
      <c r="F977" s="114"/>
      <c r="G977" s="114"/>
      <c r="H977" s="114"/>
      <c r="I977" s="114"/>
      <c r="J977" s="114"/>
      <c r="K977" s="114"/>
    </row>
    <row r="978" spans="2:11">
      <c r="B978" s="113"/>
      <c r="C978" s="113"/>
      <c r="D978" s="113"/>
      <c r="E978" s="114"/>
      <c r="F978" s="114"/>
      <c r="G978" s="114"/>
      <c r="H978" s="114"/>
      <c r="I978" s="114"/>
      <c r="J978" s="114"/>
      <c r="K978" s="114"/>
    </row>
    <row r="979" spans="2:11">
      <c r="B979" s="113"/>
      <c r="C979" s="113"/>
      <c r="D979" s="113"/>
      <c r="E979" s="114"/>
      <c r="F979" s="114"/>
      <c r="G979" s="114"/>
      <c r="H979" s="114"/>
      <c r="I979" s="114"/>
      <c r="J979" s="114"/>
      <c r="K979" s="114"/>
    </row>
    <row r="980" spans="2:11">
      <c r="B980" s="113"/>
      <c r="C980" s="113"/>
      <c r="D980" s="113"/>
      <c r="E980" s="114"/>
      <c r="F980" s="114"/>
      <c r="G980" s="114"/>
      <c r="H980" s="114"/>
      <c r="I980" s="114"/>
      <c r="J980" s="114"/>
      <c r="K980" s="114"/>
    </row>
    <row r="981" spans="2:11">
      <c r="B981" s="113"/>
      <c r="C981" s="113"/>
      <c r="D981" s="113"/>
      <c r="E981" s="114"/>
      <c r="F981" s="114"/>
      <c r="G981" s="114"/>
      <c r="H981" s="114"/>
      <c r="I981" s="114"/>
      <c r="J981" s="114"/>
      <c r="K981" s="114"/>
    </row>
    <row r="982" spans="2:11">
      <c r="B982" s="113"/>
      <c r="C982" s="113"/>
      <c r="D982" s="113"/>
      <c r="E982" s="114"/>
      <c r="F982" s="114"/>
      <c r="G982" s="114"/>
      <c r="H982" s="114"/>
      <c r="I982" s="114"/>
      <c r="J982" s="114"/>
      <c r="K982" s="114"/>
    </row>
    <row r="983" spans="2:11">
      <c r="B983" s="113"/>
      <c r="C983" s="113"/>
      <c r="D983" s="113"/>
      <c r="E983" s="114"/>
      <c r="F983" s="114"/>
      <c r="G983" s="114"/>
      <c r="H983" s="114"/>
      <c r="I983" s="114"/>
      <c r="J983" s="114"/>
      <c r="K983" s="114"/>
    </row>
    <row r="984" spans="2:11">
      <c r="B984" s="113"/>
      <c r="C984" s="113"/>
      <c r="D984" s="113"/>
      <c r="E984" s="114"/>
      <c r="F984" s="114"/>
      <c r="G984" s="114"/>
      <c r="H984" s="114"/>
      <c r="I984" s="114"/>
      <c r="J984" s="114"/>
      <c r="K984" s="114"/>
    </row>
    <row r="985" spans="2:11">
      <c r="B985" s="113"/>
      <c r="C985" s="113"/>
      <c r="D985" s="113"/>
      <c r="E985" s="114"/>
      <c r="F985" s="114"/>
      <c r="G985" s="114"/>
      <c r="H985" s="114"/>
      <c r="I985" s="114"/>
      <c r="J985" s="114"/>
      <c r="K985" s="114"/>
    </row>
    <row r="986" spans="2:11">
      <c r="B986" s="113"/>
      <c r="C986" s="113"/>
      <c r="D986" s="113"/>
      <c r="E986" s="114"/>
      <c r="F986" s="114"/>
      <c r="G986" s="114"/>
      <c r="H986" s="114"/>
      <c r="I986" s="114"/>
      <c r="J986" s="114"/>
      <c r="K986" s="114"/>
    </row>
    <row r="987" spans="2:11">
      <c r="B987" s="113"/>
      <c r="C987" s="113"/>
      <c r="D987" s="113"/>
      <c r="E987" s="114"/>
      <c r="F987" s="114"/>
      <c r="G987" s="114"/>
      <c r="H987" s="114"/>
      <c r="I987" s="114"/>
      <c r="J987" s="114"/>
      <c r="K987" s="114"/>
    </row>
    <row r="988" spans="2:11">
      <c r="B988" s="113"/>
      <c r="C988" s="113"/>
      <c r="D988" s="113"/>
      <c r="E988" s="114"/>
      <c r="F988" s="114"/>
      <c r="G988" s="114"/>
      <c r="H988" s="114"/>
      <c r="I988" s="114"/>
      <c r="J988" s="114"/>
      <c r="K988" s="114"/>
    </row>
    <row r="989" spans="2:11">
      <c r="B989" s="113"/>
      <c r="C989" s="113"/>
      <c r="D989" s="113"/>
      <c r="E989" s="114"/>
      <c r="F989" s="114"/>
      <c r="G989" s="114"/>
      <c r="H989" s="114"/>
      <c r="I989" s="114"/>
      <c r="J989" s="114"/>
      <c r="K989" s="114"/>
    </row>
    <row r="990" spans="2:11">
      <c r="B990" s="113"/>
      <c r="C990" s="113"/>
      <c r="D990" s="113"/>
      <c r="E990" s="114"/>
      <c r="F990" s="114"/>
      <c r="G990" s="114"/>
      <c r="H990" s="114"/>
      <c r="I990" s="114"/>
      <c r="J990" s="114"/>
      <c r="K990" s="114"/>
    </row>
    <row r="991" spans="2:11">
      <c r="B991" s="113"/>
      <c r="C991" s="113"/>
      <c r="D991" s="113"/>
      <c r="E991" s="114"/>
      <c r="F991" s="114"/>
      <c r="G991" s="114"/>
      <c r="H991" s="114"/>
      <c r="I991" s="114"/>
      <c r="J991" s="114"/>
      <c r="K991" s="114"/>
    </row>
    <row r="992" spans="2:11">
      <c r="B992" s="113"/>
      <c r="C992" s="113"/>
      <c r="D992" s="113"/>
      <c r="E992" s="114"/>
      <c r="F992" s="114"/>
      <c r="G992" s="114"/>
      <c r="H992" s="114"/>
      <c r="I992" s="114"/>
      <c r="J992" s="114"/>
      <c r="K992" s="114"/>
    </row>
    <row r="993" spans="2:11">
      <c r="B993" s="113"/>
      <c r="C993" s="113"/>
      <c r="D993" s="113"/>
      <c r="E993" s="114"/>
      <c r="F993" s="114"/>
      <c r="G993" s="114"/>
      <c r="H993" s="114"/>
      <c r="I993" s="114"/>
      <c r="J993" s="114"/>
      <c r="K993" s="114"/>
    </row>
    <row r="994" spans="2:11">
      <c r="B994" s="113"/>
      <c r="C994" s="113"/>
      <c r="D994" s="113"/>
      <c r="E994" s="114"/>
      <c r="F994" s="114"/>
      <c r="G994" s="114"/>
      <c r="H994" s="114"/>
      <c r="I994" s="114"/>
      <c r="J994" s="114"/>
      <c r="K994" s="114"/>
    </row>
    <row r="995" spans="2:11">
      <c r="B995" s="113"/>
      <c r="C995" s="113"/>
      <c r="D995" s="113"/>
      <c r="E995" s="114"/>
      <c r="F995" s="114"/>
      <c r="G995" s="114"/>
      <c r="H995" s="114"/>
      <c r="I995" s="114"/>
      <c r="J995" s="114"/>
      <c r="K995" s="114"/>
    </row>
    <row r="996" spans="2:11">
      <c r="B996" s="113"/>
      <c r="C996" s="113"/>
      <c r="D996" s="113"/>
      <c r="E996" s="114"/>
      <c r="F996" s="114"/>
      <c r="G996" s="114"/>
      <c r="H996" s="114"/>
      <c r="I996" s="114"/>
      <c r="J996" s="114"/>
      <c r="K996" s="114"/>
    </row>
    <row r="997" spans="2:11">
      <c r="B997" s="113"/>
      <c r="C997" s="113"/>
      <c r="D997" s="113"/>
      <c r="E997" s="114"/>
      <c r="F997" s="114"/>
      <c r="G997" s="114"/>
      <c r="H997" s="114"/>
      <c r="I997" s="114"/>
      <c r="J997" s="114"/>
      <c r="K997" s="114"/>
    </row>
    <row r="998" spans="2:11">
      <c r="B998" s="113"/>
      <c r="C998" s="113"/>
      <c r="D998" s="113"/>
      <c r="E998" s="114"/>
      <c r="F998" s="114"/>
      <c r="G998" s="114"/>
      <c r="H998" s="114"/>
      <c r="I998" s="114"/>
      <c r="J998" s="114"/>
      <c r="K998" s="114"/>
    </row>
    <row r="999" spans="2:11">
      <c r="B999" s="113"/>
      <c r="C999" s="113"/>
      <c r="D999" s="113"/>
      <c r="E999" s="114"/>
      <c r="F999" s="114"/>
      <c r="G999" s="114"/>
      <c r="H999" s="114"/>
      <c r="I999" s="114"/>
      <c r="J999" s="114"/>
      <c r="K999" s="114"/>
    </row>
    <row r="1000" spans="2:11">
      <c r="B1000" s="113"/>
      <c r="C1000" s="113"/>
      <c r="D1000" s="113"/>
      <c r="E1000" s="114"/>
      <c r="F1000" s="114"/>
      <c r="G1000" s="114"/>
      <c r="H1000" s="114"/>
      <c r="I1000" s="114"/>
      <c r="J1000" s="114"/>
      <c r="K1000" s="114"/>
    </row>
    <row r="1001" spans="2:11">
      <c r="B1001" s="113"/>
      <c r="C1001" s="113"/>
      <c r="D1001" s="113"/>
      <c r="E1001" s="114"/>
      <c r="F1001" s="114"/>
      <c r="G1001" s="114"/>
      <c r="H1001" s="114"/>
      <c r="I1001" s="114"/>
      <c r="J1001" s="114"/>
      <c r="K1001" s="114"/>
    </row>
    <row r="1002" spans="2:11">
      <c r="B1002" s="113"/>
      <c r="C1002" s="113"/>
      <c r="D1002" s="113"/>
      <c r="E1002" s="114"/>
      <c r="F1002" s="114"/>
      <c r="G1002" s="114"/>
      <c r="H1002" s="114"/>
      <c r="I1002" s="114"/>
      <c r="J1002" s="114"/>
      <c r="K1002" s="114"/>
    </row>
    <row r="1003" spans="2:11">
      <c r="B1003" s="113"/>
      <c r="C1003" s="113"/>
      <c r="D1003" s="113"/>
      <c r="E1003" s="114"/>
      <c r="F1003" s="114"/>
      <c r="G1003" s="114"/>
      <c r="H1003" s="114"/>
      <c r="I1003" s="114"/>
      <c r="J1003" s="114"/>
      <c r="K1003" s="114"/>
    </row>
    <row r="1004" spans="2:11">
      <c r="B1004" s="113"/>
      <c r="C1004" s="113"/>
      <c r="D1004" s="113"/>
      <c r="E1004" s="114"/>
      <c r="F1004" s="114"/>
      <c r="G1004" s="114"/>
      <c r="H1004" s="114"/>
      <c r="I1004" s="114"/>
      <c r="J1004" s="114"/>
      <c r="K1004" s="114"/>
    </row>
    <row r="1005" spans="2:11">
      <c r="B1005" s="113"/>
      <c r="C1005" s="113"/>
      <c r="D1005" s="113"/>
      <c r="E1005" s="114"/>
      <c r="F1005" s="114"/>
      <c r="G1005" s="114"/>
      <c r="H1005" s="114"/>
      <c r="I1005" s="114"/>
      <c r="J1005" s="114"/>
      <c r="K1005" s="114"/>
    </row>
    <row r="1006" spans="2:11">
      <c r="B1006" s="113"/>
      <c r="C1006" s="113"/>
      <c r="D1006" s="113"/>
      <c r="E1006" s="114"/>
      <c r="F1006" s="114"/>
      <c r="G1006" s="114"/>
      <c r="H1006" s="114"/>
      <c r="I1006" s="114"/>
      <c r="J1006" s="114"/>
      <c r="K1006" s="114"/>
    </row>
    <row r="1007" spans="2:11">
      <c r="B1007" s="113"/>
      <c r="C1007" s="113"/>
      <c r="D1007" s="113"/>
      <c r="E1007" s="114"/>
      <c r="F1007" s="114"/>
      <c r="G1007" s="114"/>
      <c r="H1007" s="114"/>
      <c r="I1007" s="114"/>
      <c r="J1007" s="114"/>
      <c r="K1007" s="114"/>
    </row>
    <row r="1008" spans="2:11">
      <c r="B1008" s="113"/>
      <c r="C1008" s="113"/>
      <c r="D1008" s="113"/>
      <c r="E1008" s="114"/>
      <c r="F1008" s="114"/>
      <c r="G1008" s="114"/>
      <c r="H1008" s="114"/>
      <c r="I1008" s="114"/>
      <c r="J1008" s="114"/>
      <c r="K1008" s="114"/>
    </row>
    <row r="1009" spans="2:11">
      <c r="B1009" s="113"/>
      <c r="C1009" s="113"/>
      <c r="D1009" s="113"/>
      <c r="E1009" s="114"/>
      <c r="F1009" s="114"/>
      <c r="G1009" s="114"/>
      <c r="H1009" s="114"/>
      <c r="I1009" s="114"/>
      <c r="J1009" s="114"/>
      <c r="K1009" s="114"/>
    </row>
    <row r="1010" spans="2:11">
      <c r="B1010" s="113"/>
      <c r="C1010" s="113"/>
      <c r="D1010" s="113"/>
      <c r="E1010" s="114"/>
      <c r="F1010" s="114"/>
      <c r="G1010" s="114"/>
      <c r="H1010" s="114"/>
      <c r="I1010" s="114"/>
      <c r="J1010" s="114"/>
      <c r="K1010" s="114"/>
    </row>
    <row r="1011" spans="2:11">
      <c r="B1011" s="113"/>
      <c r="C1011" s="113"/>
      <c r="D1011" s="113"/>
      <c r="E1011" s="114"/>
      <c r="F1011" s="114"/>
      <c r="G1011" s="114"/>
      <c r="H1011" s="114"/>
      <c r="I1011" s="114"/>
      <c r="J1011" s="114"/>
      <c r="K1011" s="114"/>
    </row>
    <row r="1012" spans="2:11">
      <c r="B1012" s="113"/>
      <c r="C1012" s="113"/>
      <c r="D1012" s="113"/>
      <c r="E1012" s="114"/>
      <c r="F1012" s="114"/>
      <c r="G1012" s="114"/>
      <c r="H1012" s="114"/>
      <c r="I1012" s="114"/>
      <c r="J1012" s="114"/>
      <c r="K1012" s="114"/>
    </row>
    <row r="1013" spans="2:11">
      <c r="B1013" s="113"/>
      <c r="C1013" s="113"/>
      <c r="D1013" s="113"/>
      <c r="E1013" s="114"/>
      <c r="F1013" s="114"/>
      <c r="G1013" s="114"/>
      <c r="H1013" s="114"/>
      <c r="I1013" s="114"/>
      <c r="J1013" s="114"/>
      <c r="K1013" s="114"/>
    </row>
    <row r="1014" spans="2:11">
      <c r="B1014" s="113"/>
      <c r="C1014" s="113"/>
      <c r="D1014" s="113"/>
      <c r="E1014" s="114"/>
      <c r="F1014" s="114"/>
      <c r="G1014" s="114"/>
      <c r="H1014" s="114"/>
      <c r="I1014" s="114"/>
      <c r="J1014" s="114"/>
      <c r="K1014" s="114"/>
    </row>
    <row r="1015" spans="2:11">
      <c r="B1015" s="113"/>
      <c r="C1015" s="113"/>
      <c r="D1015" s="113"/>
      <c r="E1015" s="114"/>
      <c r="F1015" s="114"/>
      <c r="G1015" s="114"/>
      <c r="H1015" s="114"/>
      <c r="I1015" s="114"/>
      <c r="J1015" s="114"/>
      <c r="K1015" s="114"/>
    </row>
    <row r="1016" spans="2:11">
      <c r="B1016" s="113"/>
      <c r="C1016" s="113"/>
      <c r="D1016" s="113"/>
      <c r="E1016" s="114"/>
      <c r="F1016" s="114"/>
      <c r="G1016" s="114"/>
      <c r="H1016" s="114"/>
      <c r="I1016" s="114"/>
      <c r="J1016" s="114"/>
      <c r="K1016" s="114"/>
    </row>
    <row r="1017" spans="2:11">
      <c r="B1017" s="113"/>
      <c r="C1017" s="113"/>
      <c r="D1017" s="113"/>
      <c r="E1017" s="114"/>
      <c r="F1017" s="114"/>
      <c r="G1017" s="114"/>
      <c r="H1017" s="114"/>
      <c r="I1017" s="114"/>
      <c r="J1017" s="114"/>
      <c r="K1017" s="114"/>
    </row>
    <row r="1018" spans="2:11">
      <c r="B1018" s="113"/>
      <c r="C1018" s="113"/>
      <c r="D1018" s="113"/>
      <c r="E1018" s="114"/>
      <c r="F1018" s="114"/>
      <c r="G1018" s="114"/>
      <c r="H1018" s="114"/>
      <c r="I1018" s="114"/>
      <c r="J1018" s="114"/>
      <c r="K1018" s="114"/>
    </row>
    <row r="1019" spans="2:11">
      <c r="B1019" s="113"/>
      <c r="C1019" s="113"/>
      <c r="D1019" s="113"/>
      <c r="E1019" s="114"/>
      <c r="F1019" s="114"/>
      <c r="G1019" s="114"/>
      <c r="H1019" s="114"/>
      <c r="I1019" s="114"/>
      <c r="J1019" s="114"/>
      <c r="K1019" s="114"/>
    </row>
    <row r="1020" spans="2:11">
      <c r="B1020" s="113"/>
      <c r="C1020" s="113"/>
      <c r="D1020" s="113"/>
      <c r="E1020" s="114"/>
      <c r="F1020" s="114"/>
      <c r="G1020" s="114"/>
      <c r="H1020" s="114"/>
      <c r="I1020" s="114"/>
      <c r="J1020" s="114"/>
      <c r="K1020" s="114"/>
    </row>
    <row r="1021" spans="2:11">
      <c r="B1021" s="113"/>
      <c r="C1021" s="113"/>
      <c r="D1021" s="113"/>
      <c r="E1021" s="114"/>
      <c r="F1021" s="114"/>
      <c r="G1021" s="114"/>
      <c r="H1021" s="114"/>
      <c r="I1021" s="114"/>
      <c r="J1021" s="114"/>
      <c r="K1021" s="114"/>
    </row>
    <row r="1022" spans="2:11">
      <c r="B1022" s="113"/>
      <c r="C1022" s="113"/>
      <c r="D1022" s="113"/>
      <c r="E1022" s="114"/>
      <c r="F1022" s="114"/>
      <c r="G1022" s="114"/>
      <c r="H1022" s="114"/>
      <c r="I1022" s="114"/>
      <c r="J1022" s="114"/>
      <c r="K1022" s="114"/>
    </row>
    <row r="1023" spans="2:11">
      <c r="B1023" s="113"/>
      <c r="C1023" s="113"/>
      <c r="D1023" s="113"/>
      <c r="E1023" s="114"/>
      <c r="F1023" s="114"/>
      <c r="G1023" s="114"/>
      <c r="H1023" s="114"/>
      <c r="I1023" s="114"/>
      <c r="J1023" s="114"/>
      <c r="K1023" s="114"/>
    </row>
    <row r="1024" spans="2:11">
      <c r="B1024" s="113"/>
      <c r="C1024" s="113"/>
      <c r="D1024" s="113"/>
      <c r="E1024" s="114"/>
      <c r="F1024" s="114"/>
      <c r="G1024" s="114"/>
      <c r="H1024" s="114"/>
      <c r="I1024" s="114"/>
      <c r="J1024" s="114"/>
      <c r="K1024" s="114"/>
    </row>
    <row r="1025" spans="2:11">
      <c r="B1025" s="113"/>
      <c r="C1025" s="113"/>
      <c r="D1025" s="113"/>
      <c r="E1025" s="114"/>
      <c r="F1025" s="114"/>
      <c r="G1025" s="114"/>
      <c r="H1025" s="114"/>
      <c r="I1025" s="114"/>
      <c r="J1025" s="114"/>
      <c r="K1025" s="114"/>
    </row>
    <row r="1026" spans="2:11">
      <c r="B1026" s="113"/>
      <c r="C1026" s="113"/>
      <c r="D1026" s="113"/>
      <c r="E1026" s="114"/>
      <c r="F1026" s="114"/>
      <c r="G1026" s="114"/>
      <c r="H1026" s="114"/>
      <c r="I1026" s="114"/>
      <c r="J1026" s="114"/>
      <c r="K1026" s="114"/>
    </row>
    <row r="1027" spans="2:11">
      <c r="B1027" s="113"/>
      <c r="C1027" s="113"/>
      <c r="D1027" s="113"/>
      <c r="E1027" s="114"/>
      <c r="F1027" s="114"/>
      <c r="G1027" s="114"/>
      <c r="H1027" s="114"/>
      <c r="I1027" s="114"/>
      <c r="J1027" s="114"/>
      <c r="K1027" s="114"/>
    </row>
    <row r="1028" spans="2:11">
      <c r="B1028" s="113"/>
      <c r="C1028" s="113"/>
      <c r="D1028" s="113"/>
      <c r="E1028" s="114"/>
      <c r="F1028" s="114"/>
      <c r="G1028" s="114"/>
      <c r="H1028" s="114"/>
      <c r="I1028" s="114"/>
      <c r="J1028" s="114"/>
      <c r="K1028" s="114"/>
    </row>
    <row r="1029" spans="2:11">
      <c r="B1029" s="113"/>
      <c r="C1029" s="113"/>
      <c r="D1029" s="113"/>
      <c r="E1029" s="114"/>
      <c r="F1029" s="114"/>
      <c r="G1029" s="114"/>
      <c r="H1029" s="114"/>
      <c r="I1029" s="114"/>
      <c r="J1029" s="114"/>
      <c r="K1029" s="114"/>
    </row>
    <row r="1030" spans="2:11">
      <c r="B1030" s="113"/>
      <c r="C1030" s="113"/>
      <c r="D1030" s="113"/>
      <c r="E1030" s="114"/>
      <c r="F1030" s="114"/>
      <c r="G1030" s="114"/>
      <c r="H1030" s="114"/>
      <c r="I1030" s="114"/>
      <c r="J1030" s="114"/>
      <c r="K1030" s="114"/>
    </row>
    <row r="1031" spans="2:11">
      <c r="B1031" s="113"/>
      <c r="C1031" s="113"/>
      <c r="D1031" s="113"/>
      <c r="E1031" s="114"/>
      <c r="F1031" s="114"/>
      <c r="G1031" s="114"/>
      <c r="H1031" s="114"/>
      <c r="I1031" s="114"/>
      <c r="J1031" s="114"/>
      <c r="K1031" s="114"/>
    </row>
    <row r="1032" spans="2:11">
      <c r="B1032" s="113"/>
      <c r="C1032" s="113"/>
      <c r="D1032" s="113"/>
      <c r="E1032" s="114"/>
      <c r="F1032" s="114"/>
      <c r="G1032" s="114"/>
      <c r="H1032" s="114"/>
      <c r="I1032" s="114"/>
      <c r="J1032" s="114"/>
      <c r="K1032" s="114"/>
    </row>
    <row r="1033" spans="2:11">
      <c r="B1033" s="113"/>
      <c r="C1033" s="113"/>
      <c r="D1033" s="113"/>
      <c r="E1033" s="114"/>
      <c r="F1033" s="114"/>
      <c r="G1033" s="114"/>
      <c r="H1033" s="114"/>
      <c r="I1033" s="114"/>
      <c r="J1033" s="114"/>
      <c r="K1033" s="114"/>
    </row>
    <row r="1034" spans="2:11">
      <c r="B1034" s="113"/>
      <c r="C1034" s="113"/>
      <c r="D1034" s="113"/>
      <c r="E1034" s="114"/>
      <c r="F1034" s="114"/>
      <c r="G1034" s="114"/>
      <c r="H1034" s="114"/>
      <c r="I1034" s="114"/>
      <c r="J1034" s="114"/>
      <c r="K1034" s="114"/>
    </row>
    <row r="1035" spans="2:11">
      <c r="B1035" s="113"/>
      <c r="C1035" s="113"/>
      <c r="D1035" s="113"/>
      <c r="E1035" s="114"/>
      <c r="F1035" s="114"/>
      <c r="G1035" s="114"/>
      <c r="H1035" s="114"/>
      <c r="I1035" s="114"/>
      <c r="J1035" s="114"/>
      <c r="K1035" s="114"/>
    </row>
    <row r="1036" spans="2:11">
      <c r="B1036" s="113"/>
      <c r="C1036" s="113"/>
      <c r="D1036" s="113"/>
      <c r="E1036" s="114"/>
      <c r="F1036" s="114"/>
      <c r="G1036" s="114"/>
      <c r="H1036" s="114"/>
      <c r="I1036" s="114"/>
      <c r="J1036" s="114"/>
      <c r="K1036" s="114"/>
    </row>
    <row r="1037" spans="2:11">
      <c r="B1037" s="113"/>
      <c r="C1037" s="113"/>
      <c r="D1037" s="113"/>
      <c r="E1037" s="114"/>
      <c r="F1037" s="114"/>
      <c r="G1037" s="114"/>
      <c r="H1037" s="114"/>
      <c r="I1037" s="114"/>
      <c r="J1037" s="114"/>
      <c r="K1037" s="114"/>
    </row>
    <row r="1038" spans="2:11">
      <c r="B1038" s="113"/>
      <c r="C1038" s="113"/>
      <c r="D1038" s="113"/>
      <c r="E1038" s="114"/>
      <c r="F1038" s="114"/>
      <c r="G1038" s="114"/>
      <c r="H1038" s="114"/>
      <c r="I1038" s="114"/>
      <c r="J1038" s="114"/>
      <c r="K1038" s="114"/>
    </row>
    <row r="1039" spans="2:11">
      <c r="B1039" s="113"/>
      <c r="C1039" s="113"/>
      <c r="D1039" s="113"/>
      <c r="E1039" s="114"/>
      <c r="F1039" s="114"/>
      <c r="G1039" s="114"/>
      <c r="H1039" s="114"/>
      <c r="I1039" s="114"/>
      <c r="J1039" s="114"/>
      <c r="K1039" s="114"/>
    </row>
    <row r="1040" spans="2:11">
      <c r="B1040" s="113"/>
      <c r="C1040" s="113"/>
      <c r="D1040" s="113"/>
      <c r="E1040" s="114"/>
      <c r="F1040" s="114"/>
      <c r="G1040" s="114"/>
      <c r="H1040" s="114"/>
      <c r="I1040" s="114"/>
      <c r="J1040" s="114"/>
      <c r="K1040" s="114"/>
    </row>
    <row r="1041" spans="2:11">
      <c r="B1041" s="113"/>
      <c r="C1041" s="113"/>
      <c r="D1041" s="113"/>
      <c r="E1041" s="114"/>
      <c r="F1041" s="114"/>
      <c r="G1041" s="114"/>
      <c r="H1041" s="114"/>
      <c r="I1041" s="114"/>
      <c r="J1041" s="114"/>
      <c r="K1041" s="114"/>
    </row>
    <row r="1042" spans="2:11">
      <c r="B1042" s="113"/>
      <c r="C1042" s="113"/>
      <c r="D1042" s="113"/>
      <c r="E1042" s="114"/>
      <c r="F1042" s="114"/>
      <c r="G1042" s="114"/>
      <c r="H1042" s="114"/>
      <c r="I1042" s="114"/>
      <c r="J1042" s="114"/>
      <c r="K1042" s="114"/>
    </row>
    <row r="1043" spans="2:11">
      <c r="B1043" s="113"/>
      <c r="C1043" s="113"/>
      <c r="D1043" s="113"/>
      <c r="E1043" s="114"/>
      <c r="F1043" s="114"/>
      <c r="G1043" s="114"/>
      <c r="H1043" s="114"/>
      <c r="I1043" s="114"/>
      <c r="J1043" s="114"/>
      <c r="K1043" s="114"/>
    </row>
    <row r="1044" spans="2:11">
      <c r="B1044" s="113"/>
      <c r="C1044" s="113"/>
      <c r="D1044" s="113"/>
      <c r="E1044" s="114"/>
      <c r="F1044" s="114"/>
      <c r="G1044" s="114"/>
      <c r="H1044" s="114"/>
      <c r="I1044" s="114"/>
      <c r="J1044" s="114"/>
      <c r="K1044" s="114"/>
    </row>
    <row r="1045" spans="2:11">
      <c r="B1045" s="113"/>
      <c r="C1045" s="113"/>
      <c r="D1045" s="113"/>
      <c r="E1045" s="114"/>
      <c r="F1045" s="114"/>
      <c r="G1045" s="114"/>
      <c r="H1045" s="114"/>
      <c r="I1045" s="114"/>
      <c r="J1045" s="114"/>
      <c r="K1045" s="114"/>
    </row>
    <row r="1046" spans="2:11">
      <c r="B1046" s="113"/>
      <c r="C1046" s="113"/>
      <c r="D1046" s="113"/>
      <c r="E1046" s="114"/>
      <c r="F1046" s="114"/>
      <c r="G1046" s="114"/>
      <c r="H1046" s="114"/>
      <c r="I1046" s="114"/>
      <c r="J1046" s="114"/>
      <c r="K1046" s="114"/>
    </row>
    <row r="1047" spans="2:11">
      <c r="B1047" s="113"/>
      <c r="C1047" s="113"/>
      <c r="D1047" s="113"/>
      <c r="E1047" s="114"/>
      <c r="F1047" s="114"/>
      <c r="G1047" s="114"/>
      <c r="H1047" s="114"/>
      <c r="I1047" s="114"/>
      <c r="J1047" s="114"/>
      <c r="K1047" s="114"/>
    </row>
    <row r="1048" spans="2:11">
      <c r="B1048" s="113"/>
      <c r="C1048" s="113"/>
      <c r="D1048" s="113"/>
      <c r="E1048" s="114"/>
      <c r="F1048" s="114"/>
      <c r="G1048" s="114"/>
      <c r="H1048" s="114"/>
      <c r="I1048" s="114"/>
      <c r="J1048" s="114"/>
      <c r="K1048" s="114"/>
    </row>
    <row r="1049" spans="2:11">
      <c r="B1049" s="113"/>
      <c r="C1049" s="113"/>
      <c r="D1049" s="113"/>
      <c r="E1049" s="114"/>
      <c r="F1049" s="114"/>
      <c r="G1049" s="114"/>
      <c r="H1049" s="114"/>
      <c r="I1049" s="114"/>
      <c r="J1049" s="114"/>
      <c r="K1049" s="114"/>
    </row>
    <row r="1050" spans="2:11">
      <c r="B1050" s="113"/>
      <c r="C1050" s="113"/>
      <c r="D1050" s="113"/>
      <c r="E1050" s="114"/>
      <c r="F1050" s="114"/>
      <c r="G1050" s="114"/>
      <c r="H1050" s="114"/>
      <c r="I1050" s="114"/>
      <c r="J1050" s="114"/>
      <c r="K1050" s="114"/>
    </row>
    <row r="1051" spans="2:11">
      <c r="B1051" s="113"/>
      <c r="C1051" s="113"/>
      <c r="D1051" s="113"/>
      <c r="E1051" s="114"/>
      <c r="F1051" s="114"/>
      <c r="G1051" s="114"/>
      <c r="H1051" s="114"/>
      <c r="I1051" s="114"/>
      <c r="J1051" s="114"/>
      <c r="K1051" s="114"/>
    </row>
    <row r="1052" spans="2:11">
      <c r="B1052" s="113"/>
      <c r="C1052" s="113"/>
      <c r="D1052" s="113"/>
      <c r="E1052" s="114"/>
      <c r="F1052" s="114"/>
      <c r="G1052" s="114"/>
      <c r="H1052" s="114"/>
      <c r="I1052" s="114"/>
      <c r="J1052" s="114"/>
      <c r="K1052" s="114"/>
    </row>
    <row r="1053" spans="2:11">
      <c r="B1053" s="113"/>
      <c r="C1053" s="113"/>
      <c r="D1053" s="113"/>
      <c r="E1053" s="114"/>
      <c r="F1053" s="114"/>
      <c r="G1053" s="114"/>
      <c r="H1053" s="114"/>
      <c r="I1053" s="114"/>
      <c r="J1053" s="114"/>
      <c r="K1053" s="114"/>
    </row>
    <row r="1054" spans="2:11">
      <c r="B1054" s="113"/>
      <c r="C1054" s="113"/>
      <c r="D1054" s="113"/>
      <c r="E1054" s="114"/>
      <c r="F1054" s="114"/>
      <c r="G1054" s="114"/>
      <c r="H1054" s="114"/>
      <c r="I1054" s="114"/>
      <c r="J1054" s="114"/>
      <c r="K1054" s="114"/>
    </row>
    <row r="1055" spans="2:11">
      <c r="B1055" s="113"/>
      <c r="C1055" s="113"/>
      <c r="D1055" s="113"/>
      <c r="E1055" s="114"/>
      <c r="F1055" s="114"/>
      <c r="G1055" s="114"/>
      <c r="H1055" s="114"/>
      <c r="I1055" s="114"/>
      <c r="J1055" s="114"/>
      <c r="K1055" s="114"/>
    </row>
    <row r="1056" spans="2:11">
      <c r="B1056" s="113"/>
      <c r="C1056" s="113"/>
      <c r="D1056" s="113"/>
      <c r="E1056" s="114"/>
      <c r="F1056" s="114"/>
      <c r="G1056" s="114"/>
      <c r="H1056" s="114"/>
      <c r="I1056" s="114"/>
      <c r="J1056" s="114"/>
      <c r="K1056" s="114"/>
    </row>
    <row r="1057" spans="2:11">
      <c r="B1057" s="113"/>
      <c r="C1057" s="113"/>
      <c r="D1057" s="113"/>
      <c r="E1057" s="114"/>
      <c r="F1057" s="114"/>
      <c r="G1057" s="114"/>
      <c r="H1057" s="114"/>
      <c r="I1057" s="114"/>
      <c r="J1057" s="114"/>
      <c r="K1057" s="114"/>
    </row>
    <row r="1058" spans="2:11">
      <c r="B1058" s="113"/>
      <c r="C1058" s="113"/>
      <c r="D1058" s="113"/>
      <c r="E1058" s="114"/>
      <c r="F1058" s="114"/>
      <c r="G1058" s="114"/>
      <c r="H1058" s="114"/>
      <c r="I1058" s="114"/>
      <c r="J1058" s="114"/>
      <c r="K1058" s="114"/>
    </row>
    <row r="1059" spans="2:11">
      <c r="B1059" s="113"/>
      <c r="C1059" s="113"/>
      <c r="D1059" s="113"/>
      <c r="E1059" s="114"/>
      <c r="F1059" s="114"/>
      <c r="G1059" s="114"/>
      <c r="H1059" s="114"/>
      <c r="I1059" s="114"/>
      <c r="J1059" s="114"/>
      <c r="K1059" s="114"/>
    </row>
    <row r="1060" spans="2:11">
      <c r="B1060" s="113"/>
      <c r="C1060" s="113"/>
      <c r="D1060" s="113"/>
      <c r="E1060" s="114"/>
      <c r="F1060" s="114"/>
      <c r="G1060" s="114"/>
      <c r="H1060" s="114"/>
      <c r="I1060" s="114"/>
      <c r="J1060" s="114"/>
      <c r="K1060" s="114"/>
    </row>
    <row r="1061" spans="2:11">
      <c r="B1061" s="113"/>
      <c r="C1061" s="113"/>
      <c r="D1061" s="113"/>
      <c r="E1061" s="114"/>
      <c r="F1061" s="114"/>
      <c r="G1061" s="114"/>
      <c r="H1061" s="114"/>
      <c r="I1061" s="114"/>
      <c r="J1061" s="114"/>
      <c r="K1061" s="114"/>
    </row>
    <row r="1062" spans="2:11">
      <c r="B1062" s="113"/>
      <c r="C1062" s="113"/>
      <c r="D1062" s="113"/>
      <c r="E1062" s="114"/>
      <c r="F1062" s="114"/>
      <c r="G1062" s="114"/>
      <c r="H1062" s="114"/>
      <c r="I1062" s="114"/>
      <c r="J1062" s="114"/>
      <c r="K1062" s="114"/>
    </row>
    <row r="1063" spans="2:11">
      <c r="B1063" s="113"/>
      <c r="C1063" s="113"/>
      <c r="D1063" s="113"/>
      <c r="E1063" s="114"/>
      <c r="F1063" s="114"/>
      <c r="G1063" s="114"/>
      <c r="H1063" s="114"/>
      <c r="I1063" s="114"/>
      <c r="J1063" s="114"/>
      <c r="K1063" s="114"/>
    </row>
    <row r="1064" spans="2:11">
      <c r="B1064" s="113"/>
      <c r="C1064" s="113"/>
      <c r="D1064" s="113"/>
      <c r="E1064" s="114"/>
      <c r="F1064" s="114"/>
      <c r="G1064" s="114"/>
      <c r="H1064" s="114"/>
      <c r="I1064" s="114"/>
      <c r="J1064" s="114"/>
      <c r="K1064" s="114"/>
    </row>
    <row r="1065" spans="2:11">
      <c r="B1065" s="113"/>
      <c r="C1065" s="113"/>
      <c r="D1065" s="113"/>
      <c r="E1065" s="114"/>
      <c r="F1065" s="114"/>
      <c r="G1065" s="114"/>
      <c r="H1065" s="114"/>
      <c r="I1065" s="114"/>
      <c r="J1065" s="114"/>
      <c r="K1065" s="114"/>
    </row>
    <row r="1066" spans="2:11">
      <c r="B1066" s="113"/>
      <c r="C1066" s="113"/>
      <c r="D1066" s="113"/>
      <c r="E1066" s="114"/>
      <c r="F1066" s="114"/>
      <c r="G1066" s="114"/>
      <c r="H1066" s="114"/>
      <c r="I1066" s="114"/>
      <c r="J1066" s="114"/>
      <c r="K1066" s="114"/>
    </row>
    <row r="1067" spans="2:11">
      <c r="B1067" s="113"/>
      <c r="C1067" s="113"/>
      <c r="D1067" s="113"/>
      <c r="E1067" s="114"/>
      <c r="F1067" s="114"/>
      <c r="G1067" s="114"/>
      <c r="H1067" s="114"/>
      <c r="I1067" s="114"/>
      <c r="J1067" s="114"/>
      <c r="K1067" s="114"/>
    </row>
    <row r="1068" spans="2:11">
      <c r="B1068" s="113"/>
      <c r="C1068" s="113"/>
      <c r="D1068" s="113"/>
      <c r="E1068" s="114"/>
      <c r="F1068" s="114"/>
      <c r="G1068" s="114"/>
      <c r="H1068" s="114"/>
      <c r="I1068" s="114"/>
      <c r="J1068" s="114"/>
      <c r="K1068" s="114"/>
    </row>
    <row r="1069" spans="2:11">
      <c r="B1069" s="113"/>
      <c r="C1069" s="113"/>
      <c r="D1069" s="113"/>
      <c r="E1069" s="114"/>
      <c r="F1069" s="114"/>
      <c r="G1069" s="114"/>
      <c r="H1069" s="114"/>
      <c r="I1069" s="114"/>
      <c r="J1069" s="114"/>
      <c r="K1069" s="114"/>
    </row>
    <row r="1070" spans="2:11">
      <c r="B1070" s="113"/>
      <c r="C1070" s="113"/>
      <c r="D1070" s="113"/>
      <c r="E1070" s="114"/>
      <c r="F1070" s="114"/>
      <c r="G1070" s="114"/>
      <c r="H1070" s="114"/>
      <c r="I1070" s="114"/>
      <c r="J1070" s="114"/>
      <c r="K1070" s="114"/>
    </row>
    <row r="1071" spans="2:11">
      <c r="B1071" s="113"/>
      <c r="C1071" s="113"/>
      <c r="D1071" s="113"/>
      <c r="E1071" s="114"/>
      <c r="F1071" s="114"/>
      <c r="G1071" s="114"/>
      <c r="H1071" s="114"/>
      <c r="I1071" s="114"/>
      <c r="J1071" s="114"/>
      <c r="K1071" s="114"/>
    </row>
    <row r="1072" spans="2:11">
      <c r="B1072" s="113"/>
      <c r="C1072" s="113"/>
      <c r="D1072" s="113"/>
      <c r="E1072" s="114"/>
      <c r="F1072" s="114"/>
      <c r="G1072" s="114"/>
      <c r="H1072" s="114"/>
      <c r="I1072" s="114"/>
      <c r="J1072" s="114"/>
      <c r="K1072" s="114"/>
    </row>
    <row r="1073" spans="2:11">
      <c r="B1073" s="113"/>
      <c r="C1073" s="113"/>
      <c r="D1073" s="113"/>
      <c r="E1073" s="114"/>
      <c r="F1073" s="114"/>
      <c r="G1073" s="114"/>
      <c r="H1073" s="114"/>
      <c r="I1073" s="114"/>
      <c r="J1073" s="114"/>
      <c r="K1073" s="114"/>
    </row>
    <row r="1074" spans="2:11">
      <c r="B1074" s="113"/>
      <c r="C1074" s="113"/>
      <c r="D1074" s="113"/>
      <c r="E1074" s="114"/>
      <c r="F1074" s="114"/>
      <c r="G1074" s="114"/>
      <c r="H1074" s="114"/>
      <c r="I1074" s="114"/>
      <c r="J1074" s="114"/>
      <c r="K1074" s="114"/>
    </row>
    <row r="1075" spans="2:11">
      <c r="B1075" s="113"/>
      <c r="C1075" s="113"/>
      <c r="D1075" s="113"/>
      <c r="E1075" s="114"/>
      <c r="F1075" s="114"/>
      <c r="G1075" s="114"/>
      <c r="H1075" s="114"/>
      <c r="I1075" s="114"/>
      <c r="J1075" s="114"/>
      <c r="K1075" s="114"/>
    </row>
    <row r="1076" spans="2:11">
      <c r="B1076" s="113"/>
      <c r="C1076" s="113"/>
      <c r="D1076" s="113"/>
      <c r="E1076" s="114"/>
      <c r="F1076" s="114"/>
      <c r="G1076" s="114"/>
      <c r="H1076" s="114"/>
      <c r="I1076" s="114"/>
      <c r="J1076" s="114"/>
      <c r="K1076" s="114"/>
    </row>
    <row r="1077" spans="2:11">
      <c r="B1077" s="113"/>
      <c r="C1077" s="113"/>
      <c r="D1077" s="113"/>
      <c r="E1077" s="114"/>
      <c r="F1077" s="114"/>
      <c r="G1077" s="114"/>
      <c r="H1077" s="114"/>
      <c r="I1077" s="114"/>
      <c r="J1077" s="114"/>
      <c r="K1077" s="114"/>
    </row>
    <row r="1078" spans="2:11">
      <c r="B1078" s="113"/>
      <c r="C1078" s="113"/>
      <c r="D1078" s="113"/>
      <c r="E1078" s="114"/>
      <c r="F1078" s="114"/>
      <c r="G1078" s="114"/>
      <c r="H1078" s="114"/>
      <c r="I1078" s="114"/>
      <c r="J1078" s="114"/>
      <c r="K1078" s="114"/>
    </row>
    <row r="1079" spans="2:11">
      <c r="B1079" s="113"/>
      <c r="C1079" s="113"/>
      <c r="D1079" s="113"/>
      <c r="E1079" s="114"/>
      <c r="F1079" s="114"/>
      <c r="G1079" s="114"/>
      <c r="H1079" s="114"/>
      <c r="I1079" s="114"/>
      <c r="J1079" s="114"/>
      <c r="K1079" s="114"/>
    </row>
    <row r="1080" spans="2:11">
      <c r="B1080" s="113"/>
      <c r="C1080" s="113"/>
      <c r="D1080" s="113"/>
      <c r="E1080" s="114"/>
      <c r="F1080" s="114"/>
      <c r="G1080" s="114"/>
      <c r="H1080" s="114"/>
      <c r="I1080" s="114"/>
      <c r="J1080" s="114"/>
      <c r="K1080" s="114"/>
    </row>
    <row r="1081" spans="2:11">
      <c r="B1081" s="113"/>
      <c r="C1081" s="113"/>
      <c r="D1081" s="113"/>
      <c r="E1081" s="114"/>
      <c r="F1081" s="114"/>
      <c r="G1081" s="114"/>
      <c r="H1081" s="114"/>
      <c r="I1081" s="114"/>
      <c r="J1081" s="114"/>
      <c r="K1081" s="114"/>
    </row>
    <row r="1082" spans="2:11">
      <c r="B1082" s="113"/>
      <c r="C1082" s="113"/>
      <c r="D1082" s="113"/>
      <c r="E1082" s="114"/>
      <c r="F1082" s="114"/>
      <c r="G1082" s="114"/>
      <c r="H1082" s="114"/>
      <c r="I1082" s="114"/>
      <c r="J1082" s="114"/>
      <c r="K1082" s="114"/>
    </row>
    <row r="1083" spans="2:11">
      <c r="B1083" s="113"/>
      <c r="C1083" s="113"/>
      <c r="D1083" s="113"/>
      <c r="E1083" s="114"/>
      <c r="F1083" s="114"/>
      <c r="G1083" s="114"/>
      <c r="H1083" s="114"/>
      <c r="I1083" s="114"/>
      <c r="J1083" s="114"/>
      <c r="K1083" s="114"/>
    </row>
    <row r="1084" spans="2:11">
      <c r="B1084" s="113"/>
      <c r="C1084" s="113"/>
      <c r="D1084" s="113"/>
      <c r="E1084" s="114"/>
      <c r="F1084" s="114"/>
      <c r="G1084" s="114"/>
      <c r="H1084" s="114"/>
      <c r="I1084" s="114"/>
      <c r="J1084" s="114"/>
      <c r="K1084" s="114"/>
    </row>
    <row r="1085" spans="2:11">
      <c r="B1085" s="113"/>
      <c r="C1085" s="113"/>
      <c r="D1085" s="113"/>
      <c r="E1085" s="114"/>
      <c r="F1085" s="114"/>
      <c r="G1085" s="114"/>
      <c r="H1085" s="114"/>
      <c r="I1085" s="114"/>
      <c r="J1085" s="114"/>
      <c r="K1085" s="114"/>
    </row>
    <row r="1086" spans="2:11">
      <c r="B1086" s="113"/>
      <c r="C1086" s="113"/>
      <c r="D1086" s="113"/>
      <c r="E1086" s="114"/>
      <c r="F1086" s="114"/>
      <c r="G1086" s="114"/>
      <c r="H1086" s="114"/>
      <c r="I1086" s="114"/>
      <c r="J1086" s="114"/>
      <c r="K1086" s="114"/>
    </row>
    <row r="1087" spans="2:11">
      <c r="B1087" s="113"/>
      <c r="C1087" s="113"/>
      <c r="D1087" s="113"/>
      <c r="E1087" s="114"/>
      <c r="F1087" s="114"/>
      <c r="G1087" s="114"/>
      <c r="H1087" s="114"/>
      <c r="I1087" s="114"/>
      <c r="J1087" s="114"/>
      <c r="K1087" s="114"/>
    </row>
    <row r="1088" spans="2:11">
      <c r="B1088" s="113"/>
      <c r="C1088" s="113"/>
      <c r="D1088" s="113"/>
      <c r="E1088" s="114"/>
      <c r="F1088" s="114"/>
      <c r="G1088" s="114"/>
      <c r="H1088" s="114"/>
      <c r="I1088" s="114"/>
      <c r="J1088" s="114"/>
      <c r="K1088" s="114"/>
    </row>
    <row r="1089" spans="2:11">
      <c r="B1089" s="113"/>
      <c r="C1089" s="113"/>
      <c r="D1089" s="113"/>
      <c r="E1089" s="114"/>
      <c r="F1089" s="114"/>
      <c r="G1089" s="114"/>
      <c r="H1089" s="114"/>
      <c r="I1089" s="114"/>
      <c r="J1089" s="114"/>
      <c r="K1089" s="114"/>
    </row>
    <row r="1090" spans="2:11">
      <c r="B1090" s="113"/>
      <c r="C1090" s="113"/>
      <c r="D1090" s="113"/>
      <c r="E1090" s="114"/>
      <c r="F1090" s="114"/>
      <c r="G1090" s="114"/>
      <c r="H1090" s="114"/>
      <c r="I1090" s="114"/>
      <c r="J1090" s="114"/>
      <c r="K1090" s="114"/>
    </row>
    <row r="1091" spans="2:11">
      <c r="B1091" s="113"/>
      <c r="C1091" s="113"/>
      <c r="D1091" s="113"/>
      <c r="E1091" s="114"/>
      <c r="F1091" s="114"/>
      <c r="G1091" s="114"/>
      <c r="H1091" s="114"/>
      <c r="I1091" s="114"/>
      <c r="J1091" s="114"/>
      <c r="K1091" s="114"/>
    </row>
    <row r="1092" spans="2:11">
      <c r="B1092" s="113"/>
      <c r="C1092" s="113"/>
      <c r="D1092" s="113"/>
      <c r="E1092" s="114"/>
      <c r="F1092" s="114"/>
      <c r="G1092" s="114"/>
      <c r="H1092" s="114"/>
      <c r="I1092" s="114"/>
      <c r="J1092" s="114"/>
      <c r="K1092" s="114"/>
    </row>
    <row r="1093" spans="2:11">
      <c r="B1093" s="113"/>
      <c r="C1093" s="113"/>
      <c r="D1093" s="113"/>
      <c r="E1093" s="114"/>
      <c r="F1093" s="114"/>
      <c r="G1093" s="114"/>
      <c r="H1093" s="114"/>
      <c r="I1093" s="114"/>
      <c r="J1093" s="114"/>
      <c r="K1093" s="114"/>
    </row>
    <row r="1094" spans="2:11">
      <c r="B1094" s="113"/>
      <c r="C1094" s="113"/>
      <c r="D1094" s="113"/>
      <c r="E1094" s="114"/>
      <c r="F1094" s="114"/>
      <c r="G1094" s="114"/>
      <c r="H1094" s="114"/>
      <c r="I1094" s="114"/>
      <c r="J1094" s="114"/>
      <c r="K1094" s="114"/>
    </row>
    <row r="1095" spans="2:11">
      <c r="B1095" s="113"/>
      <c r="C1095" s="113"/>
      <c r="D1095" s="113"/>
      <c r="E1095" s="114"/>
      <c r="F1095" s="114"/>
      <c r="G1095" s="114"/>
      <c r="H1095" s="114"/>
      <c r="I1095" s="114"/>
      <c r="J1095" s="114"/>
      <c r="K1095" s="114"/>
    </row>
    <row r="1096" spans="2:11">
      <c r="B1096" s="113"/>
      <c r="C1096" s="113"/>
      <c r="D1096" s="113"/>
      <c r="E1096" s="114"/>
      <c r="F1096" s="114"/>
      <c r="G1096" s="114"/>
      <c r="H1096" s="114"/>
      <c r="I1096" s="114"/>
      <c r="J1096" s="114"/>
      <c r="K1096" s="114"/>
    </row>
    <row r="1097" spans="2:11">
      <c r="B1097" s="113"/>
      <c r="C1097" s="113"/>
      <c r="D1097" s="113"/>
      <c r="E1097" s="114"/>
      <c r="F1097" s="114"/>
      <c r="G1097" s="114"/>
      <c r="H1097" s="114"/>
      <c r="I1097" s="114"/>
      <c r="J1097" s="114"/>
      <c r="K1097" s="114"/>
    </row>
    <row r="1098" spans="2:11">
      <c r="B1098" s="113"/>
      <c r="C1098" s="113"/>
      <c r="D1098" s="113"/>
      <c r="E1098" s="114"/>
      <c r="F1098" s="114"/>
      <c r="G1098" s="114"/>
      <c r="H1098" s="114"/>
      <c r="I1098" s="114"/>
      <c r="J1098" s="114"/>
      <c r="K1098" s="114"/>
    </row>
    <row r="1099" spans="2:11">
      <c r="B1099" s="113"/>
      <c r="C1099" s="113"/>
      <c r="D1099" s="113"/>
      <c r="E1099" s="114"/>
      <c r="F1099" s="114"/>
      <c r="G1099" s="114"/>
      <c r="H1099" s="114"/>
      <c r="I1099" s="114"/>
      <c r="J1099" s="114"/>
      <c r="K1099" s="11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136</v>
      </c>
      <c r="C1" s="67" t="s" vm="1">
        <v>213</v>
      </c>
    </row>
    <row r="2" spans="2:17">
      <c r="B2" s="46" t="s">
        <v>135</v>
      </c>
      <c r="C2" s="67" t="s">
        <v>214</v>
      </c>
    </row>
    <row r="3" spans="2:17">
      <c r="B3" s="46" t="s">
        <v>137</v>
      </c>
      <c r="C3" s="67" t="s">
        <v>215</v>
      </c>
    </row>
    <row r="4" spans="2:17">
      <c r="B4" s="46" t="s">
        <v>138</v>
      </c>
      <c r="C4" s="67">
        <v>8602</v>
      </c>
    </row>
    <row r="6" spans="2:17" ht="26.25" customHeight="1">
      <c r="B6" s="127" t="s">
        <v>165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17" ht="26.25" customHeight="1">
      <c r="B7" s="127" t="s">
        <v>92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17" s="3" customFormat="1" ht="47.25">
      <c r="B8" s="21" t="s">
        <v>106</v>
      </c>
      <c r="C8" s="29" t="s">
        <v>40</v>
      </c>
      <c r="D8" s="29" t="s">
        <v>45</v>
      </c>
      <c r="E8" s="29" t="s">
        <v>14</v>
      </c>
      <c r="F8" s="29" t="s">
        <v>59</v>
      </c>
      <c r="G8" s="29" t="s">
        <v>94</v>
      </c>
      <c r="H8" s="29" t="s">
        <v>17</v>
      </c>
      <c r="I8" s="29" t="s">
        <v>93</v>
      </c>
      <c r="J8" s="29" t="s">
        <v>16</v>
      </c>
      <c r="K8" s="29" t="s">
        <v>18</v>
      </c>
      <c r="L8" s="29" t="s">
        <v>191</v>
      </c>
      <c r="M8" s="29" t="s">
        <v>190</v>
      </c>
      <c r="N8" s="29" t="s">
        <v>101</v>
      </c>
      <c r="O8" s="29" t="s">
        <v>52</v>
      </c>
      <c r="P8" s="29" t="s">
        <v>139</v>
      </c>
      <c r="Q8" s="30" t="s">
        <v>141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198</v>
      </c>
      <c r="M9" s="15"/>
      <c r="N9" s="15" t="s">
        <v>194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103</v>
      </c>
    </row>
    <row r="11" spans="2:17" s="4" customFormat="1" ht="18" customHeight="1">
      <c r="B11" s="118" t="s">
        <v>1818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9">
        <v>0</v>
      </c>
      <c r="O11" s="68"/>
      <c r="P11" s="120">
        <v>0</v>
      </c>
      <c r="Q11" s="120">
        <v>0</v>
      </c>
    </row>
    <row r="12" spans="2:17" ht="18" customHeight="1">
      <c r="B12" s="115" t="s">
        <v>206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5" t="s">
        <v>102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5" t="s">
        <v>189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5" t="s">
        <v>197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  <row r="177" spans="2:17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</row>
    <row r="178" spans="2:17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</row>
    <row r="179" spans="2:17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</row>
    <row r="180" spans="2:17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</row>
    <row r="181" spans="2:17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</row>
    <row r="182" spans="2:17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</row>
    <row r="183" spans="2:17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</row>
    <row r="184" spans="2:17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</row>
    <row r="185" spans="2:17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</row>
    <row r="186" spans="2:17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</row>
    <row r="187" spans="2:17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</row>
    <row r="188" spans="2:17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</row>
    <row r="189" spans="2:17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</row>
    <row r="190" spans="2:17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</row>
    <row r="191" spans="2:17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</row>
    <row r="192" spans="2:17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</row>
    <row r="193" spans="2:17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</row>
    <row r="194" spans="2:17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</row>
    <row r="195" spans="2:17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</row>
    <row r="196" spans="2:17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</row>
    <row r="197" spans="2:17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</row>
    <row r="198" spans="2:17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</row>
    <row r="199" spans="2:17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</row>
    <row r="200" spans="2:17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</row>
    <row r="201" spans="2:17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</row>
    <row r="202" spans="2:17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</row>
    <row r="203" spans="2:17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</row>
    <row r="204" spans="2:17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</row>
    <row r="205" spans="2:17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</row>
    <row r="206" spans="2:17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</row>
    <row r="207" spans="2:17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</row>
    <row r="208" spans="2:17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</row>
    <row r="209" spans="2:17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</row>
    <row r="210" spans="2:17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</row>
    <row r="211" spans="2:17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</row>
    <row r="212" spans="2:17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</row>
    <row r="213" spans="2:17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</row>
    <row r="214" spans="2:17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</row>
    <row r="215" spans="2:17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</row>
    <row r="216" spans="2:17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</row>
    <row r="217" spans="2:17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</row>
    <row r="218" spans="2:17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</row>
    <row r="219" spans="2:17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</row>
    <row r="220" spans="2:17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</row>
    <row r="221" spans="2:17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</row>
    <row r="222" spans="2:17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</row>
    <row r="223" spans="2:17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</row>
    <row r="224" spans="2:17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</row>
    <row r="225" spans="2:17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</row>
    <row r="226" spans="2:17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</row>
    <row r="227" spans="2:17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</row>
    <row r="228" spans="2:17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</row>
    <row r="229" spans="2:17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</row>
    <row r="230" spans="2:17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</row>
    <row r="231" spans="2:17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</row>
    <row r="232" spans="2:17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</row>
    <row r="233" spans="2:17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</row>
    <row r="234" spans="2:17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</row>
    <row r="235" spans="2:17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</row>
    <row r="236" spans="2:17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</row>
    <row r="237" spans="2:17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</row>
    <row r="238" spans="2:17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</row>
    <row r="239" spans="2:17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</row>
    <row r="240" spans="2:17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</row>
    <row r="241" spans="2:17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</row>
    <row r="242" spans="2:17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</row>
    <row r="243" spans="2:17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</row>
    <row r="244" spans="2:17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</row>
    <row r="245" spans="2:17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</row>
    <row r="246" spans="2:17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</row>
    <row r="247" spans="2:17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</row>
    <row r="248" spans="2:17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</row>
    <row r="249" spans="2:17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</row>
    <row r="250" spans="2:17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</row>
    <row r="251" spans="2:17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</row>
    <row r="252" spans="2:17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</row>
    <row r="253" spans="2:17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</row>
    <row r="254" spans="2:17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</row>
    <row r="255" spans="2:17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</row>
    <row r="256" spans="2:17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</row>
    <row r="257" spans="2:17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</row>
    <row r="258" spans="2:17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</row>
    <row r="259" spans="2:17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</row>
    <row r="260" spans="2:17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</row>
    <row r="261" spans="2:17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</row>
    <row r="262" spans="2:17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</row>
    <row r="263" spans="2:17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</row>
    <row r="264" spans="2:17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</row>
    <row r="265" spans="2:17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</row>
    <row r="266" spans="2:17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</row>
    <row r="267" spans="2:17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</row>
    <row r="268" spans="2:17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</row>
    <row r="269" spans="2:17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</row>
    <row r="270" spans="2:17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</row>
    <row r="271" spans="2:17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</row>
    <row r="272" spans="2:17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</row>
    <row r="273" spans="2:17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</row>
    <row r="274" spans="2:17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</row>
    <row r="275" spans="2:17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</row>
    <row r="276" spans="2:17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</row>
    <row r="277" spans="2:17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</row>
    <row r="278" spans="2:17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</row>
    <row r="279" spans="2:17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</row>
    <row r="280" spans="2:17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</row>
    <row r="281" spans="2:17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</row>
    <row r="282" spans="2:17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</row>
    <row r="283" spans="2:17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</row>
    <row r="284" spans="2:17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</row>
    <row r="285" spans="2:17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</row>
    <row r="286" spans="2:17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</row>
    <row r="287" spans="2:17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</row>
    <row r="288" spans="2:17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</row>
    <row r="289" spans="2:17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</row>
    <row r="290" spans="2:17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</row>
    <row r="291" spans="2:17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</row>
    <row r="292" spans="2:17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</row>
    <row r="293" spans="2:17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</row>
    <row r="294" spans="2:17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</row>
    <row r="295" spans="2:17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</row>
    <row r="296" spans="2:17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</row>
    <row r="297" spans="2:17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</row>
    <row r="298" spans="2:17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</row>
    <row r="299" spans="2:17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2:17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</row>
    <row r="301" spans="2:17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</row>
    <row r="302" spans="2:17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</row>
    <row r="303" spans="2:17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</row>
    <row r="304" spans="2:17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</row>
    <row r="305" spans="2:17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</row>
    <row r="306" spans="2:17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</row>
    <row r="307" spans="2:17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</row>
    <row r="308" spans="2:17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</row>
    <row r="309" spans="2:17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</row>
    <row r="310" spans="2:17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</row>
    <row r="311" spans="2:17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</row>
    <row r="312" spans="2:17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</row>
    <row r="313" spans="2:17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</row>
    <row r="314" spans="2:17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</row>
    <row r="315" spans="2:17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</row>
    <row r="316" spans="2:17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</row>
    <row r="317" spans="2:17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</row>
    <row r="318" spans="2:17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</row>
    <row r="319" spans="2:17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</row>
    <row r="320" spans="2:17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</row>
    <row r="321" spans="2:17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</row>
    <row r="322" spans="2:17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</row>
    <row r="323" spans="2:17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</row>
    <row r="324" spans="2:17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</row>
    <row r="325" spans="2:17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</row>
    <row r="326" spans="2:17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</row>
    <row r="327" spans="2:17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</row>
    <row r="328" spans="2:17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</row>
    <row r="329" spans="2:17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</row>
    <row r="330" spans="2:17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</row>
    <row r="331" spans="2:17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</row>
    <row r="332" spans="2:17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</row>
    <row r="333" spans="2:17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</row>
    <row r="334" spans="2:17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</row>
    <row r="335" spans="2:17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</row>
    <row r="336" spans="2:17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</row>
    <row r="337" spans="2:17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</row>
    <row r="338" spans="2:17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</row>
    <row r="339" spans="2:17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</row>
    <row r="340" spans="2:17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</row>
    <row r="341" spans="2:17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</row>
    <row r="342" spans="2:17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</row>
    <row r="343" spans="2:17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</row>
    <row r="344" spans="2:17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</row>
    <row r="345" spans="2:17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</row>
    <row r="346" spans="2:17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</row>
    <row r="347" spans="2:17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</row>
    <row r="348" spans="2:17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</row>
    <row r="349" spans="2:17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</row>
    <row r="350" spans="2:17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</row>
    <row r="351" spans="2:17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</row>
    <row r="352" spans="2:17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</row>
    <row r="353" spans="2:17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</row>
    <row r="354" spans="2:17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</row>
    <row r="355" spans="2:17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</row>
    <row r="356" spans="2:17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</row>
    <row r="357" spans="2:17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</row>
    <row r="358" spans="2:17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</row>
    <row r="359" spans="2:17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</row>
    <row r="360" spans="2:17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</row>
    <row r="361" spans="2:17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</row>
    <row r="362" spans="2:17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</row>
    <row r="363" spans="2:17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</row>
    <row r="364" spans="2:17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</row>
    <row r="365" spans="2:17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</row>
    <row r="366" spans="2:17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</row>
    <row r="367" spans="2:17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</row>
    <row r="368" spans="2:17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</row>
    <row r="369" spans="2:17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</row>
    <row r="370" spans="2:17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</row>
    <row r="371" spans="2:17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</row>
    <row r="372" spans="2:17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</row>
    <row r="373" spans="2:17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</row>
    <row r="374" spans="2:17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</row>
    <row r="375" spans="2:17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</row>
    <row r="376" spans="2:17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</row>
    <row r="377" spans="2:17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</row>
    <row r="378" spans="2:17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</row>
    <row r="379" spans="2:17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</row>
    <row r="380" spans="2:17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</row>
    <row r="381" spans="2:17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</row>
    <row r="382" spans="2:17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</row>
    <row r="383" spans="2:17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</row>
    <row r="384" spans="2:17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</row>
    <row r="385" spans="2:17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</row>
    <row r="386" spans="2:17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</row>
    <row r="387" spans="2:17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</row>
    <row r="388" spans="2:17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</row>
    <row r="389" spans="2:17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</row>
    <row r="390" spans="2:17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</row>
    <row r="391" spans="2:17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</row>
    <row r="392" spans="2:17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</row>
    <row r="393" spans="2:17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</row>
    <row r="394" spans="2:17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</row>
    <row r="395" spans="2:17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</row>
    <row r="396" spans="2:17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</row>
    <row r="397" spans="2:17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</row>
    <row r="398" spans="2:17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</row>
    <row r="399" spans="2:17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</row>
    <row r="400" spans="2:17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</row>
    <row r="401" spans="2:17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</row>
    <row r="402" spans="2:17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</row>
    <row r="403" spans="2:17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</row>
    <row r="404" spans="2:17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</row>
    <row r="405" spans="2:17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</row>
    <row r="406" spans="2:17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</row>
    <row r="407" spans="2:17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</row>
    <row r="408" spans="2:17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</row>
    <row r="409" spans="2:17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</row>
    <row r="410" spans="2:17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</row>
    <row r="411" spans="2:17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</row>
    <row r="412" spans="2:17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3" spans="2:17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</row>
    <row r="414" spans="2:17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</row>
    <row r="415" spans="2:17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</row>
    <row r="416" spans="2:17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</row>
    <row r="417" spans="2:17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</row>
    <row r="418" spans="2:17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</row>
    <row r="419" spans="2:17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</row>
    <row r="420" spans="2:17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</row>
    <row r="421" spans="2:17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</row>
    <row r="422" spans="2:17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</row>
    <row r="423" spans="2:17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</row>
    <row r="424" spans="2:17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</row>
    <row r="425" spans="2:17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</row>
    <row r="426" spans="2:17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</row>
    <row r="427" spans="2:17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</row>
    <row r="428" spans="2:17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</row>
    <row r="429" spans="2:17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</row>
    <row r="430" spans="2:17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</row>
    <row r="431" spans="2:17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</row>
    <row r="432" spans="2:17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</row>
    <row r="433" spans="2:17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</row>
    <row r="434" spans="2:17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</row>
    <row r="435" spans="2:17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</row>
    <row r="436" spans="2:17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</row>
    <row r="437" spans="2:17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</row>
    <row r="438" spans="2:17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</row>
    <row r="439" spans="2:17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</row>
    <row r="440" spans="2:17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</row>
    <row r="441" spans="2:17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</row>
    <row r="442" spans="2:17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</row>
    <row r="443" spans="2:17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</row>
    <row r="444" spans="2:17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</row>
    <row r="445" spans="2:17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</row>
    <row r="446" spans="2:17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</row>
    <row r="447" spans="2:17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</row>
    <row r="448" spans="2:17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</row>
    <row r="449" spans="2:17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</row>
    <row r="450" spans="2:17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</row>
    <row r="451" spans="2:17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</row>
    <row r="452" spans="2:17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</row>
    <row r="453" spans="2:17">
      <c r="B453" s="113"/>
      <c r="C453" s="113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</row>
    <row r="454" spans="2:17">
      <c r="B454" s="113"/>
      <c r="C454" s="113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</row>
    <row r="455" spans="2:17">
      <c r="B455" s="113"/>
      <c r="C455" s="113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</row>
    <row r="456" spans="2:17">
      <c r="B456" s="113"/>
      <c r="C456" s="113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</row>
    <row r="457" spans="2:17">
      <c r="B457" s="113"/>
      <c r="C457" s="113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</row>
    <row r="458" spans="2:17">
      <c r="B458" s="113"/>
      <c r="C458" s="113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</row>
    <row r="459" spans="2:17">
      <c r="B459" s="113"/>
      <c r="C459" s="113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</row>
    <row r="460" spans="2:17">
      <c r="B460" s="113"/>
      <c r="C460" s="113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</row>
    <row r="461" spans="2:17">
      <c r="B461" s="113"/>
      <c r="C461" s="113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</row>
    <row r="462" spans="2:17">
      <c r="B462" s="113"/>
      <c r="C462" s="113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</row>
    <row r="463" spans="2:17">
      <c r="B463" s="113"/>
      <c r="C463" s="113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</row>
    <row r="464" spans="2:17">
      <c r="B464" s="113"/>
      <c r="C464" s="113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</row>
    <row r="465" spans="2:17">
      <c r="B465" s="113"/>
      <c r="C465" s="113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</row>
    <row r="466" spans="2:17">
      <c r="B466" s="113"/>
      <c r="C466" s="113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</row>
    <row r="467" spans="2:17">
      <c r="B467" s="113"/>
      <c r="C467" s="113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</row>
    <row r="468" spans="2:17">
      <c r="B468" s="113"/>
      <c r="C468" s="113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</row>
    <row r="469" spans="2:17">
      <c r="B469" s="113"/>
      <c r="C469" s="113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</row>
    <row r="470" spans="2:17">
      <c r="B470" s="113"/>
      <c r="C470" s="113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</row>
    <row r="471" spans="2:17">
      <c r="B471" s="113"/>
      <c r="C471" s="113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</row>
    <row r="472" spans="2:17">
      <c r="B472" s="113"/>
      <c r="C472" s="113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</row>
    <row r="473" spans="2:17">
      <c r="B473" s="113"/>
      <c r="C473" s="113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</row>
    <row r="474" spans="2:17">
      <c r="B474" s="113"/>
      <c r="C474" s="113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</row>
    <row r="475" spans="2:17">
      <c r="B475" s="113"/>
      <c r="C475" s="113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</row>
    <row r="476" spans="2:17">
      <c r="B476" s="113"/>
      <c r="C476" s="113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</row>
    <row r="477" spans="2:17">
      <c r="B477" s="113"/>
      <c r="C477" s="113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</row>
    <row r="478" spans="2:17">
      <c r="B478" s="113"/>
      <c r="C478" s="113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</row>
    <row r="479" spans="2:17">
      <c r="B479" s="113"/>
      <c r="C479" s="113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</row>
    <row r="480" spans="2:17">
      <c r="B480" s="113"/>
      <c r="C480" s="113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</row>
    <row r="481" spans="2:17">
      <c r="B481" s="113"/>
      <c r="C481" s="113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</row>
    <row r="482" spans="2:17">
      <c r="B482" s="113"/>
      <c r="C482" s="113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</row>
    <row r="483" spans="2:17">
      <c r="B483" s="113"/>
      <c r="C483" s="113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</row>
    <row r="484" spans="2:17">
      <c r="B484" s="113"/>
      <c r="C484" s="113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</row>
    <row r="485" spans="2:17">
      <c r="B485" s="113"/>
      <c r="C485" s="113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</row>
    <row r="486" spans="2:17">
      <c r="B486" s="113"/>
      <c r="C486" s="113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</row>
    <row r="487" spans="2:17">
      <c r="B487" s="113"/>
      <c r="C487" s="113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</row>
    <row r="488" spans="2:17">
      <c r="B488" s="113"/>
      <c r="C488" s="113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</row>
    <row r="489" spans="2:17">
      <c r="B489" s="113"/>
      <c r="C489" s="113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</row>
    <row r="490" spans="2:17">
      <c r="B490" s="113"/>
      <c r="C490" s="113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</row>
    <row r="491" spans="2:17">
      <c r="B491" s="113"/>
      <c r="C491" s="113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</row>
    <row r="492" spans="2:17">
      <c r="B492" s="113"/>
      <c r="C492" s="113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</row>
    <row r="493" spans="2:17">
      <c r="B493" s="113"/>
      <c r="C493" s="113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</row>
    <row r="494" spans="2:17">
      <c r="B494" s="113"/>
      <c r="C494" s="113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</row>
    <row r="495" spans="2:17">
      <c r="B495" s="113"/>
      <c r="C495" s="113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</row>
    <row r="496" spans="2:17">
      <c r="B496" s="113"/>
      <c r="C496" s="113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</row>
    <row r="497" spans="2:17">
      <c r="B497" s="113"/>
      <c r="C497" s="113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</row>
    <row r="498" spans="2:17">
      <c r="B498" s="113"/>
      <c r="C498" s="113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</row>
    <row r="499" spans="2:17">
      <c r="B499" s="113"/>
      <c r="C499" s="113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</row>
    <row r="500" spans="2:17">
      <c r="B500" s="113"/>
      <c r="C500" s="113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</row>
    <row r="501" spans="2:17">
      <c r="B501" s="113"/>
      <c r="C501" s="113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</row>
    <row r="502" spans="2:17">
      <c r="B502" s="113"/>
      <c r="C502" s="113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</row>
    <row r="503" spans="2:17">
      <c r="B503" s="113"/>
      <c r="C503" s="113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</row>
    <row r="504" spans="2:17">
      <c r="B504" s="113"/>
      <c r="C504" s="113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</row>
    <row r="505" spans="2:17">
      <c r="B505" s="113"/>
      <c r="C505" s="113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</row>
    <row r="506" spans="2:17">
      <c r="B506" s="113"/>
      <c r="C506" s="113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</row>
    <row r="507" spans="2:17">
      <c r="B507" s="113"/>
      <c r="C507" s="113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</row>
    <row r="508" spans="2:17">
      <c r="B508" s="113"/>
      <c r="C508" s="113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</row>
    <row r="509" spans="2:17">
      <c r="B509" s="113"/>
      <c r="C509" s="113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</row>
    <row r="510" spans="2:17">
      <c r="B510" s="113"/>
      <c r="C510" s="113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</row>
    <row r="511" spans="2:17">
      <c r="B511" s="113"/>
      <c r="C511" s="113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</row>
    <row r="512" spans="2:17">
      <c r="B512" s="113"/>
      <c r="C512" s="113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</row>
    <row r="513" spans="2:17">
      <c r="B513" s="113"/>
      <c r="C513" s="113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</row>
    <row r="514" spans="2:17">
      <c r="B514" s="113"/>
      <c r="C514" s="113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</row>
    <row r="515" spans="2:17">
      <c r="B515" s="113"/>
      <c r="C515" s="113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</row>
    <row r="516" spans="2:17">
      <c r="B516" s="113"/>
      <c r="C516" s="113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</row>
    <row r="517" spans="2:17">
      <c r="B517" s="113"/>
      <c r="C517" s="113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</row>
    <row r="518" spans="2:17">
      <c r="B518" s="113"/>
      <c r="C518" s="113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</row>
    <row r="519" spans="2:17">
      <c r="B519" s="113"/>
      <c r="C519" s="113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</row>
    <row r="520" spans="2:17">
      <c r="B520" s="113"/>
      <c r="C520" s="113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</row>
    <row r="521" spans="2:17">
      <c r="B521" s="113"/>
      <c r="C521" s="113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</row>
    <row r="522" spans="2:17">
      <c r="B522" s="113"/>
      <c r="C522" s="113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</row>
    <row r="523" spans="2:17">
      <c r="B523" s="113"/>
      <c r="C523" s="113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</row>
    <row r="524" spans="2:17">
      <c r="B524" s="113"/>
      <c r="C524" s="113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</row>
    <row r="525" spans="2:17">
      <c r="B525" s="113"/>
      <c r="C525" s="113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</row>
    <row r="526" spans="2:17">
      <c r="B526" s="113"/>
      <c r="C526" s="113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</row>
    <row r="527" spans="2:17">
      <c r="B527" s="113"/>
      <c r="C527" s="113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</row>
    <row r="528" spans="2:17">
      <c r="B528" s="113"/>
      <c r="C528" s="113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</row>
    <row r="529" spans="2:17">
      <c r="B529" s="113"/>
      <c r="C529" s="113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</row>
    <row r="530" spans="2:17">
      <c r="B530" s="113"/>
      <c r="C530" s="113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</row>
    <row r="531" spans="2:17">
      <c r="B531" s="113"/>
      <c r="C531" s="113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</row>
    <row r="532" spans="2:17">
      <c r="B532" s="113"/>
      <c r="C532" s="113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</row>
    <row r="533" spans="2:17">
      <c r="B533" s="113"/>
      <c r="C533" s="113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</row>
    <row r="534" spans="2:17">
      <c r="B534" s="113"/>
      <c r="C534" s="113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</row>
    <row r="535" spans="2:17">
      <c r="B535" s="113"/>
      <c r="C535" s="113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</row>
    <row r="536" spans="2:17">
      <c r="B536" s="113"/>
      <c r="C536" s="113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</row>
    <row r="537" spans="2:17">
      <c r="B537" s="113"/>
      <c r="C537" s="113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</row>
    <row r="538" spans="2:17">
      <c r="B538" s="113"/>
      <c r="C538" s="113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</row>
    <row r="539" spans="2:17">
      <c r="B539" s="113"/>
      <c r="C539" s="113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</row>
    <row r="540" spans="2:17">
      <c r="B540" s="113"/>
      <c r="C540" s="113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</row>
    <row r="541" spans="2:17">
      <c r="B541" s="113"/>
      <c r="C541" s="113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</row>
    <row r="542" spans="2:17">
      <c r="B542" s="113"/>
      <c r="C542" s="113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</row>
    <row r="543" spans="2:17">
      <c r="B543" s="113"/>
      <c r="C543" s="113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</row>
    <row r="544" spans="2:17">
      <c r="B544" s="113"/>
      <c r="C544" s="113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</row>
    <row r="545" spans="2:17">
      <c r="B545" s="113"/>
      <c r="C545" s="113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</row>
    <row r="546" spans="2:17">
      <c r="B546" s="113"/>
      <c r="C546" s="113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</row>
    <row r="547" spans="2:17">
      <c r="B547" s="113"/>
      <c r="C547" s="113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</row>
    <row r="548" spans="2:17">
      <c r="B548" s="113"/>
      <c r="C548" s="113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</row>
    <row r="549" spans="2:17">
      <c r="B549" s="113"/>
      <c r="C549" s="113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</row>
    <row r="550" spans="2:17">
      <c r="B550" s="113"/>
      <c r="C550" s="113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</row>
    <row r="551" spans="2:17">
      <c r="B551" s="113"/>
      <c r="C551" s="113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</row>
    <row r="552" spans="2:17">
      <c r="B552" s="113"/>
      <c r="C552" s="113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</row>
    <row r="553" spans="2:17">
      <c r="B553" s="113"/>
      <c r="C553" s="113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</row>
    <row r="554" spans="2:17">
      <c r="B554" s="113"/>
      <c r="C554" s="113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</row>
    <row r="555" spans="2:17">
      <c r="B555" s="113"/>
      <c r="C555" s="113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</row>
    <row r="556" spans="2:17">
      <c r="B556" s="113"/>
      <c r="C556" s="113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</row>
    <row r="557" spans="2:17">
      <c r="B557" s="113"/>
      <c r="C557" s="113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</row>
    <row r="558" spans="2:17">
      <c r="B558" s="113"/>
      <c r="C558" s="113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5.7109375" style="2" customWidth="1"/>
    <col min="4" max="4" width="10.140625" style="2" bestFit="1" customWidth="1"/>
    <col min="5" max="5" width="11.28515625" style="2" bestFit="1" customWidth="1"/>
    <col min="6" max="6" width="7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136</v>
      </c>
      <c r="C1" s="67" t="s" vm="1">
        <v>213</v>
      </c>
    </row>
    <row r="2" spans="2:18">
      <c r="B2" s="46" t="s">
        <v>135</v>
      </c>
      <c r="C2" s="67" t="s">
        <v>214</v>
      </c>
    </row>
    <row r="3" spans="2:18">
      <c r="B3" s="46" t="s">
        <v>137</v>
      </c>
      <c r="C3" s="67" t="s">
        <v>215</v>
      </c>
    </row>
    <row r="4" spans="2:18">
      <c r="B4" s="46" t="s">
        <v>138</v>
      </c>
      <c r="C4" s="67">
        <v>8602</v>
      </c>
    </row>
    <row r="6" spans="2:18" ht="26.25" customHeight="1">
      <c r="B6" s="127" t="s">
        <v>166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s="3" customFormat="1" ht="78.75">
      <c r="B7" s="47" t="s">
        <v>106</v>
      </c>
      <c r="C7" s="48" t="s">
        <v>178</v>
      </c>
      <c r="D7" s="48" t="s">
        <v>40</v>
      </c>
      <c r="E7" s="48" t="s">
        <v>107</v>
      </c>
      <c r="F7" s="48" t="s">
        <v>14</v>
      </c>
      <c r="G7" s="48" t="s">
        <v>94</v>
      </c>
      <c r="H7" s="48" t="s">
        <v>59</v>
      </c>
      <c r="I7" s="48" t="s">
        <v>17</v>
      </c>
      <c r="J7" s="48" t="s">
        <v>212</v>
      </c>
      <c r="K7" s="48" t="s">
        <v>93</v>
      </c>
      <c r="L7" s="48" t="s">
        <v>31</v>
      </c>
      <c r="M7" s="48" t="s">
        <v>18</v>
      </c>
      <c r="N7" s="48" t="s">
        <v>191</v>
      </c>
      <c r="O7" s="48" t="s">
        <v>190</v>
      </c>
      <c r="P7" s="48" t="s">
        <v>101</v>
      </c>
      <c r="Q7" s="48" t="s">
        <v>139</v>
      </c>
      <c r="R7" s="50" t="s">
        <v>141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198</v>
      </c>
      <c r="O8" s="15"/>
      <c r="P8" s="15" t="s">
        <v>194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103</v>
      </c>
      <c r="R9" s="19" t="s">
        <v>104</v>
      </c>
    </row>
    <row r="10" spans="2:18" s="4" customFormat="1" ht="18" customHeight="1">
      <c r="B10" s="84" t="s">
        <v>36</v>
      </c>
      <c r="C10" s="86"/>
      <c r="D10" s="86"/>
      <c r="E10" s="86"/>
      <c r="F10" s="86"/>
      <c r="G10" s="86"/>
      <c r="H10" s="86"/>
      <c r="I10" s="87">
        <v>6.1387475170583254</v>
      </c>
      <c r="J10" s="86"/>
      <c r="K10" s="86"/>
      <c r="L10" s="86"/>
      <c r="M10" s="92">
        <v>9.3881213679476491E-3</v>
      </c>
      <c r="N10" s="87"/>
      <c r="O10" s="88"/>
      <c r="P10" s="87">
        <v>2094.810766133</v>
      </c>
      <c r="Q10" s="89">
        <f>IFERROR(P10/$P$10,0)</f>
        <v>1</v>
      </c>
      <c r="R10" s="89">
        <f>P10/'סכום נכסי הקרן'!$C$42</f>
        <v>2.6784249091635837E-2</v>
      </c>
    </row>
    <row r="11" spans="2:18" ht="21.75" customHeight="1">
      <c r="B11" s="70" t="s">
        <v>34</v>
      </c>
      <c r="C11" s="71"/>
      <c r="D11" s="71"/>
      <c r="E11" s="71"/>
      <c r="F11" s="71"/>
      <c r="G11" s="71"/>
      <c r="H11" s="71"/>
      <c r="I11" s="79">
        <v>6.2563513840006726</v>
      </c>
      <c r="J11" s="71"/>
      <c r="K11" s="71"/>
      <c r="L11" s="71"/>
      <c r="M11" s="93">
        <v>8.5868591504884746E-3</v>
      </c>
      <c r="N11" s="79"/>
      <c r="O11" s="81"/>
      <c r="P11" s="79">
        <v>2035.4916461330001</v>
      </c>
      <c r="Q11" s="80">
        <f t="shared" ref="Q11:Q74" si="0">IFERROR(P11/$P$10,0)</f>
        <v>0.97168282645906845</v>
      </c>
      <c r="R11" s="80">
        <f>P11/'סכום נכסי הקרן'!$C$42</f>
        <v>2.6025794861944448E-2</v>
      </c>
    </row>
    <row r="12" spans="2:18">
      <c r="B12" s="85" t="s">
        <v>32</v>
      </c>
      <c r="C12" s="71"/>
      <c r="D12" s="71"/>
      <c r="E12" s="71"/>
      <c r="F12" s="71"/>
      <c r="G12" s="71"/>
      <c r="H12" s="71"/>
      <c r="I12" s="79">
        <v>7.930444614564566</v>
      </c>
      <c r="J12" s="71"/>
      <c r="K12" s="71"/>
      <c r="L12" s="71"/>
      <c r="M12" s="93">
        <v>1.4068179469766431E-2</v>
      </c>
      <c r="N12" s="79"/>
      <c r="O12" s="81"/>
      <c r="P12" s="79">
        <f>SUM(P13:P31)</f>
        <v>416.18519535000007</v>
      </c>
      <c r="Q12" s="80">
        <f t="shared" si="0"/>
        <v>0.19867436337377328</v>
      </c>
      <c r="R12" s="80">
        <f>P12/'סכום נכסי הקרן'!$C$42</f>
        <v>5.3213436367253158E-3</v>
      </c>
    </row>
    <row r="13" spans="2:18">
      <c r="B13" s="75" t="s">
        <v>1828</v>
      </c>
      <c r="C13" s="82" t="s">
        <v>1727</v>
      </c>
      <c r="D13" s="69">
        <v>6028</v>
      </c>
      <c r="E13" s="69"/>
      <c r="F13" s="69" t="s">
        <v>1041</v>
      </c>
      <c r="G13" s="94">
        <v>43100</v>
      </c>
      <c r="H13" s="69"/>
      <c r="I13" s="76">
        <v>9.2200000003472553</v>
      </c>
      <c r="J13" s="82" t="s">
        <v>26</v>
      </c>
      <c r="K13" s="82" t="s">
        <v>123</v>
      </c>
      <c r="L13" s="83">
        <v>3.1600000001032379E-2</v>
      </c>
      <c r="M13" s="83">
        <v>3.1600000001032379E-2</v>
      </c>
      <c r="N13" s="76">
        <v>4167.389964</v>
      </c>
      <c r="O13" s="78">
        <v>102.27</v>
      </c>
      <c r="P13" s="76">
        <v>4.2619897160000004</v>
      </c>
      <c r="Q13" s="77">
        <f t="shared" si="0"/>
        <v>2.0345464062453676E-3</v>
      </c>
      <c r="R13" s="77">
        <f>P13/'סכום נכסי הקרן'!$C$42</f>
        <v>5.4493797733368446E-5</v>
      </c>
    </row>
    <row r="14" spans="2:18">
      <c r="B14" s="75" t="s">
        <v>1828</v>
      </c>
      <c r="C14" s="82" t="s">
        <v>1727</v>
      </c>
      <c r="D14" s="69">
        <v>6869</v>
      </c>
      <c r="E14" s="69"/>
      <c r="F14" s="69" t="s">
        <v>1041</v>
      </c>
      <c r="G14" s="94">
        <v>43555</v>
      </c>
      <c r="H14" s="69"/>
      <c r="I14" s="76">
        <v>4.5300000008900767</v>
      </c>
      <c r="J14" s="82" t="s">
        <v>26</v>
      </c>
      <c r="K14" s="82" t="s">
        <v>123</v>
      </c>
      <c r="L14" s="83">
        <v>3.0100000008564883E-2</v>
      </c>
      <c r="M14" s="83">
        <v>3.0100000008564883E-2</v>
      </c>
      <c r="N14" s="76">
        <v>1058.3978830000001</v>
      </c>
      <c r="O14" s="78">
        <v>112.52</v>
      </c>
      <c r="P14" s="76">
        <v>1.190909298</v>
      </c>
      <c r="Q14" s="77">
        <f t="shared" si="0"/>
        <v>5.6850447651575074E-4</v>
      </c>
      <c r="R14" s="77">
        <f>P14/'סכום נכסי הקרן'!$C$42</f>
        <v>1.5226965508707906E-5</v>
      </c>
    </row>
    <row r="15" spans="2:18">
      <c r="B15" s="75" t="s">
        <v>1828</v>
      </c>
      <c r="C15" s="82" t="s">
        <v>1727</v>
      </c>
      <c r="D15" s="69">
        <v>6870</v>
      </c>
      <c r="E15" s="69"/>
      <c r="F15" s="69" t="s">
        <v>1041</v>
      </c>
      <c r="G15" s="94">
        <v>43555</v>
      </c>
      <c r="H15" s="69"/>
      <c r="I15" s="76">
        <v>6.5299999999320244</v>
      </c>
      <c r="J15" s="82" t="s">
        <v>26</v>
      </c>
      <c r="K15" s="82" t="s">
        <v>123</v>
      </c>
      <c r="L15" s="83">
        <v>1.2499999999564264E-2</v>
      </c>
      <c r="M15" s="83">
        <v>1.2499999999564264E-2</v>
      </c>
      <c r="N15" s="76">
        <v>11270.744451</v>
      </c>
      <c r="O15" s="78">
        <v>101.81</v>
      </c>
      <c r="P15" s="76">
        <v>11.474744926</v>
      </c>
      <c r="Q15" s="77">
        <f t="shared" si="0"/>
        <v>5.477699996349678E-3</v>
      </c>
      <c r="R15" s="77">
        <f>P15/'סכום נכסי הקרן'!$C$42</f>
        <v>1.467160811514825E-4</v>
      </c>
    </row>
    <row r="16" spans="2:18">
      <c r="B16" s="75" t="s">
        <v>1828</v>
      </c>
      <c r="C16" s="82" t="s">
        <v>1727</v>
      </c>
      <c r="D16" s="69">
        <v>6868</v>
      </c>
      <c r="E16" s="69"/>
      <c r="F16" s="69" t="s">
        <v>1041</v>
      </c>
      <c r="G16" s="94">
        <v>43555</v>
      </c>
      <c r="H16" s="69"/>
      <c r="I16" s="76">
        <v>6.6000000001534689</v>
      </c>
      <c r="J16" s="82" t="s">
        <v>26</v>
      </c>
      <c r="K16" s="82" t="s">
        <v>123</v>
      </c>
      <c r="L16" s="83">
        <v>1.950000000043163E-2</v>
      </c>
      <c r="M16" s="83">
        <v>1.950000000043163E-2</v>
      </c>
      <c r="N16" s="76">
        <v>9436.5795190000008</v>
      </c>
      <c r="O16" s="78">
        <v>110.48</v>
      </c>
      <c r="P16" s="76">
        <v>10.425531849</v>
      </c>
      <c r="Q16" s="77">
        <f t="shared" si="0"/>
        <v>4.9768370573373697E-3</v>
      </c>
      <c r="R16" s="77">
        <f>P16/'סכום נכסי הקרן'!$C$42</f>
        <v>1.3330084343220801E-4</v>
      </c>
    </row>
    <row r="17" spans="2:18">
      <c r="B17" s="75" t="s">
        <v>1828</v>
      </c>
      <c r="C17" s="82" t="s">
        <v>1727</v>
      </c>
      <c r="D17" s="69">
        <v>6867</v>
      </c>
      <c r="E17" s="69"/>
      <c r="F17" s="69" t="s">
        <v>1041</v>
      </c>
      <c r="G17" s="94">
        <v>43555</v>
      </c>
      <c r="H17" s="69"/>
      <c r="I17" s="76">
        <v>6.3899999999804855</v>
      </c>
      <c r="J17" s="82" t="s">
        <v>26</v>
      </c>
      <c r="K17" s="82" t="s">
        <v>123</v>
      </c>
      <c r="L17" s="83">
        <v>1.5399999999999999E-2</v>
      </c>
      <c r="M17" s="83">
        <v>1.5399999999999999E-2</v>
      </c>
      <c r="N17" s="76">
        <v>23680.943278999999</v>
      </c>
      <c r="O17" s="78">
        <v>108.2</v>
      </c>
      <c r="P17" s="76">
        <v>25.62277765</v>
      </c>
      <c r="Q17" s="77">
        <f t="shared" si="0"/>
        <v>1.2231547624370575E-2</v>
      </c>
      <c r="R17" s="77">
        <f>P17/'סכום נכסי הקרן'!$C$42</f>
        <v>3.2761281834734808E-4</v>
      </c>
    </row>
    <row r="18" spans="2:18">
      <c r="B18" s="75" t="s">
        <v>1828</v>
      </c>
      <c r="C18" s="82" t="s">
        <v>1727</v>
      </c>
      <c r="D18" s="69">
        <v>6866</v>
      </c>
      <c r="E18" s="69"/>
      <c r="F18" s="69" t="s">
        <v>1041</v>
      </c>
      <c r="G18" s="94">
        <v>43555</v>
      </c>
      <c r="H18" s="69"/>
      <c r="I18" s="76">
        <v>7.0000000000560139</v>
      </c>
      <c r="J18" s="82" t="s">
        <v>26</v>
      </c>
      <c r="K18" s="82" t="s">
        <v>123</v>
      </c>
      <c r="L18" s="83">
        <v>7.0000000001680411E-3</v>
      </c>
      <c r="M18" s="83">
        <v>7.0000000001680411E-3</v>
      </c>
      <c r="N18" s="76">
        <v>33363.484439</v>
      </c>
      <c r="O18" s="78">
        <v>107.02</v>
      </c>
      <c r="P18" s="76">
        <v>35.705596872000001</v>
      </c>
      <c r="Q18" s="77">
        <f t="shared" si="0"/>
        <v>1.7044783924760984E-2</v>
      </c>
      <c r="R18" s="77">
        <f>P18/'סכום נכסי הקרן'!$C$42</f>
        <v>4.5653173835390854E-4</v>
      </c>
    </row>
    <row r="19" spans="2:18">
      <c r="B19" s="75" t="s">
        <v>1828</v>
      </c>
      <c r="C19" s="82" t="s">
        <v>1727</v>
      </c>
      <c r="D19" s="69">
        <v>6865</v>
      </c>
      <c r="E19" s="69"/>
      <c r="F19" s="69" t="s">
        <v>1041</v>
      </c>
      <c r="G19" s="94">
        <v>43555</v>
      </c>
      <c r="H19" s="69"/>
      <c r="I19" s="76">
        <v>4.7700000000395306</v>
      </c>
      <c r="J19" s="82" t="s">
        <v>26</v>
      </c>
      <c r="K19" s="82" t="s">
        <v>123</v>
      </c>
      <c r="L19" s="83">
        <v>1.7299999999999999E-2</v>
      </c>
      <c r="M19" s="83">
        <v>1.7299999999999999E-2</v>
      </c>
      <c r="N19" s="76">
        <v>21845.162157999999</v>
      </c>
      <c r="O19" s="78">
        <v>115.8</v>
      </c>
      <c r="P19" s="76">
        <v>25.2967002</v>
      </c>
      <c r="Q19" s="77">
        <f t="shared" si="0"/>
        <v>1.2075888003333809E-2</v>
      </c>
      <c r="R19" s="77">
        <f>P19/'סכום נכסי הקרן'!$C$42</f>
        <v>3.2344359228398968E-4</v>
      </c>
    </row>
    <row r="20" spans="2:18">
      <c r="B20" s="75" t="s">
        <v>1828</v>
      </c>
      <c r="C20" s="82" t="s">
        <v>1727</v>
      </c>
      <c r="D20" s="69">
        <v>5212</v>
      </c>
      <c r="E20" s="69"/>
      <c r="F20" s="69" t="s">
        <v>1041</v>
      </c>
      <c r="G20" s="94">
        <v>42643</v>
      </c>
      <c r="H20" s="69"/>
      <c r="I20" s="76">
        <v>8.3899999996047807</v>
      </c>
      <c r="J20" s="82" t="s">
        <v>26</v>
      </c>
      <c r="K20" s="82" t="s">
        <v>123</v>
      </c>
      <c r="L20" s="83">
        <v>1.7499999999518026E-2</v>
      </c>
      <c r="M20" s="83">
        <v>1.7499999999518026E-2</v>
      </c>
      <c r="N20" s="76">
        <v>10357.376587000001</v>
      </c>
      <c r="O20" s="78">
        <v>100.16</v>
      </c>
      <c r="P20" s="76">
        <v>10.373808681999998</v>
      </c>
      <c r="Q20" s="77">
        <f t="shared" si="0"/>
        <v>4.952145964549317E-3</v>
      </c>
      <c r="R20" s="77">
        <f>P20/'סכום נכסי הקרן'!$C$42</f>
        <v>1.3263951105262813E-4</v>
      </c>
    </row>
    <row r="21" spans="2:18">
      <c r="B21" s="75" t="s">
        <v>1828</v>
      </c>
      <c r="C21" s="82" t="s">
        <v>1727</v>
      </c>
      <c r="D21" s="69">
        <v>5211</v>
      </c>
      <c r="E21" s="69"/>
      <c r="F21" s="69" t="s">
        <v>1041</v>
      </c>
      <c r="G21" s="94">
        <v>42643</v>
      </c>
      <c r="H21" s="69"/>
      <c r="I21" s="76">
        <v>5.5800000002361534</v>
      </c>
      <c r="J21" s="82" t="s">
        <v>26</v>
      </c>
      <c r="K21" s="82" t="s">
        <v>123</v>
      </c>
      <c r="L21" s="83">
        <v>2.4100000001002164E-2</v>
      </c>
      <c r="M21" s="83">
        <v>2.4100000001002164E-2</v>
      </c>
      <c r="N21" s="76">
        <v>9309.288509</v>
      </c>
      <c r="O21" s="78">
        <v>108.26</v>
      </c>
      <c r="P21" s="76">
        <v>10.077906297</v>
      </c>
      <c r="Q21" s="77">
        <f t="shared" si="0"/>
        <v>4.8108910169502878E-3</v>
      </c>
      <c r="R21" s="77">
        <f>P21/'סכום נכסי הקרן'!$C$42</f>
        <v>1.2885610335070977E-4</v>
      </c>
    </row>
    <row r="22" spans="2:18">
      <c r="B22" s="75" t="s">
        <v>1828</v>
      </c>
      <c r="C22" s="82" t="s">
        <v>1727</v>
      </c>
      <c r="D22" s="69">
        <v>6027</v>
      </c>
      <c r="E22" s="69"/>
      <c r="F22" s="69" t="s">
        <v>1041</v>
      </c>
      <c r="G22" s="94">
        <v>43100</v>
      </c>
      <c r="H22" s="69"/>
      <c r="I22" s="76">
        <v>9.9499999999022641</v>
      </c>
      <c r="J22" s="82" t="s">
        <v>26</v>
      </c>
      <c r="K22" s="82" t="s">
        <v>123</v>
      </c>
      <c r="L22" s="83">
        <v>1.7300000000097737E-2</v>
      </c>
      <c r="M22" s="83">
        <v>1.7300000000097737E-2</v>
      </c>
      <c r="N22" s="76">
        <v>16049.387164</v>
      </c>
      <c r="O22" s="78">
        <v>102</v>
      </c>
      <c r="P22" s="76">
        <v>16.370374907999999</v>
      </c>
      <c r="Q22" s="77">
        <f t="shared" si="0"/>
        <v>7.8147273122046966E-3</v>
      </c>
      <c r="R22" s="77">
        <f>P22/'סכום נכסי הקרן'!$C$42</f>
        <v>2.093116029133004E-4</v>
      </c>
    </row>
    <row r="23" spans="2:18">
      <c r="B23" s="75" t="s">
        <v>1828</v>
      </c>
      <c r="C23" s="82" t="s">
        <v>1727</v>
      </c>
      <c r="D23" s="69">
        <v>5025</v>
      </c>
      <c r="E23" s="69"/>
      <c r="F23" s="69" t="s">
        <v>1041</v>
      </c>
      <c r="G23" s="94">
        <v>42551</v>
      </c>
      <c r="H23" s="69"/>
      <c r="I23" s="76">
        <v>9.3300000000184955</v>
      </c>
      <c r="J23" s="82" t="s">
        <v>26</v>
      </c>
      <c r="K23" s="82" t="s">
        <v>123</v>
      </c>
      <c r="L23" s="83">
        <v>2.0100000000418571E-2</v>
      </c>
      <c r="M23" s="83">
        <v>2.0100000000418571E-2</v>
      </c>
      <c r="N23" s="76">
        <v>10407.332748999999</v>
      </c>
      <c r="O23" s="78">
        <v>98.71</v>
      </c>
      <c r="P23" s="76">
        <v>10.273078157</v>
      </c>
      <c r="Q23" s="77">
        <f t="shared" si="0"/>
        <v>4.90406022495483E-3</v>
      </c>
      <c r="R23" s="77">
        <f>P23/'סכום נכסי הקרן'!$C$42</f>
        <v>1.3135157062557385E-4</v>
      </c>
    </row>
    <row r="24" spans="2:18">
      <c r="B24" s="75" t="s">
        <v>1828</v>
      </c>
      <c r="C24" s="82" t="s">
        <v>1727</v>
      </c>
      <c r="D24" s="69">
        <v>5024</v>
      </c>
      <c r="E24" s="69"/>
      <c r="F24" s="69" t="s">
        <v>1041</v>
      </c>
      <c r="G24" s="94">
        <v>42551</v>
      </c>
      <c r="H24" s="69"/>
      <c r="I24" s="76">
        <v>6.7199999997116828</v>
      </c>
      <c r="J24" s="82" t="s">
        <v>26</v>
      </c>
      <c r="K24" s="82" t="s">
        <v>123</v>
      </c>
      <c r="L24" s="83">
        <v>2.5099999999385551E-2</v>
      </c>
      <c r="M24" s="83">
        <v>2.5099999999385551E-2</v>
      </c>
      <c r="N24" s="76">
        <v>7501.91867</v>
      </c>
      <c r="O24" s="78">
        <v>112.81</v>
      </c>
      <c r="P24" s="76">
        <v>8.4629144520000015</v>
      </c>
      <c r="Q24" s="77">
        <f t="shared" si="0"/>
        <v>4.0399422176077785E-3</v>
      </c>
      <c r="R24" s="77">
        <f>P24/'סכום נכסי הקרן'!$C$42</f>
        <v>1.0820681867222242E-4</v>
      </c>
    </row>
    <row r="25" spans="2:18">
      <c r="B25" s="75" t="s">
        <v>1828</v>
      </c>
      <c r="C25" s="82" t="s">
        <v>1727</v>
      </c>
      <c r="D25" s="69">
        <v>6026</v>
      </c>
      <c r="E25" s="69"/>
      <c r="F25" s="69" t="s">
        <v>1041</v>
      </c>
      <c r="G25" s="94">
        <v>43100</v>
      </c>
      <c r="H25" s="69"/>
      <c r="I25" s="76">
        <v>7.5400000001291474</v>
      </c>
      <c r="J25" s="82" t="s">
        <v>26</v>
      </c>
      <c r="K25" s="82" t="s">
        <v>123</v>
      </c>
      <c r="L25" s="83">
        <v>2.3200000000430491E-2</v>
      </c>
      <c r="M25" s="83">
        <v>2.3200000000430491E-2</v>
      </c>
      <c r="N25" s="76">
        <v>20869.025604999999</v>
      </c>
      <c r="O25" s="78">
        <v>111.31</v>
      </c>
      <c r="P25" s="76">
        <v>23.229312399999998</v>
      </c>
      <c r="Q25" s="77">
        <f t="shared" si="0"/>
        <v>1.1088978907092921E-2</v>
      </c>
      <c r="R25" s="77">
        <f>P25/'סכום נכסי הקרן'!$C$42</f>
        <v>2.970099732194725E-4</v>
      </c>
    </row>
    <row r="26" spans="2:18">
      <c r="B26" s="75" t="s">
        <v>1828</v>
      </c>
      <c r="C26" s="82" t="s">
        <v>1727</v>
      </c>
      <c r="D26" s="69">
        <v>5023</v>
      </c>
      <c r="E26" s="69"/>
      <c r="F26" s="69" t="s">
        <v>1041</v>
      </c>
      <c r="G26" s="94">
        <v>42551</v>
      </c>
      <c r="H26" s="69"/>
      <c r="I26" s="76">
        <v>9.4399999999578181</v>
      </c>
      <c r="J26" s="82" t="s">
        <v>26</v>
      </c>
      <c r="K26" s="82" t="s">
        <v>123</v>
      </c>
      <c r="L26" s="83">
        <v>1.2299999999993124E-2</v>
      </c>
      <c r="M26" s="83">
        <v>1.2299999999993124E-2</v>
      </c>
      <c r="N26" s="76">
        <v>43120.264155000004</v>
      </c>
      <c r="O26" s="78">
        <v>101.16</v>
      </c>
      <c r="P26" s="76">
        <v>43.620439660999999</v>
      </c>
      <c r="Q26" s="77">
        <f t="shared" si="0"/>
        <v>2.0823093124312561E-2</v>
      </c>
      <c r="R26" s="77">
        <f>P26/'סכום נכסי הקרן'!$C$42</f>
        <v>5.5773091309991717E-4</v>
      </c>
    </row>
    <row r="27" spans="2:18">
      <c r="B27" s="75" t="s">
        <v>1828</v>
      </c>
      <c r="C27" s="82" t="s">
        <v>1727</v>
      </c>
      <c r="D27" s="69">
        <v>5210</v>
      </c>
      <c r="E27" s="69"/>
      <c r="F27" s="69" t="s">
        <v>1041</v>
      </c>
      <c r="G27" s="94">
        <v>42643</v>
      </c>
      <c r="H27" s="69"/>
      <c r="I27" s="76">
        <v>8.579999999920549</v>
      </c>
      <c r="J27" s="82" t="s">
        <v>26</v>
      </c>
      <c r="K27" s="82" t="s">
        <v>123</v>
      </c>
      <c r="L27" s="83">
        <v>5.3999999998711589E-3</v>
      </c>
      <c r="M27" s="83">
        <v>5.3999999998711589E-3</v>
      </c>
      <c r="N27" s="76">
        <v>34863.413927000001</v>
      </c>
      <c r="O27" s="78">
        <v>106.86</v>
      </c>
      <c r="P27" s="76">
        <v>37.255028262000003</v>
      </c>
      <c r="Q27" s="77">
        <f t="shared" si="0"/>
        <v>1.7784436123923698E-2</v>
      </c>
      <c r="R27" s="77">
        <f>P27/'סכום נכסי הקרן'!$C$42</f>
        <v>4.7634276709745889E-4</v>
      </c>
    </row>
    <row r="28" spans="2:18">
      <c r="B28" s="75" t="s">
        <v>1828</v>
      </c>
      <c r="C28" s="82" t="s">
        <v>1727</v>
      </c>
      <c r="D28" s="69">
        <v>6025</v>
      </c>
      <c r="E28" s="69"/>
      <c r="F28" s="69" t="s">
        <v>1041</v>
      </c>
      <c r="G28" s="94">
        <v>43100</v>
      </c>
      <c r="H28" s="69"/>
      <c r="I28" s="76">
        <v>9.9600000000781304</v>
      </c>
      <c r="J28" s="82" t="s">
        <v>26</v>
      </c>
      <c r="K28" s="82" t="s">
        <v>123</v>
      </c>
      <c r="L28" s="83">
        <v>9.8000000001686911E-3</v>
      </c>
      <c r="M28" s="83">
        <v>9.8000000001686911E-3</v>
      </c>
      <c r="N28" s="76">
        <v>40975.521088000001</v>
      </c>
      <c r="O28" s="78">
        <v>109.95</v>
      </c>
      <c r="P28" s="76">
        <v>45.052580038000002</v>
      </c>
      <c r="Q28" s="77">
        <f t="shared" si="0"/>
        <v>2.1506754102265102E-2</v>
      </c>
      <c r="R28" s="77">
        <f>P28/'סכום נכסי הקרן'!$C$42</f>
        <v>5.7604225902762945E-4</v>
      </c>
    </row>
    <row r="29" spans="2:18">
      <c r="B29" s="75" t="s">
        <v>1828</v>
      </c>
      <c r="C29" s="82" t="s">
        <v>1727</v>
      </c>
      <c r="D29" s="69">
        <v>5022</v>
      </c>
      <c r="E29" s="69"/>
      <c r="F29" s="69" t="s">
        <v>1041</v>
      </c>
      <c r="G29" s="94">
        <v>42551</v>
      </c>
      <c r="H29" s="69"/>
      <c r="I29" s="76">
        <v>7.8999999999439332</v>
      </c>
      <c r="J29" s="82" t="s">
        <v>26</v>
      </c>
      <c r="K29" s="82" t="s">
        <v>123</v>
      </c>
      <c r="L29" s="83">
        <v>1.7299999999784588E-2</v>
      </c>
      <c r="M29" s="83">
        <v>1.7299999999784588E-2</v>
      </c>
      <c r="N29" s="76">
        <v>31156.355374999999</v>
      </c>
      <c r="O29" s="78">
        <v>108.77</v>
      </c>
      <c r="P29" s="76">
        <v>33.888758801000002</v>
      </c>
      <c r="Q29" s="77">
        <f t="shared" si="0"/>
        <v>1.6177479774728443E-2</v>
      </c>
      <c r="R29" s="77">
        <f>P29/'סכום נכסי הקרן'!$C$42</f>
        <v>4.3330164796122746E-4</v>
      </c>
    </row>
    <row r="30" spans="2:18">
      <c r="B30" s="75" t="s">
        <v>1828</v>
      </c>
      <c r="C30" s="82" t="s">
        <v>1727</v>
      </c>
      <c r="D30" s="69">
        <v>6024</v>
      </c>
      <c r="E30" s="69"/>
      <c r="F30" s="69" t="s">
        <v>1041</v>
      </c>
      <c r="G30" s="94">
        <v>43100</v>
      </c>
      <c r="H30" s="69"/>
      <c r="I30" s="76">
        <v>8.5599999999513354</v>
      </c>
      <c r="J30" s="82" t="s">
        <v>26</v>
      </c>
      <c r="K30" s="82" t="s">
        <v>123</v>
      </c>
      <c r="L30" s="83">
        <v>1.1799999999784332E-2</v>
      </c>
      <c r="M30" s="83">
        <v>1.1799999999784332E-2</v>
      </c>
      <c r="N30" s="76">
        <v>31592.109917000002</v>
      </c>
      <c r="O30" s="78">
        <v>114.48</v>
      </c>
      <c r="P30" s="76">
        <v>36.166650971000003</v>
      </c>
      <c r="Q30" s="77">
        <f t="shared" si="0"/>
        <v>1.7264877360623501E-2</v>
      </c>
      <c r="R30" s="77">
        <f>P30/'סכום נכסי הקרן'!$C$42</f>
        <v>4.6242677576348415E-4</v>
      </c>
    </row>
    <row r="31" spans="2:18">
      <c r="B31" s="75" t="s">
        <v>1828</v>
      </c>
      <c r="C31" s="82" t="s">
        <v>1727</v>
      </c>
      <c r="D31" s="69">
        <v>5209</v>
      </c>
      <c r="E31" s="69"/>
      <c r="F31" s="69" t="s">
        <v>1041</v>
      </c>
      <c r="G31" s="94">
        <v>42643</v>
      </c>
      <c r="H31" s="69"/>
      <c r="I31" s="76">
        <v>6.7900000000400933</v>
      </c>
      <c r="J31" s="82" t="s">
        <v>26</v>
      </c>
      <c r="K31" s="82" t="s">
        <v>123</v>
      </c>
      <c r="L31" s="83">
        <v>1.450000000018224E-2</v>
      </c>
      <c r="M31" s="83">
        <v>1.450000000018224E-2</v>
      </c>
      <c r="N31" s="76">
        <v>25179.959714000001</v>
      </c>
      <c r="O31" s="78">
        <v>108.96</v>
      </c>
      <c r="P31" s="76">
        <v>27.436092209999998</v>
      </c>
      <c r="Q31" s="77">
        <f t="shared" si="0"/>
        <v>1.3097169755646594E-2</v>
      </c>
      <c r="R31" s="77">
        <f>P31/'סכום נכסי הקרן'!$C$42</f>
        <v>3.5079785713067765E-4</v>
      </c>
    </row>
    <row r="32" spans="2:18">
      <c r="B32" s="72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6"/>
      <c r="O32" s="78"/>
      <c r="P32" s="69"/>
      <c r="Q32" s="77"/>
      <c r="R32" s="69"/>
    </row>
    <row r="33" spans="2:18">
      <c r="B33" s="85" t="s">
        <v>33</v>
      </c>
      <c r="C33" s="71"/>
      <c r="D33" s="71"/>
      <c r="E33" s="71"/>
      <c r="F33" s="71"/>
      <c r="G33" s="71"/>
      <c r="H33" s="71"/>
      <c r="I33" s="79">
        <v>5.8260845835936479</v>
      </c>
      <c r="J33" s="71"/>
      <c r="K33" s="71"/>
      <c r="L33" s="71"/>
      <c r="M33" s="93">
        <v>7.17807849674476E-3</v>
      </c>
      <c r="N33" s="79"/>
      <c r="O33" s="81"/>
      <c r="P33" s="79">
        <f>SUM(P34:P159)</f>
        <v>1619.3064507830004</v>
      </c>
      <c r="Q33" s="80">
        <f t="shared" si="0"/>
        <v>0.77300846308529536</v>
      </c>
      <c r="R33" s="80">
        <f>P33/'סכום נכסי הקרן'!$C$42</f>
        <v>2.0704451225219137E-2</v>
      </c>
    </row>
    <row r="34" spans="2:18">
      <c r="B34" s="75" t="s">
        <v>1829</v>
      </c>
      <c r="C34" s="82" t="s">
        <v>1713</v>
      </c>
      <c r="D34" s="69" t="s">
        <v>1714</v>
      </c>
      <c r="E34" s="69"/>
      <c r="F34" s="69" t="s">
        <v>1242</v>
      </c>
      <c r="G34" s="94">
        <v>42368</v>
      </c>
      <c r="H34" s="69" t="s">
        <v>1229</v>
      </c>
      <c r="I34" s="76">
        <v>8.8000000002279144</v>
      </c>
      <c r="J34" s="82" t="s">
        <v>119</v>
      </c>
      <c r="K34" s="82" t="s">
        <v>123</v>
      </c>
      <c r="L34" s="83">
        <v>3.1699999999999999E-2</v>
      </c>
      <c r="M34" s="83">
        <v>4.6999999998433096E-3</v>
      </c>
      <c r="N34" s="76">
        <v>5525.5472090000003</v>
      </c>
      <c r="O34" s="78">
        <v>127.05</v>
      </c>
      <c r="P34" s="76">
        <v>7.0202078129999999</v>
      </c>
      <c r="Q34" s="77">
        <f t="shared" si="0"/>
        <v>3.3512372222333164E-3</v>
      </c>
      <c r="R34" s="77">
        <f>P34/'סכום נכסי הקרן'!$C$42</f>
        <v>8.9760372525458907E-5</v>
      </c>
    </row>
    <row r="35" spans="2:18">
      <c r="B35" s="75" t="s">
        <v>1829</v>
      </c>
      <c r="C35" s="82" t="s">
        <v>1713</v>
      </c>
      <c r="D35" s="69" t="s">
        <v>1715</v>
      </c>
      <c r="E35" s="69"/>
      <c r="F35" s="69" t="s">
        <v>1242</v>
      </c>
      <c r="G35" s="94">
        <v>42388</v>
      </c>
      <c r="H35" s="69" t="s">
        <v>1229</v>
      </c>
      <c r="I35" s="76">
        <v>8.7999999999390308</v>
      </c>
      <c r="J35" s="82" t="s">
        <v>119</v>
      </c>
      <c r="K35" s="82" t="s">
        <v>123</v>
      </c>
      <c r="L35" s="83">
        <v>3.1899999999999998E-2</v>
      </c>
      <c r="M35" s="83">
        <v>4.8000000004471246E-3</v>
      </c>
      <c r="N35" s="76">
        <v>7735.7661470000003</v>
      </c>
      <c r="O35" s="78">
        <v>127.21</v>
      </c>
      <c r="P35" s="76">
        <v>9.8406681219999985</v>
      </c>
      <c r="Q35" s="77">
        <f t="shared" si="0"/>
        <v>4.6976406084477855E-3</v>
      </c>
      <c r="R35" s="77">
        <f>P35/'סכום נכסי הקרן'!$C$42</f>
        <v>1.2582277619964922E-4</v>
      </c>
    </row>
    <row r="36" spans="2:18">
      <c r="B36" s="75" t="s">
        <v>1829</v>
      </c>
      <c r="C36" s="82" t="s">
        <v>1713</v>
      </c>
      <c r="D36" s="69" t="s">
        <v>1716</v>
      </c>
      <c r="E36" s="69"/>
      <c r="F36" s="69" t="s">
        <v>1242</v>
      </c>
      <c r="G36" s="94">
        <v>42509</v>
      </c>
      <c r="H36" s="69" t="s">
        <v>1229</v>
      </c>
      <c r="I36" s="76">
        <v>8.8800000001102521</v>
      </c>
      <c r="J36" s="82" t="s">
        <v>119</v>
      </c>
      <c r="K36" s="82" t="s">
        <v>123</v>
      </c>
      <c r="L36" s="83">
        <v>2.7400000000000001E-2</v>
      </c>
      <c r="M36" s="83">
        <v>6.4000000001272128E-3</v>
      </c>
      <c r="N36" s="76">
        <v>7735.7661470000003</v>
      </c>
      <c r="O36" s="78">
        <v>121.94</v>
      </c>
      <c r="P36" s="76">
        <v>9.4329931919999996</v>
      </c>
      <c r="Q36" s="77">
        <f t="shared" si="0"/>
        <v>4.5030287911939715E-3</v>
      </c>
      <c r="R36" s="77">
        <f>P36/'סכום נכסי הקרן'!$C$42</f>
        <v>1.2061024481014716E-4</v>
      </c>
    </row>
    <row r="37" spans="2:18">
      <c r="B37" s="75" t="s">
        <v>1829</v>
      </c>
      <c r="C37" s="82" t="s">
        <v>1713</v>
      </c>
      <c r="D37" s="69" t="s">
        <v>1717</v>
      </c>
      <c r="E37" s="69"/>
      <c r="F37" s="69" t="s">
        <v>1242</v>
      </c>
      <c r="G37" s="94">
        <v>42723</v>
      </c>
      <c r="H37" s="69" t="s">
        <v>1229</v>
      </c>
      <c r="I37" s="76">
        <v>8.7299999985883083</v>
      </c>
      <c r="J37" s="82" t="s">
        <v>119</v>
      </c>
      <c r="K37" s="82" t="s">
        <v>123</v>
      </c>
      <c r="L37" s="83">
        <v>3.15E-2</v>
      </c>
      <c r="M37" s="83">
        <v>9.1000000002217328E-3</v>
      </c>
      <c r="N37" s="76">
        <v>1105.1094210000001</v>
      </c>
      <c r="O37" s="78">
        <v>122.43</v>
      </c>
      <c r="P37" s="76">
        <v>1.3529854669999999</v>
      </c>
      <c r="Q37" s="77">
        <f t="shared" si="0"/>
        <v>6.4587479159160406E-4</v>
      </c>
      <c r="R37" s="77">
        <f>P37/'סכום נכסי הקרן'!$C$42</f>
        <v>1.7299271299997907E-5</v>
      </c>
    </row>
    <row r="38" spans="2:18">
      <c r="B38" s="75" t="s">
        <v>1829</v>
      </c>
      <c r="C38" s="82" t="s">
        <v>1713</v>
      </c>
      <c r="D38" s="69" t="s">
        <v>1718</v>
      </c>
      <c r="E38" s="69"/>
      <c r="F38" s="69" t="s">
        <v>1242</v>
      </c>
      <c r="G38" s="94">
        <v>42918</v>
      </c>
      <c r="H38" s="69" t="s">
        <v>1229</v>
      </c>
      <c r="I38" s="76">
        <v>8.6900000006806284</v>
      </c>
      <c r="J38" s="82" t="s">
        <v>119</v>
      </c>
      <c r="K38" s="82" t="s">
        <v>123</v>
      </c>
      <c r="L38" s="83">
        <v>3.1899999999999998E-2</v>
      </c>
      <c r="M38" s="83">
        <v>1.1100000001041315E-2</v>
      </c>
      <c r="N38" s="76">
        <v>5525.5472090000003</v>
      </c>
      <c r="O38" s="78">
        <v>119.92</v>
      </c>
      <c r="P38" s="76">
        <v>6.626236521</v>
      </c>
      <c r="Q38" s="77">
        <f t="shared" si="0"/>
        <v>3.163167111858971E-3</v>
      </c>
      <c r="R38" s="77">
        <f>P38/'סכום נכסי הקרן'!$C$42</f>
        <v>8.4723055842501001E-5</v>
      </c>
    </row>
    <row r="39" spans="2:18">
      <c r="B39" s="75" t="s">
        <v>1829</v>
      </c>
      <c r="C39" s="82" t="s">
        <v>1713</v>
      </c>
      <c r="D39" s="69" t="s">
        <v>1719</v>
      </c>
      <c r="E39" s="69"/>
      <c r="F39" s="69" t="s">
        <v>1242</v>
      </c>
      <c r="G39" s="94">
        <v>43915</v>
      </c>
      <c r="H39" s="69" t="s">
        <v>1229</v>
      </c>
      <c r="I39" s="76">
        <v>8.7600000001385165</v>
      </c>
      <c r="J39" s="82" t="s">
        <v>119</v>
      </c>
      <c r="K39" s="82" t="s">
        <v>123</v>
      </c>
      <c r="L39" s="83">
        <v>2.6600000000000002E-2</v>
      </c>
      <c r="M39" s="83">
        <v>1.3800000000307813E-2</v>
      </c>
      <c r="N39" s="76">
        <v>11632.731019000001</v>
      </c>
      <c r="O39" s="78">
        <v>111.71</v>
      </c>
      <c r="P39" s="76">
        <v>12.994924320000001</v>
      </c>
      <c r="Q39" s="77">
        <f t="shared" si="0"/>
        <v>6.2033881676045151E-3</v>
      </c>
      <c r="R39" s="77">
        <f>P39/'סכום נכסי הקרן'!$C$42</f>
        <v>1.6615309389322573E-4</v>
      </c>
    </row>
    <row r="40" spans="2:18">
      <c r="B40" s="75" t="s">
        <v>1829</v>
      </c>
      <c r="C40" s="82" t="s">
        <v>1713</v>
      </c>
      <c r="D40" s="69" t="s">
        <v>1720</v>
      </c>
      <c r="E40" s="69"/>
      <c r="F40" s="69" t="s">
        <v>1242</v>
      </c>
      <c r="G40" s="94">
        <v>44168</v>
      </c>
      <c r="H40" s="69" t="s">
        <v>1229</v>
      </c>
      <c r="I40" s="76">
        <v>8.930000000238218</v>
      </c>
      <c r="J40" s="82" t="s">
        <v>119</v>
      </c>
      <c r="K40" s="82" t="s">
        <v>123</v>
      </c>
      <c r="L40" s="83">
        <v>1.89E-2</v>
      </c>
      <c r="M40" s="83">
        <v>1.6500000000290511E-2</v>
      </c>
      <c r="N40" s="76">
        <v>11781.550588</v>
      </c>
      <c r="O40" s="78">
        <v>102.26</v>
      </c>
      <c r="P40" s="76">
        <v>12.047813340999999</v>
      </c>
      <c r="Q40" s="77">
        <f t="shared" si="0"/>
        <v>5.7512657161105504E-3</v>
      </c>
      <c r="R40" s="77">
        <f>P40/'סכום נכסי הקרן'!$C$42</f>
        <v>1.5404333353249037E-4</v>
      </c>
    </row>
    <row r="41" spans="2:18">
      <c r="B41" s="75" t="s">
        <v>1830</v>
      </c>
      <c r="C41" s="82" t="s">
        <v>1713</v>
      </c>
      <c r="D41" s="69" t="s">
        <v>1721</v>
      </c>
      <c r="E41" s="69"/>
      <c r="F41" s="69" t="s">
        <v>1250</v>
      </c>
      <c r="G41" s="94">
        <v>43093</v>
      </c>
      <c r="H41" s="69" t="s">
        <v>121</v>
      </c>
      <c r="I41" s="76">
        <v>3.2300000000358344</v>
      </c>
      <c r="J41" s="82" t="s">
        <v>260</v>
      </c>
      <c r="K41" s="82" t="s">
        <v>123</v>
      </c>
      <c r="L41" s="83">
        <v>2.6089999999999999E-2</v>
      </c>
      <c r="M41" s="83">
        <v>1.9100000000119445E-2</v>
      </c>
      <c r="N41" s="76">
        <v>14602.015756000001</v>
      </c>
      <c r="O41" s="78">
        <v>103.2</v>
      </c>
      <c r="P41" s="76">
        <v>15.069279902000002</v>
      </c>
      <c r="Q41" s="77">
        <f t="shared" si="0"/>
        <v>7.1936234745526651E-3</v>
      </c>
      <c r="R41" s="77">
        <f>P41/'סכום נכסי הקרן'!$C$42</f>
        <v>1.9267580301385746E-4</v>
      </c>
    </row>
    <row r="42" spans="2:18">
      <c r="B42" s="75" t="s">
        <v>1830</v>
      </c>
      <c r="C42" s="82" t="s">
        <v>1713</v>
      </c>
      <c r="D42" s="69" t="s">
        <v>1722</v>
      </c>
      <c r="E42" s="69"/>
      <c r="F42" s="69" t="s">
        <v>1250</v>
      </c>
      <c r="G42" s="94">
        <v>43363</v>
      </c>
      <c r="H42" s="69" t="s">
        <v>121</v>
      </c>
      <c r="I42" s="76">
        <v>3.2299999999843059</v>
      </c>
      <c r="J42" s="82" t="s">
        <v>260</v>
      </c>
      <c r="K42" s="82" t="s">
        <v>123</v>
      </c>
      <c r="L42" s="83">
        <v>2.6849999999999999E-2</v>
      </c>
      <c r="M42" s="83">
        <v>1.7999999999619546E-2</v>
      </c>
      <c r="N42" s="76">
        <v>20442.822058000002</v>
      </c>
      <c r="O42" s="78">
        <v>102.86</v>
      </c>
      <c r="P42" s="76">
        <v>21.027487271000002</v>
      </c>
      <c r="Q42" s="77">
        <f t="shared" si="0"/>
        <v>1.0037893451262204E-2</v>
      </c>
      <c r="R42" s="77">
        <f>P42/'סכום נכסי הקרן'!$C$42</f>
        <v>2.6885743855390701E-4</v>
      </c>
    </row>
    <row r="43" spans="2:18">
      <c r="B43" s="75" t="s">
        <v>1831</v>
      </c>
      <c r="C43" s="82" t="s">
        <v>1713</v>
      </c>
      <c r="D43" s="69" t="s">
        <v>1723</v>
      </c>
      <c r="E43" s="69"/>
      <c r="F43" s="69" t="s">
        <v>1250</v>
      </c>
      <c r="G43" s="94">
        <v>42186</v>
      </c>
      <c r="H43" s="69" t="s">
        <v>121</v>
      </c>
      <c r="I43" s="76">
        <v>3.4499999999999997</v>
      </c>
      <c r="J43" s="82" t="s">
        <v>119</v>
      </c>
      <c r="K43" s="82" t="s">
        <v>122</v>
      </c>
      <c r="L43" s="83">
        <v>9.8519999999999996E-2</v>
      </c>
      <c r="M43" s="83">
        <v>1.32E-2</v>
      </c>
      <c r="N43" s="76">
        <v>5677.59</v>
      </c>
      <c r="O43" s="78">
        <v>131.62</v>
      </c>
      <c r="P43" s="76">
        <v>24.025179999999999</v>
      </c>
      <c r="Q43" s="77">
        <f t="shared" si="0"/>
        <v>1.1468902293427794E-2</v>
      </c>
      <c r="R43" s="77">
        <f>P43/'סכום נכסי הקרן'!$C$42</f>
        <v>3.0718593583480361E-4</v>
      </c>
    </row>
    <row r="44" spans="2:18">
      <c r="B44" s="75" t="s">
        <v>1831</v>
      </c>
      <c r="C44" s="82" t="s">
        <v>1713</v>
      </c>
      <c r="D44" s="69" t="s">
        <v>1724</v>
      </c>
      <c r="E44" s="69"/>
      <c r="F44" s="69" t="s">
        <v>1250</v>
      </c>
      <c r="G44" s="94">
        <v>38533</v>
      </c>
      <c r="H44" s="69" t="s">
        <v>121</v>
      </c>
      <c r="I44" s="76">
        <v>3.39</v>
      </c>
      <c r="J44" s="82" t="s">
        <v>119</v>
      </c>
      <c r="K44" s="82" t="s">
        <v>123</v>
      </c>
      <c r="L44" s="83">
        <v>3.8450999999999999E-2</v>
      </c>
      <c r="M44" s="83">
        <v>-2.4000000000000002E-3</v>
      </c>
      <c r="N44" s="76">
        <v>158560.79</v>
      </c>
      <c r="O44" s="78">
        <v>146.52000000000001</v>
      </c>
      <c r="P44" s="76">
        <v>232.32335</v>
      </c>
      <c r="Q44" s="77">
        <f t="shared" si="0"/>
        <v>0.1109042180592124</v>
      </c>
      <c r="R44" s="77">
        <f>P44/'סכום נכסי הקרן'!$C$42</f>
        <v>2.9704862018110423E-3</v>
      </c>
    </row>
    <row r="45" spans="2:18">
      <c r="B45" s="75" t="s">
        <v>1830</v>
      </c>
      <c r="C45" s="82" t="s">
        <v>1713</v>
      </c>
      <c r="D45" s="69" t="s">
        <v>1725</v>
      </c>
      <c r="E45" s="69"/>
      <c r="F45" s="69" t="s">
        <v>1250</v>
      </c>
      <c r="G45" s="94">
        <v>41339</v>
      </c>
      <c r="H45" s="69" t="s">
        <v>121</v>
      </c>
      <c r="I45" s="76">
        <v>1.4999999998795113</v>
      </c>
      <c r="J45" s="82" t="s">
        <v>260</v>
      </c>
      <c r="K45" s="82" t="s">
        <v>123</v>
      </c>
      <c r="L45" s="83">
        <v>4.7500000000000001E-2</v>
      </c>
      <c r="M45" s="83">
        <v>3.899999999228874E-3</v>
      </c>
      <c r="N45" s="76">
        <v>7646.5343240000002</v>
      </c>
      <c r="O45" s="78">
        <v>108.54</v>
      </c>
      <c r="P45" s="76">
        <v>8.2995482759999994</v>
      </c>
      <c r="Q45" s="77">
        <f t="shared" si="0"/>
        <v>3.9619560917766731E-3</v>
      </c>
      <c r="R45" s="77">
        <f>P45/'סכום נכסי הקרן'!$C$42</f>
        <v>1.0611801885227044E-4</v>
      </c>
    </row>
    <row r="46" spans="2:18">
      <c r="B46" s="75" t="s">
        <v>1830</v>
      </c>
      <c r="C46" s="82" t="s">
        <v>1713</v>
      </c>
      <c r="D46" s="69" t="s">
        <v>1726</v>
      </c>
      <c r="E46" s="69"/>
      <c r="F46" s="69" t="s">
        <v>1250</v>
      </c>
      <c r="G46" s="94">
        <v>41339</v>
      </c>
      <c r="H46" s="69" t="s">
        <v>121</v>
      </c>
      <c r="I46" s="76">
        <v>1.5000000000354818</v>
      </c>
      <c r="J46" s="82" t="s">
        <v>260</v>
      </c>
      <c r="K46" s="82" t="s">
        <v>123</v>
      </c>
      <c r="L46" s="83">
        <v>4.4999999999999998E-2</v>
      </c>
      <c r="M46" s="83">
        <v>2.6999999999645185E-3</v>
      </c>
      <c r="N46" s="76">
        <v>13005.823406</v>
      </c>
      <c r="O46" s="78">
        <v>108.35</v>
      </c>
      <c r="P46" s="76">
        <v>14.091808614999998</v>
      </c>
      <c r="Q46" s="77">
        <f t="shared" si="0"/>
        <v>6.727007920153732E-3</v>
      </c>
      <c r="R46" s="77">
        <f>P46/'סכום נכסי הקרן'!$C$42</f>
        <v>1.8017785577480468E-4</v>
      </c>
    </row>
    <row r="47" spans="2:18">
      <c r="B47" s="75" t="s">
        <v>1832</v>
      </c>
      <c r="C47" s="82" t="s">
        <v>1727</v>
      </c>
      <c r="D47" s="69">
        <v>6686</v>
      </c>
      <c r="E47" s="69"/>
      <c r="F47" s="69" t="s">
        <v>1728</v>
      </c>
      <c r="G47" s="94">
        <v>43471</v>
      </c>
      <c r="H47" s="69" t="s">
        <v>1712</v>
      </c>
      <c r="I47" s="76">
        <v>1.9999999975126023E-2</v>
      </c>
      <c r="J47" s="82" t="s">
        <v>119</v>
      </c>
      <c r="K47" s="82" t="s">
        <v>123</v>
      </c>
      <c r="L47" s="83">
        <v>2.2970000000000001E-2</v>
      </c>
      <c r="M47" s="83">
        <v>1.0799999999695983E-2</v>
      </c>
      <c r="N47" s="76">
        <v>14309.823066999998</v>
      </c>
      <c r="O47" s="78">
        <v>101.14</v>
      </c>
      <c r="P47" s="76">
        <v>14.472955618</v>
      </c>
      <c r="Q47" s="77">
        <f t="shared" si="0"/>
        <v>6.9089560985582162E-3</v>
      </c>
      <c r="R47" s="77">
        <f>P47/'סכום נכסי הקרן'!$C$42</f>
        <v>1.8505120110695979E-4</v>
      </c>
    </row>
    <row r="48" spans="2:18">
      <c r="B48" s="75" t="s">
        <v>1833</v>
      </c>
      <c r="C48" s="82" t="s">
        <v>1713</v>
      </c>
      <c r="D48" s="69" t="s">
        <v>1729</v>
      </c>
      <c r="E48" s="69"/>
      <c r="F48" s="69" t="s">
        <v>1728</v>
      </c>
      <c r="G48" s="94">
        <v>40742</v>
      </c>
      <c r="H48" s="69" t="s">
        <v>1712</v>
      </c>
      <c r="I48" s="76">
        <v>4.4800000000018629</v>
      </c>
      <c r="J48" s="82" t="s">
        <v>252</v>
      </c>
      <c r="K48" s="82" t="s">
        <v>123</v>
      </c>
      <c r="L48" s="83">
        <v>4.4999999999999998E-2</v>
      </c>
      <c r="M48" s="83">
        <v>-3.3999999999937886E-3</v>
      </c>
      <c r="N48" s="76">
        <v>50225.087590000003</v>
      </c>
      <c r="O48" s="78">
        <v>128.21</v>
      </c>
      <c r="P48" s="76">
        <v>64.393582406000007</v>
      </c>
      <c r="Q48" s="77">
        <f t="shared" si="0"/>
        <v>3.0739570106788176E-2</v>
      </c>
      <c r="R48" s="77">
        <f>P48/'סכום נכסי הקרן'!$C$42</f>
        <v>8.2333630271001746E-4</v>
      </c>
    </row>
    <row r="49" spans="2:18">
      <c r="B49" s="75" t="s">
        <v>1834</v>
      </c>
      <c r="C49" s="82" t="s">
        <v>1713</v>
      </c>
      <c r="D49" s="69">
        <v>7936</v>
      </c>
      <c r="E49" s="69"/>
      <c r="F49" s="69" t="s">
        <v>1730</v>
      </c>
      <c r="G49" s="94">
        <v>44087</v>
      </c>
      <c r="H49" s="69" t="s">
        <v>1712</v>
      </c>
      <c r="I49" s="76">
        <v>6.7399999999737226</v>
      </c>
      <c r="J49" s="82" t="s">
        <v>252</v>
      </c>
      <c r="K49" s="82" t="s">
        <v>123</v>
      </c>
      <c r="L49" s="83">
        <v>1.7947999999999999E-2</v>
      </c>
      <c r="M49" s="83">
        <v>1.0299999999830289E-2</v>
      </c>
      <c r="N49" s="76">
        <v>34664.330131000002</v>
      </c>
      <c r="O49" s="78">
        <v>105.39</v>
      </c>
      <c r="P49" s="76">
        <v>36.532738453999997</v>
      </c>
      <c r="Q49" s="77">
        <f t="shared" si="0"/>
        <v>1.7439636574638706E-2</v>
      </c>
      <c r="R49" s="77">
        <f>P49/'סכום נכסי הקרן'!$C$42</f>
        <v>4.671075700827259E-4</v>
      </c>
    </row>
    <row r="50" spans="2:18">
      <c r="B50" s="75" t="s">
        <v>1834</v>
      </c>
      <c r="C50" s="82" t="s">
        <v>1713</v>
      </c>
      <c r="D50" s="69">
        <v>7937</v>
      </c>
      <c r="E50" s="69"/>
      <c r="F50" s="69" t="s">
        <v>1730</v>
      </c>
      <c r="G50" s="94">
        <v>44087</v>
      </c>
      <c r="H50" s="69" t="s">
        <v>1712</v>
      </c>
      <c r="I50" s="76">
        <v>10.140000005105172</v>
      </c>
      <c r="J50" s="82" t="s">
        <v>252</v>
      </c>
      <c r="K50" s="82" t="s">
        <v>123</v>
      </c>
      <c r="L50" s="83">
        <v>2.8999999999999998E-2</v>
      </c>
      <c r="M50" s="83">
        <v>2.5500000010165166E-2</v>
      </c>
      <c r="N50" s="76">
        <v>850.91438000000005</v>
      </c>
      <c r="O50" s="78">
        <v>104.05</v>
      </c>
      <c r="P50" s="76">
        <v>0.88537638200000002</v>
      </c>
      <c r="Q50" s="77">
        <f t="shared" si="0"/>
        <v>4.2265220148471745E-4</v>
      </c>
      <c r="R50" s="77">
        <f>P50/'סכום נכסי הקרן'!$C$42</f>
        <v>1.1320421843694931E-5</v>
      </c>
    </row>
    <row r="51" spans="2:18">
      <c r="B51" s="75" t="s">
        <v>1835</v>
      </c>
      <c r="C51" s="82" t="s">
        <v>1727</v>
      </c>
      <c r="D51" s="69">
        <v>8063</v>
      </c>
      <c r="E51" s="69"/>
      <c r="F51" s="69" t="s">
        <v>1276</v>
      </c>
      <c r="G51" s="94">
        <v>44147</v>
      </c>
      <c r="H51" s="69" t="s">
        <v>121</v>
      </c>
      <c r="I51" s="76">
        <v>9.2900000000171552</v>
      </c>
      <c r="J51" s="82" t="s">
        <v>339</v>
      </c>
      <c r="K51" s="82" t="s">
        <v>123</v>
      </c>
      <c r="L51" s="83">
        <v>1.6250000000000001E-2</v>
      </c>
      <c r="M51" s="83">
        <v>1.3199999999880649E-2</v>
      </c>
      <c r="N51" s="76">
        <v>26038.503753000001</v>
      </c>
      <c r="O51" s="78">
        <v>102.97</v>
      </c>
      <c r="P51" s="76">
        <v>26.811848526000002</v>
      </c>
      <c r="Q51" s="77">
        <f t="shared" si="0"/>
        <v>1.2799174493214206E-2</v>
      </c>
      <c r="R51" s="77">
        <f>P51/'סכום נכסי הקרן'!$C$42</f>
        <v>3.4281627779356118E-4</v>
      </c>
    </row>
    <row r="52" spans="2:18">
      <c r="B52" s="75" t="s">
        <v>1835</v>
      </c>
      <c r="C52" s="82" t="s">
        <v>1727</v>
      </c>
      <c r="D52" s="69">
        <v>8145</v>
      </c>
      <c r="E52" s="69"/>
      <c r="F52" s="69" t="s">
        <v>1276</v>
      </c>
      <c r="G52" s="94">
        <v>44185</v>
      </c>
      <c r="H52" s="69" t="s">
        <v>121</v>
      </c>
      <c r="I52" s="76">
        <v>9.2999999999352561</v>
      </c>
      <c r="J52" s="82" t="s">
        <v>339</v>
      </c>
      <c r="K52" s="82" t="s">
        <v>123</v>
      </c>
      <c r="L52" s="83">
        <v>1.4990000000000002E-2</v>
      </c>
      <c r="M52" s="83">
        <v>1.3999999999676285E-2</v>
      </c>
      <c r="N52" s="76">
        <v>12240.183329</v>
      </c>
      <c r="O52" s="78">
        <v>100.95</v>
      </c>
      <c r="P52" s="76">
        <v>12.356464535999999</v>
      </c>
      <c r="Q52" s="77">
        <f t="shared" si="0"/>
        <v>5.898606564262561E-3</v>
      </c>
      <c r="R52" s="77">
        <f>P52/'סכום נכסי הקרן'!$C$42</f>
        <v>1.579897475107667E-4</v>
      </c>
    </row>
    <row r="53" spans="2:18">
      <c r="B53" s="75" t="s">
        <v>1836</v>
      </c>
      <c r="C53" s="82" t="s">
        <v>1727</v>
      </c>
      <c r="D53" s="69" t="s">
        <v>1731</v>
      </c>
      <c r="E53" s="69"/>
      <c r="F53" s="69" t="s">
        <v>1730</v>
      </c>
      <c r="G53" s="94">
        <v>42901</v>
      </c>
      <c r="H53" s="69" t="s">
        <v>1712</v>
      </c>
      <c r="I53" s="76">
        <v>1.8199999999359766</v>
      </c>
      <c r="J53" s="82" t="s">
        <v>147</v>
      </c>
      <c r="K53" s="82" t="s">
        <v>123</v>
      </c>
      <c r="L53" s="83">
        <v>0.04</v>
      </c>
      <c r="M53" s="83">
        <v>1.3799999999292373E-2</v>
      </c>
      <c r="N53" s="76">
        <v>11309.716672</v>
      </c>
      <c r="O53" s="78">
        <v>104.96</v>
      </c>
      <c r="P53" s="76">
        <v>11.870678368</v>
      </c>
      <c r="Q53" s="77">
        <f t="shared" si="0"/>
        <v>5.6667067784424057E-3</v>
      </c>
      <c r="R53" s="77">
        <f>P53/'סכום נכסי הקרן'!$C$42</f>
        <v>1.5177848588306266E-4</v>
      </c>
    </row>
    <row r="54" spans="2:18">
      <c r="B54" s="75" t="s">
        <v>1837</v>
      </c>
      <c r="C54" s="82" t="s">
        <v>1727</v>
      </c>
      <c r="D54" s="69">
        <v>4069</v>
      </c>
      <c r="E54" s="69"/>
      <c r="F54" s="69" t="s">
        <v>1276</v>
      </c>
      <c r="G54" s="94">
        <v>42052</v>
      </c>
      <c r="H54" s="69" t="s">
        <v>121</v>
      </c>
      <c r="I54" s="76">
        <v>5.25</v>
      </c>
      <c r="J54" s="82" t="s">
        <v>352</v>
      </c>
      <c r="K54" s="82" t="s">
        <v>123</v>
      </c>
      <c r="L54" s="83">
        <v>2.9779E-2</v>
      </c>
      <c r="M54" s="83">
        <v>8.9999999999999998E-4</v>
      </c>
      <c r="N54" s="76">
        <v>15568.9</v>
      </c>
      <c r="O54" s="78">
        <v>117.58</v>
      </c>
      <c r="P54" s="76">
        <v>18.305900000000001</v>
      </c>
      <c r="Q54" s="77">
        <f t="shared" si="0"/>
        <v>8.7386890959093699E-3</v>
      </c>
      <c r="R54" s="77">
        <f>P54/'סכום נכסי הקרן'!$C$42</f>
        <v>2.3405922547919855E-4</v>
      </c>
    </row>
    <row r="55" spans="2:18">
      <c r="B55" s="75" t="s">
        <v>1838</v>
      </c>
      <c r="C55" s="82" t="s">
        <v>1713</v>
      </c>
      <c r="D55" s="69" t="s">
        <v>1732</v>
      </c>
      <c r="E55" s="69"/>
      <c r="F55" s="69" t="s">
        <v>1276</v>
      </c>
      <c r="G55" s="94">
        <v>42122</v>
      </c>
      <c r="H55" s="69" t="s">
        <v>121</v>
      </c>
      <c r="I55" s="76">
        <v>5.4199999999916191</v>
      </c>
      <c r="J55" s="82" t="s">
        <v>352</v>
      </c>
      <c r="K55" s="82" t="s">
        <v>123</v>
      </c>
      <c r="L55" s="83">
        <v>2.4799999999999999E-2</v>
      </c>
      <c r="M55" s="83">
        <v>7.9999999999733947E-3</v>
      </c>
      <c r="N55" s="76">
        <v>135690.89246199999</v>
      </c>
      <c r="O55" s="78">
        <v>110.8</v>
      </c>
      <c r="P55" s="76">
        <v>150.345510053</v>
      </c>
      <c r="Q55" s="77">
        <f t="shared" si="0"/>
        <v>7.1770449380750667E-2</v>
      </c>
      <c r="R55" s="77">
        <f>P55/'סכום נכסי הקרן'!$C$42</f>
        <v>1.9223175936326669E-3</v>
      </c>
    </row>
    <row r="56" spans="2:18">
      <c r="B56" s="75" t="s">
        <v>1839</v>
      </c>
      <c r="C56" s="82" t="s">
        <v>1727</v>
      </c>
      <c r="D56" s="69">
        <v>4099</v>
      </c>
      <c r="E56" s="69"/>
      <c r="F56" s="69" t="s">
        <v>1276</v>
      </c>
      <c r="G56" s="94">
        <v>42052</v>
      </c>
      <c r="H56" s="69" t="s">
        <v>121</v>
      </c>
      <c r="I56" s="76">
        <v>5.16</v>
      </c>
      <c r="J56" s="82" t="s">
        <v>352</v>
      </c>
      <c r="K56" s="82" t="s">
        <v>123</v>
      </c>
      <c r="L56" s="83">
        <v>2.9779E-2</v>
      </c>
      <c r="M56" s="83">
        <v>1.2E-2</v>
      </c>
      <c r="N56" s="76">
        <v>11307.69</v>
      </c>
      <c r="O56" s="78">
        <v>111.15</v>
      </c>
      <c r="P56" s="76">
        <v>12.5685</v>
      </c>
      <c r="Q56" s="77">
        <f t="shared" si="0"/>
        <v>5.9998259523944145E-3</v>
      </c>
      <c r="R56" s="77">
        <f>P56/'סכום נכסי הקרן'!$C$42</f>
        <v>1.6070083281539323E-4</v>
      </c>
    </row>
    <row r="57" spans="2:18">
      <c r="B57" s="75" t="s">
        <v>1839</v>
      </c>
      <c r="C57" s="82" t="s">
        <v>1727</v>
      </c>
      <c r="D57" s="69" t="s">
        <v>1733</v>
      </c>
      <c r="E57" s="69"/>
      <c r="F57" s="69" t="s">
        <v>1276</v>
      </c>
      <c r="G57" s="94">
        <v>42054</v>
      </c>
      <c r="H57" s="69" t="s">
        <v>121</v>
      </c>
      <c r="I57" s="76">
        <v>5.16</v>
      </c>
      <c r="J57" s="82" t="s">
        <v>352</v>
      </c>
      <c r="K57" s="82" t="s">
        <v>123</v>
      </c>
      <c r="L57" s="83">
        <v>2.9779E-2</v>
      </c>
      <c r="M57" s="83">
        <v>1.2E-2</v>
      </c>
      <c r="N57" s="76">
        <v>319.79000000000002</v>
      </c>
      <c r="O57" s="78">
        <v>111.15</v>
      </c>
      <c r="P57" s="76">
        <v>0.35543999999999998</v>
      </c>
      <c r="Q57" s="77">
        <f t="shared" si="0"/>
        <v>1.6967642411736249E-4</v>
      </c>
      <c r="R57" s="77">
        <f>P57/'סכום נכסי הקרן'!$C$42</f>
        <v>4.5446556085374837E-6</v>
      </c>
    </row>
    <row r="58" spans="2:18">
      <c r="B58" s="75" t="s">
        <v>1840</v>
      </c>
      <c r="C58" s="82" t="s">
        <v>1727</v>
      </c>
      <c r="D58" s="69">
        <v>7970</v>
      </c>
      <c r="E58" s="69"/>
      <c r="F58" s="69" t="s">
        <v>1730</v>
      </c>
      <c r="G58" s="94">
        <v>44098</v>
      </c>
      <c r="H58" s="69" t="s">
        <v>1712</v>
      </c>
      <c r="I58" s="76">
        <v>10.009999999954806</v>
      </c>
      <c r="J58" s="82" t="s">
        <v>252</v>
      </c>
      <c r="K58" s="82" t="s">
        <v>123</v>
      </c>
      <c r="L58" s="83">
        <v>1.8500000000000003E-2</v>
      </c>
      <c r="M58" s="83">
        <v>1.4800000000197721E-2</v>
      </c>
      <c r="N58" s="76">
        <v>13633.671254000001</v>
      </c>
      <c r="O58" s="78">
        <v>103.87</v>
      </c>
      <c r="P58" s="76">
        <v>14.161294964000001</v>
      </c>
      <c r="Q58" s="77">
        <f t="shared" si="0"/>
        <v>6.7601786246982163E-3</v>
      </c>
      <c r="R58" s="77">
        <f>P58/'סכום נכסי הקרן'!$C$42</f>
        <v>1.8106630818786923E-4</v>
      </c>
    </row>
    <row r="59" spans="2:18">
      <c r="B59" s="75" t="s">
        <v>1840</v>
      </c>
      <c r="C59" s="82" t="s">
        <v>1727</v>
      </c>
      <c r="D59" s="69">
        <v>8161</v>
      </c>
      <c r="E59" s="69"/>
      <c r="F59" s="69" t="s">
        <v>1730</v>
      </c>
      <c r="G59" s="94">
        <v>44194</v>
      </c>
      <c r="H59" s="69" t="s">
        <v>1712</v>
      </c>
      <c r="I59" s="76">
        <v>9.9499999997083801</v>
      </c>
      <c r="J59" s="82" t="s">
        <v>252</v>
      </c>
      <c r="K59" s="82" t="s">
        <v>123</v>
      </c>
      <c r="L59" s="83">
        <v>1.8769999999999998E-2</v>
      </c>
      <c r="M59" s="83">
        <v>1.9099999999469184E-2</v>
      </c>
      <c r="N59" s="76">
        <v>15296.31409</v>
      </c>
      <c r="O59" s="78">
        <v>99.76</v>
      </c>
      <c r="P59" s="76">
        <v>15.259637391000002</v>
      </c>
      <c r="Q59" s="77">
        <f t="shared" si="0"/>
        <v>7.2844944458487493E-3</v>
      </c>
      <c r="R59" s="77">
        <f>P59/'סכום נכסי הקרן'!$C$42</f>
        <v>1.9510971374425066E-4</v>
      </c>
    </row>
    <row r="60" spans="2:18">
      <c r="B60" s="75" t="s">
        <v>1840</v>
      </c>
      <c r="C60" s="82" t="s">
        <v>1727</v>
      </c>
      <c r="D60" s="69">
        <v>7699</v>
      </c>
      <c r="E60" s="69"/>
      <c r="F60" s="69" t="s">
        <v>1730</v>
      </c>
      <c r="G60" s="94">
        <v>43977</v>
      </c>
      <c r="H60" s="69" t="s">
        <v>1712</v>
      </c>
      <c r="I60" s="76">
        <v>10.009999999896523</v>
      </c>
      <c r="J60" s="82" t="s">
        <v>252</v>
      </c>
      <c r="K60" s="82" t="s">
        <v>123</v>
      </c>
      <c r="L60" s="83">
        <v>1.908E-2</v>
      </c>
      <c r="M60" s="83">
        <v>1.19999999999222E-2</v>
      </c>
      <c r="N60" s="76">
        <v>23942.056831999998</v>
      </c>
      <c r="O60" s="78">
        <v>107.37</v>
      </c>
      <c r="P60" s="76">
        <v>25.706587165999998</v>
      </c>
      <c r="Q60" s="77">
        <f t="shared" si="0"/>
        <v>1.2271555780407842E-2</v>
      </c>
      <c r="R60" s="77">
        <f>P60/'סכום נכסי הקרן'!$C$42</f>
        <v>3.2868440676434729E-4</v>
      </c>
    </row>
    <row r="61" spans="2:18">
      <c r="B61" s="75" t="s">
        <v>1840</v>
      </c>
      <c r="C61" s="82" t="s">
        <v>1727</v>
      </c>
      <c r="D61" s="69">
        <v>7567</v>
      </c>
      <c r="E61" s="69"/>
      <c r="F61" s="69" t="s">
        <v>1730</v>
      </c>
      <c r="G61" s="94">
        <v>43919</v>
      </c>
      <c r="H61" s="69" t="s">
        <v>1712</v>
      </c>
      <c r="I61" s="76">
        <v>9.6799999998219608</v>
      </c>
      <c r="J61" s="82" t="s">
        <v>252</v>
      </c>
      <c r="K61" s="82" t="s">
        <v>123</v>
      </c>
      <c r="L61" s="83">
        <v>2.69E-2</v>
      </c>
      <c r="M61" s="83">
        <v>1.399999999973427E-2</v>
      </c>
      <c r="N61" s="76">
        <v>13301.142694000002</v>
      </c>
      <c r="O61" s="78">
        <v>113.17</v>
      </c>
      <c r="P61" s="76">
        <v>15.052903151000001</v>
      </c>
      <c r="Q61" s="77">
        <f t="shared" si="0"/>
        <v>7.1858057034848597E-3</v>
      </c>
      <c r="R61" s="77">
        <f>P61/'סכום נכסי הקרן'!$C$42</f>
        <v>1.9246640988623598E-4</v>
      </c>
    </row>
    <row r="62" spans="2:18">
      <c r="B62" s="75" t="s">
        <v>1840</v>
      </c>
      <c r="C62" s="82" t="s">
        <v>1727</v>
      </c>
      <c r="D62" s="69">
        <v>7856</v>
      </c>
      <c r="E62" s="69"/>
      <c r="F62" s="69" t="s">
        <v>1730</v>
      </c>
      <c r="G62" s="94">
        <v>44041</v>
      </c>
      <c r="H62" s="69" t="s">
        <v>1712</v>
      </c>
      <c r="I62" s="76">
        <v>9.9700000000759861</v>
      </c>
      <c r="J62" s="82" t="s">
        <v>252</v>
      </c>
      <c r="K62" s="82" t="s">
        <v>123</v>
      </c>
      <c r="L62" s="83">
        <v>1.9220000000000001E-2</v>
      </c>
      <c r="M62" s="83">
        <v>1.4800000000225143E-2</v>
      </c>
      <c r="N62" s="76">
        <v>16958.956923000002</v>
      </c>
      <c r="O62" s="78">
        <v>104.76</v>
      </c>
      <c r="P62" s="76">
        <v>17.766203645000001</v>
      </c>
      <c r="Q62" s="77">
        <f t="shared" si="0"/>
        <v>8.4810541993710666E-3</v>
      </c>
      <c r="R62" s="77">
        <f>P62/'סכום נכסי הקרן'!$C$42</f>
        <v>2.2715866823561881E-4</v>
      </c>
    </row>
    <row r="63" spans="2:18">
      <c r="B63" s="75" t="s">
        <v>1840</v>
      </c>
      <c r="C63" s="82" t="s">
        <v>1727</v>
      </c>
      <c r="D63" s="69">
        <v>7566</v>
      </c>
      <c r="E63" s="69"/>
      <c r="F63" s="69" t="s">
        <v>1730</v>
      </c>
      <c r="G63" s="94">
        <v>43919</v>
      </c>
      <c r="H63" s="69" t="s">
        <v>1712</v>
      </c>
      <c r="I63" s="76">
        <v>9.2899999996878808</v>
      </c>
      <c r="J63" s="82" t="s">
        <v>252</v>
      </c>
      <c r="K63" s="82" t="s">
        <v>123</v>
      </c>
      <c r="L63" s="83">
        <v>2.69E-2</v>
      </c>
      <c r="M63" s="83">
        <v>1.3699999999620667E-2</v>
      </c>
      <c r="N63" s="76">
        <v>13301.142690999999</v>
      </c>
      <c r="O63" s="78">
        <v>112.97</v>
      </c>
      <c r="P63" s="76">
        <v>15.026300860999999</v>
      </c>
      <c r="Q63" s="77">
        <f t="shared" si="0"/>
        <v>7.173106565963666E-3</v>
      </c>
      <c r="R63" s="77">
        <f>P63/'סכום נכסי הקרן'!$C$42</f>
        <v>1.9212627302361937E-4</v>
      </c>
    </row>
    <row r="64" spans="2:18">
      <c r="B64" s="75" t="s">
        <v>1840</v>
      </c>
      <c r="C64" s="82" t="s">
        <v>1727</v>
      </c>
      <c r="D64" s="69">
        <v>7700</v>
      </c>
      <c r="E64" s="69"/>
      <c r="F64" s="69" t="s">
        <v>1730</v>
      </c>
      <c r="G64" s="94">
        <v>43977</v>
      </c>
      <c r="H64" s="69" t="s">
        <v>1712</v>
      </c>
      <c r="I64" s="76">
        <v>9.6100000002199728</v>
      </c>
      <c r="J64" s="82" t="s">
        <v>252</v>
      </c>
      <c r="K64" s="82" t="s">
        <v>123</v>
      </c>
      <c r="L64" s="83">
        <v>1.8769999999999998E-2</v>
      </c>
      <c r="M64" s="83">
        <v>1.1100000000453912E-2</v>
      </c>
      <c r="N64" s="76">
        <v>15961.371221000001</v>
      </c>
      <c r="O64" s="78">
        <v>107.66</v>
      </c>
      <c r="P64" s="76">
        <v>17.184012001999999</v>
      </c>
      <c r="Q64" s="77">
        <f t="shared" si="0"/>
        <v>8.203133323455996E-3</v>
      </c>
      <c r="R64" s="77">
        <f>P64/'סכום נכסי הקרן'!$C$42</f>
        <v>2.1971476626734396E-4</v>
      </c>
    </row>
    <row r="65" spans="2:18">
      <c r="B65" s="75" t="s">
        <v>1840</v>
      </c>
      <c r="C65" s="82" t="s">
        <v>1727</v>
      </c>
      <c r="D65" s="69">
        <v>7855</v>
      </c>
      <c r="E65" s="69"/>
      <c r="F65" s="69" t="s">
        <v>1730</v>
      </c>
      <c r="G65" s="94">
        <v>44041</v>
      </c>
      <c r="H65" s="69" t="s">
        <v>1712</v>
      </c>
      <c r="I65" s="76">
        <v>9.5700000003522252</v>
      </c>
      <c r="J65" s="82" t="s">
        <v>252</v>
      </c>
      <c r="K65" s="82" t="s">
        <v>123</v>
      </c>
      <c r="L65" s="83">
        <v>1.9009999999999999E-2</v>
      </c>
      <c r="M65" s="83">
        <v>1.4300000000435336E-2</v>
      </c>
      <c r="N65" s="76">
        <v>9643.3284469999999</v>
      </c>
      <c r="O65" s="78">
        <v>104.81</v>
      </c>
      <c r="P65" s="76">
        <v>10.107172992000001</v>
      </c>
      <c r="Q65" s="77">
        <f t="shared" si="0"/>
        <v>4.8248620617210893E-3</v>
      </c>
      <c r="R65" s="77">
        <f>P65/'סכום נכסי הקרן'!$C$42</f>
        <v>1.292303072939213E-4</v>
      </c>
    </row>
    <row r="66" spans="2:18">
      <c r="B66" s="75" t="s">
        <v>1840</v>
      </c>
      <c r="C66" s="82" t="s">
        <v>1727</v>
      </c>
      <c r="D66" s="69">
        <v>7971</v>
      </c>
      <c r="E66" s="69"/>
      <c r="F66" s="69" t="s">
        <v>1730</v>
      </c>
      <c r="G66" s="94">
        <v>44098</v>
      </c>
      <c r="H66" s="69" t="s">
        <v>1712</v>
      </c>
      <c r="I66" s="76">
        <v>9.6000000001362711</v>
      </c>
      <c r="J66" s="82" t="s">
        <v>252</v>
      </c>
      <c r="K66" s="82" t="s">
        <v>123</v>
      </c>
      <c r="L66" s="83">
        <v>1.822E-2</v>
      </c>
      <c r="M66" s="83">
        <v>1.4299999999557117E-2</v>
      </c>
      <c r="N66" s="76">
        <v>5652.9856399999999</v>
      </c>
      <c r="O66" s="78">
        <v>103.85</v>
      </c>
      <c r="P66" s="76">
        <v>5.8706254820000003</v>
      </c>
      <c r="Q66" s="77">
        <f t="shared" si="0"/>
        <v>2.8024610035956216E-3</v>
      </c>
      <c r="R66" s="77">
        <f>P66/'סכום נכסי הקרן'!$C$42</f>
        <v>7.5061813589900886E-5</v>
      </c>
    </row>
    <row r="67" spans="2:18">
      <c r="B67" s="75" t="s">
        <v>1840</v>
      </c>
      <c r="C67" s="82" t="s">
        <v>1727</v>
      </c>
      <c r="D67" s="69">
        <v>8162</v>
      </c>
      <c r="E67" s="69"/>
      <c r="F67" s="69" t="s">
        <v>1730</v>
      </c>
      <c r="G67" s="94">
        <v>44194</v>
      </c>
      <c r="H67" s="69" t="s">
        <v>1712</v>
      </c>
      <c r="I67" s="76">
        <v>9.5599999998826064</v>
      </c>
      <c r="J67" s="82" t="s">
        <v>252</v>
      </c>
      <c r="K67" s="82" t="s">
        <v>123</v>
      </c>
      <c r="L67" s="83">
        <v>1.847E-2</v>
      </c>
      <c r="M67" s="83">
        <v>1.8799999999968273E-2</v>
      </c>
      <c r="N67" s="76">
        <v>12636.085552</v>
      </c>
      <c r="O67" s="78">
        <v>99.77</v>
      </c>
      <c r="P67" s="76">
        <v>12.607049008000001</v>
      </c>
      <c r="Q67" s="77">
        <f t="shared" si="0"/>
        <v>6.0182280957398783E-3</v>
      </c>
      <c r="R67" s="77">
        <f>P67/'סכום נכסי הקרן'!$C$42</f>
        <v>1.6119372040657813E-4</v>
      </c>
    </row>
    <row r="68" spans="2:18">
      <c r="B68" s="75" t="s">
        <v>1841</v>
      </c>
      <c r="C68" s="82" t="s">
        <v>1727</v>
      </c>
      <c r="D68" s="69">
        <v>4100</v>
      </c>
      <c r="E68" s="69"/>
      <c r="F68" s="69" t="s">
        <v>1276</v>
      </c>
      <c r="G68" s="94">
        <v>42052</v>
      </c>
      <c r="H68" s="69" t="s">
        <v>121</v>
      </c>
      <c r="I68" s="76">
        <v>5.26</v>
      </c>
      <c r="J68" s="82" t="s">
        <v>352</v>
      </c>
      <c r="K68" s="82" t="s">
        <v>123</v>
      </c>
      <c r="L68" s="83">
        <v>2.9779E-2</v>
      </c>
      <c r="M68" s="83">
        <v>6.9999999999999988E-4</v>
      </c>
      <c r="N68" s="76">
        <v>12883.7</v>
      </c>
      <c r="O68" s="78">
        <v>117.77</v>
      </c>
      <c r="P68" s="76">
        <v>15.173129999999999</v>
      </c>
      <c r="Q68" s="77">
        <f t="shared" si="0"/>
        <v>7.2431984049850223E-3</v>
      </c>
      <c r="R68" s="77">
        <f>P68/'סכום נכסי הקרן'!$C$42</f>
        <v>1.9400363029925825E-4</v>
      </c>
    </row>
    <row r="69" spans="2:18">
      <c r="B69" s="75" t="s">
        <v>1842</v>
      </c>
      <c r="C69" s="82" t="s">
        <v>1713</v>
      </c>
      <c r="D69" s="69" t="s">
        <v>1734</v>
      </c>
      <c r="E69" s="69"/>
      <c r="F69" s="69" t="s">
        <v>1276</v>
      </c>
      <c r="G69" s="94">
        <v>41767</v>
      </c>
      <c r="H69" s="69" t="s">
        <v>121</v>
      </c>
      <c r="I69" s="76">
        <v>5.8</v>
      </c>
      <c r="J69" s="82" t="s">
        <v>352</v>
      </c>
      <c r="K69" s="82" t="s">
        <v>123</v>
      </c>
      <c r="L69" s="83">
        <v>5.3499999999999999E-2</v>
      </c>
      <c r="M69" s="83">
        <v>5.5000000000000005E-3</v>
      </c>
      <c r="N69" s="76">
        <v>1246.4000000000001</v>
      </c>
      <c r="O69" s="78">
        <v>132.08000000000001</v>
      </c>
      <c r="P69" s="76">
        <v>1.64625</v>
      </c>
      <c r="Q69" s="77">
        <f t="shared" si="0"/>
        <v>7.8587050754897597E-4</v>
      </c>
      <c r="R69" s="77">
        <f>P69/'סכום נכסי הקרן'!$C$42</f>
        <v>2.1048951427962055E-5</v>
      </c>
    </row>
    <row r="70" spans="2:18">
      <c r="B70" s="75" t="s">
        <v>1842</v>
      </c>
      <c r="C70" s="82" t="s">
        <v>1713</v>
      </c>
      <c r="D70" s="69" t="s">
        <v>1735</v>
      </c>
      <c r="E70" s="69"/>
      <c r="F70" s="69" t="s">
        <v>1276</v>
      </c>
      <c r="G70" s="94">
        <v>41269</v>
      </c>
      <c r="H70" s="69" t="s">
        <v>121</v>
      </c>
      <c r="I70" s="76">
        <v>5.8599999999999985</v>
      </c>
      <c r="J70" s="82" t="s">
        <v>352</v>
      </c>
      <c r="K70" s="82" t="s">
        <v>123</v>
      </c>
      <c r="L70" s="83">
        <v>5.3499999999999999E-2</v>
      </c>
      <c r="M70" s="83">
        <v>-2.9999999999999997E-4</v>
      </c>
      <c r="N70" s="76">
        <v>6190.44</v>
      </c>
      <c r="O70" s="78">
        <v>138.65</v>
      </c>
      <c r="P70" s="76">
        <v>8.5830400000000004</v>
      </c>
      <c r="Q70" s="77">
        <f t="shared" si="0"/>
        <v>4.0972865610406457E-3</v>
      </c>
      <c r="R70" s="77">
        <f>P70/'סכום נכסי הקרן'!$C$42</f>
        <v>1.0974274385072465E-4</v>
      </c>
    </row>
    <row r="71" spans="2:18">
      <c r="B71" s="75" t="s">
        <v>1842</v>
      </c>
      <c r="C71" s="82" t="s">
        <v>1713</v>
      </c>
      <c r="D71" s="69" t="s">
        <v>1736</v>
      </c>
      <c r="E71" s="69"/>
      <c r="F71" s="69" t="s">
        <v>1276</v>
      </c>
      <c r="G71" s="94">
        <v>41767</v>
      </c>
      <c r="H71" s="69" t="s">
        <v>121</v>
      </c>
      <c r="I71" s="76">
        <v>6.3299999999999992</v>
      </c>
      <c r="J71" s="82" t="s">
        <v>352</v>
      </c>
      <c r="K71" s="82" t="s">
        <v>123</v>
      </c>
      <c r="L71" s="83">
        <v>5.3499999999999999E-2</v>
      </c>
      <c r="M71" s="83">
        <v>9.5999999999999992E-3</v>
      </c>
      <c r="N71" s="76">
        <v>975.47</v>
      </c>
      <c r="O71" s="78">
        <v>132.08000000000001</v>
      </c>
      <c r="P71" s="76">
        <v>1.2884</v>
      </c>
      <c r="Q71" s="77">
        <f t="shared" si="0"/>
        <v>6.150436215192715E-4</v>
      </c>
      <c r="R71" s="77">
        <f>P71/'סכום נכסי הקרן'!$C$42</f>
        <v>1.6473481560993965E-5</v>
      </c>
    </row>
    <row r="72" spans="2:18">
      <c r="B72" s="75" t="s">
        <v>1842</v>
      </c>
      <c r="C72" s="82" t="s">
        <v>1713</v>
      </c>
      <c r="D72" s="69" t="s">
        <v>1737</v>
      </c>
      <c r="E72" s="69"/>
      <c r="F72" s="69" t="s">
        <v>1276</v>
      </c>
      <c r="G72" s="94">
        <v>41767</v>
      </c>
      <c r="H72" s="69" t="s">
        <v>121</v>
      </c>
      <c r="I72" s="76">
        <v>5.8</v>
      </c>
      <c r="J72" s="82" t="s">
        <v>352</v>
      </c>
      <c r="K72" s="82" t="s">
        <v>123</v>
      </c>
      <c r="L72" s="83">
        <v>5.3499999999999999E-2</v>
      </c>
      <c r="M72" s="83">
        <v>5.5000000000000005E-3</v>
      </c>
      <c r="N72" s="76">
        <v>1246.46</v>
      </c>
      <c r="O72" s="78">
        <v>132.08000000000001</v>
      </c>
      <c r="P72" s="76">
        <v>1.6463299999999998</v>
      </c>
      <c r="Q72" s="77">
        <f t="shared" si="0"/>
        <v>7.8590869715602463E-4</v>
      </c>
      <c r="R72" s="77">
        <f>P72/'סכום נכסי הקרן'!$C$42</f>
        <v>2.1049974307909957E-5</v>
      </c>
    </row>
    <row r="73" spans="2:18">
      <c r="B73" s="75" t="s">
        <v>1842</v>
      </c>
      <c r="C73" s="82" t="s">
        <v>1713</v>
      </c>
      <c r="D73" s="69" t="s">
        <v>1738</v>
      </c>
      <c r="E73" s="69"/>
      <c r="F73" s="69" t="s">
        <v>1276</v>
      </c>
      <c r="G73" s="94">
        <v>41269</v>
      </c>
      <c r="H73" s="69" t="s">
        <v>121</v>
      </c>
      <c r="I73" s="76">
        <v>5.8599999999999994</v>
      </c>
      <c r="J73" s="82" t="s">
        <v>352</v>
      </c>
      <c r="K73" s="82" t="s">
        <v>123</v>
      </c>
      <c r="L73" s="83">
        <v>5.3499999999999999E-2</v>
      </c>
      <c r="M73" s="83">
        <v>-3.0000000000000008E-4</v>
      </c>
      <c r="N73" s="76">
        <v>6577.63</v>
      </c>
      <c r="O73" s="78">
        <v>138.65</v>
      </c>
      <c r="P73" s="76">
        <v>9.1198799999999984</v>
      </c>
      <c r="Q73" s="77">
        <f t="shared" si="0"/>
        <v>4.3535579191409293E-3</v>
      </c>
      <c r="R73" s="77">
        <f>P73/'סכום נכסי הקרן'!$C$42</f>
        <v>1.1660677974113444E-4</v>
      </c>
    </row>
    <row r="74" spans="2:18">
      <c r="B74" s="75" t="s">
        <v>1842</v>
      </c>
      <c r="C74" s="82" t="s">
        <v>1713</v>
      </c>
      <c r="D74" s="69" t="s">
        <v>1739</v>
      </c>
      <c r="E74" s="69"/>
      <c r="F74" s="69" t="s">
        <v>1276</v>
      </c>
      <c r="G74" s="94">
        <v>41281</v>
      </c>
      <c r="H74" s="69" t="s">
        <v>121</v>
      </c>
      <c r="I74" s="76">
        <v>5.8599999999999994</v>
      </c>
      <c r="J74" s="82" t="s">
        <v>352</v>
      </c>
      <c r="K74" s="82" t="s">
        <v>123</v>
      </c>
      <c r="L74" s="83">
        <v>5.3499999999999999E-2</v>
      </c>
      <c r="M74" s="83">
        <v>-2.0000000000000001E-4</v>
      </c>
      <c r="N74" s="76">
        <v>8286.5</v>
      </c>
      <c r="O74" s="78">
        <v>138.57</v>
      </c>
      <c r="P74" s="76">
        <v>11.482610000000001</v>
      </c>
      <c r="Q74" s="77">
        <f t="shared" si="0"/>
        <v>5.4814545474180399E-3</v>
      </c>
      <c r="R74" s="77">
        <f>P74/'סכום נכסי הקרן'!$C$42</f>
        <v>1.4681664398252478E-4</v>
      </c>
    </row>
    <row r="75" spans="2:18">
      <c r="B75" s="75" t="s">
        <v>1842</v>
      </c>
      <c r="C75" s="82" t="s">
        <v>1713</v>
      </c>
      <c r="D75" s="69" t="s">
        <v>1740</v>
      </c>
      <c r="E75" s="69"/>
      <c r="F75" s="69" t="s">
        <v>1276</v>
      </c>
      <c r="G75" s="94">
        <v>41767</v>
      </c>
      <c r="H75" s="69" t="s">
        <v>121</v>
      </c>
      <c r="I75" s="76">
        <v>5.8000000000000016</v>
      </c>
      <c r="J75" s="82" t="s">
        <v>352</v>
      </c>
      <c r="K75" s="82" t="s">
        <v>123</v>
      </c>
      <c r="L75" s="83">
        <v>5.3499999999999999E-2</v>
      </c>
      <c r="M75" s="83">
        <v>5.5000000000000005E-3</v>
      </c>
      <c r="N75" s="76">
        <v>1463.2</v>
      </c>
      <c r="O75" s="78">
        <v>132.08000000000001</v>
      </c>
      <c r="P75" s="76">
        <v>1.9325899999999998</v>
      </c>
      <c r="Q75" s="77">
        <f t="shared" ref="Q75:Q138" si="1">IFERROR(P75/$P$10,0)</f>
        <v>9.225606585780261E-4</v>
      </c>
      <c r="R75" s="77">
        <f>P75/'סכום נכסי הקרן'!$C$42</f>
        <v>2.4710094481497454E-5</v>
      </c>
    </row>
    <row r="76" spans="2:18">
      <c r="B76" s="75" t="s">
        <v>1842</v>
      </c>
      <c r="C76" s="82" t="s">
        <v>1713</v>
      </c>
      <c r="D76" s="69" t="s">
        <v>1741</v>
      </c>
      <c r="E76" s="69"/>
      <c r="F76" s="69" t="s">
        <v>1276</v>
      </c>
      <c r="G76" s="94">
        <v>41281</v>
      </c>
      <c r="H76" s="69" t="s">
        <v>121</v>
      </c>
      <c r="I76" s="76">
        <v>5.8599999999999994</v>
      </c>
      <c r="J76" s="82" t="s">
        <v>352</v>
      </c>
      <c r="K76" s="82" t="s">
        <v>123</v>
      </c>
      <c r="L76" s="83">
        <v>5.3499999999999999E-2</v>
      </c>
      <c r="M76" s="83">
        <v>-2.0000000000000001E-4</v>
      </c>
      <c r="N76" s="76">
        <v>5969.07</v>
      </c>
      <c r="O76" s="78">
        <v>138.57</v>
      </c>
      <c r="P76" s="76">
        <v>8.27135</v>
      </c>
      <c r="Q76" s="77">
        <f t="shared" si="1"/>
        <v>3.9484950782780392E-3</v>
      </c>
      <c r="R76" s="77">
        <f>P76/'סכום נכסי הקרן'!$C$42</f>
        <v>1.0575747571369716E-4</v>
      </c>
    </row>
    <row r="77" spans="2:18">
      <c r="B77" s="75" t="s">
        <v>1842</v>
      </c>
      <c r="C77" s="82" t="s">
        <v>1713</v>
      </c>
      <c r="D77" s="69" t="s">
        <v>1742</v>
      </c>
      <c r="E77" s="69"/>
      <c r="F77" s="69" t="s">
        <v>1276</v>
      </c>
      <c r="G77" s="94">
        <v>41767</v>
      </c>
      <c r="H77" s="69" t="s">
        <v>121</v>
      </c>
      <c r="I77" s="76">
        <v>5.8000000000000007</v>
      </c>
      <c r="J77" s="82" t="s">
        <v>352</v>
      </c>
      <c r="K77" s="82" t="s">
        <v>123</v>
      </c>
      <c r="L77" s="83">
        <v>5.3499999999999999E-2</v>
      </c>
      <c r="M77" s="83">
        <v>5.4999999999999997E-3</v>
      </c>
      <c r="N77" s="76">
        <v>1191.94</v>
      </c>
      <c r="O77" s="78">
        <v>132.08000000000001</v>
      </c>
      <c r="P77" s="76">
        <v>1.5743199999999999</v>
      </c>
      <c r="Q77" s="77">
        <f t="shared" si="1"/>
        <v>7.5153327711131597E-4</v>
      </c>
      <c r="R77" s="77">
        <f>P77/'סכום נכסי הקרן'!$C$42</f>
        <v>2.012925449480287E-5</v>
      </c>
    </row>
    <row r="78" spans="2:18">
      <c r="B78" s="75" t="s">
        <v>1842</v>
      </c>
      <c r="C78" s="82" t="s">
        <v>1713</v>
      </c>
      <c r="D78" s="69" t="s">
        <v>1743</v>
      </c>
      <c r="E78" s="69"/>
      <c r="F78" s="69" t="s">
        <v>1276</v>
      </c>
      <c r="G78" s="94">
        <v>41281</v>
      </c>
      <c r="H78" s="69" t="s">
        <v>121</v>
      </c>
      <c r="I78" s="76">
        <v>5.86</v>
      </c>
      <c r="J78" s="82" t="s">
        <v>352</v>
      </c>
      <c r="K78" s="82" t="s">
        <v>123</v>
      </c>
      <c r="L78" s="83">
        <v>5.3499999999999999E-2</v>
      </c>
      <c r="M78" s="83">
        <v>-2.0000000000000001E-4</v>
      </c>
      <c r="N78" s="76">
        <v>7168.74</v>
      </c>
      <c r="O78" s="78">
        <v>138.57</v>
      </c>
      <c r="P78" s="76">
        <v>9.9337299999999988</v>
      </c>
      <c r="Q78" s="77">
        <f t="shared" si="1"/>
        <v>4.7420655653482085E-3</v>
      </c>
      <c r="R78" s="77">
        <f>P78/'סכום נכסי הקרן'!$C$42</f>
        <v>1.2701266531115534E-4</v>
      </c>
    </row>
    <row r="79" spans="2:18">
      <c r="B79" s="75" t="s">
        <v>1843</v>
      </c>
      <c r="C79" s="82" t="s">
        <v>1727</v>
      </c>
      <c r="D79" s="69">
        <v>7497</v>
      </c>
      <c r="E79" s="69"/>
      <c r="F79" s="69" t="s">
        <v>1744</v>
      </c>
      <c r="G79" s="94">
        <v>43902</v>
      </c>
      <c r="H79" s="69" t="s">
        <v>1712</v>
      </c>
      <c r="I79" s="76">
        <v>7.5800000001202248</v>
      </c>
      <c r="J79" s="82" t="s">
        <v>252</v>
      </c>
      <c r="K79" s="82" t="s">
        <v>123</v>
      </c>
      <c r="L79" s="83">
        <v>2.7000000000000003E-2</v>
      </c>
      <c r="M79" s="83">
        <v>1.5699999999799628E-2</v>
      </c>
      <c r="N79" s="76">
        <v>5497.8586850000002</v>
      </c>
      <c r="O79" s="78">
        <v>108.93</v>
      </c>
      <c r="P79" s="76">
        <v>5.9888155159999998</v>
      </c>
      <c r="Q79" s="77">
        <f t="shared" si="1"/>
        <v>2.8588813905397739E-3</v>
      </c>
      <c r="R79" s="77">
        <f>P79/'סכום נכסי הקרן'!$C$42</f>
        <v>7.657299128765954E-5</v>
      </c>
    </row>
    <row r="80" spans="2:18">
      <c r="B80" s="75" t="s">
        <v>1843</v>
      </c>
      <c r="C80" s="82" t="s">
        <v>1727</v>
      </c>
      <c r="D80" s="69">
        <v>8084</v>
      </c>
      <c r="E80" s="69"/>
      <c r="F80" s="69" t="s">
        <v>1744</v>
      </c>
      <c r="G80" s="94">
        <v>44159</v>
      </c>
      <c r="H80" s="69" t="s">
        <v>1712</v>
      </c>
      <c r="I80" s="76">
        <v>7.6099999674274139</v>
      </c>
      <c r="J80" s="82" t="s">
        <v>252</v>
      </c>
      <c r="K80" s="82" t="s">
        <v>123</v>
      </c>
      <c r="L80" s="83">
        <v>2.7000000000000003E-2</v>
      </c>
      <c r="M80" s="83">
        <v>2.5499999943406702E-2</v>
      </c>
      <c r="N80" s="76">
        <v>78.486569000000003</v>
      </c>
      <c r="O80" s="78">
        <v>101.31</v>
      </c>
      <c r="P80" s="76">
        <v>7.9514718999999998E-2</v>
      </c>
      <c r="Q80" s="77">
        <f t="shared" si="1"/>
        <v>3.7957948414969907E-5</v>
      </c>
      <c r="R80" s="77">
        <f>P80/'סכום נכסי הקרן'!$C$42</f>
        <v>1.0166751453540177E-6</v>
      </c>
    </row>
    <row r="81" spans="2:18">
      <c r="B81" s="75" t="s">
        <v>1843</v>
      </c>
      <c r="C81" s="82" t="s">
        <v>1727</v>
      </c>
      <c r="D81" s="69">
        <v>7583</v>
      </c>
      <c r="E81" s="69"/>
      <c r="F81" s="69" t="s">
        <v>1744</v>
      </c>
      <c r="G81" s="94">
        <v>43926</v>
      </c>
      <c r="H81" s="69" t="s">
        <v>1712</v>
      </c>
      <c r="I81" s="76">
        <v>7.579999998347243</v>
      </c>
      <c r="J81" s="82" t="s">
        <v>252</v>
      </c>
      <c r="K81" s="82" t="s">
        <v>123</v>
      </c>
      <c r="L81" s="83">
        <v>2.7000000000000003E-2</v>
      </c>
      <c r="M81" s="83">
        <v>1.6900000012395687E-2</v>
      </c>
      <c r="N81" s="76">
        <v>269.08528899999999</v>
      </c>
      <c r="O81" s="78">
        <v>107.93</v>
      </c>
      <c r="P81" s="76">
        <v>0.29042365599999997</v>
      </c>
      <c r="Q81" s="77">
        <f t="shared" si="1"/>
        <v>1.3863956625357582E-4</v>
      </c>
      <c r="R81" s="77">
        <f>P81/'סכום נכסי הקרן'!$C$42</f>
        <v>3.7133566764921247E-6</v>
      </c>
    </row>
    <row r="82" spans="2:18">
      <c r="B82" s="75" t="s">
        <v>1843</v>
      </c>
      <c r="C82" s="82" t="s">
        <v>1727</v>
      </c>
      <c r="D82" s="69">
        <v>7658</v>
      </c>
      <c r="E82" s="69"/>
      <c r="F82" s="69" t="s">
        <v>1744</v>
      </c>
      <c r="G82" s="94">
        <v>43956</v>
      </c>
      <c r="H82" s="69" t="s">
        <v>1712</v>
      </c>
      <c r="I82" s="76">
        <v>7.5499999951345025</v>
      </c>
      <c r="J82" s="82" t="s">
        <v>252</v>
      </c>
      <c r="K82" s="82" t="s">
        <v>123</v>
      </c>
      <c r="L82" s="83">
        <v>2.7000000000000003E-2</v>
      </c>
      <c r="M82" s="83">
        <v>2.10999999951345E-2</v>
      </c>
      <c r="N82" s="76">
        <v>392.71792900000003</v>
      </c>
      <c r="O82" s="78">
        <v>104.67</v>
      </c>
      <c r="P82" s="76">
        <v>0.41105772000000002</v>
      </c>
      <c r="Q82" s="77">
        <f t="shared" si="1"/>
        <v>1.9622666001416848E-4</v>
      </c>
      <c r="R82" s="77">
        <f>P82/'סכום נכסי הקרן'!$C$42</f>
        <v>5.2557837402392271E-6</v>
      </c>
    </row>
    <row r="83" spans="2:18">
      <c r="B83" s="75" t="s">
        <v>1843</v>
      </c>
      <c r="C83" s="82" t="s">
        <v>1727</v>
      </c>
      <c r="D83" s="69">
        <v>7716</v>
      </c>
      <c r="E83" s="69"/>
      <c r="F83" s="69" t="s">
        <v>1744</v>
      </c>
      <c r="G83" s="94">
        <v>43986</v>
      </c>
      <c r="H83" s="69" t="s">
        <v>1712</v>
      </c>
      <c r="I83" s="76">
        <v>7.5599999981461874</v>
      </c>
      <c r="J83" s="82" t="s">
        <v>252</v>
      </c>
      <c r="K83" s="82" t="s">
        <v>123</v>
      </c>
      <c r="L83" s="83">
        <v>2.7000000000000003E-2</v>
      </c>
      <c r="M83" s="83">
        <v>2.0899999985823793E-2</v>
      </c>
      <c r="N83" s="76">
        <v>350.01130699999999</v>
      </c>
      <c r="O83" s="78">
        <v>104.8</v>
      </c>
      <c r="P83" s="76">
        <v>0.366811728</v>
      </c>
      <c r="Q83" s="77">
        <f t="shared" si="1"/>
        <v>1.7510494691467087E-4</v>
      </c>
      <c r="R83" s="77">
        <f>P83/'סכום נכסי הקרן'!$C$42</f>
        <v>4.6900545153402155E-6</v>
      </c>
    </row>
    <row r="84" spans="2:18">
      <c r="B84" s="75" t="s">
        <v>1843</v>
      </c>
      <c r="C84" s="82" t="s">
        <v>1727</v>
      </c>
      <c r="D84" s="69">
        <v>7805</v>
      </c>
      <c r="E84" s="69"/>
      <c r="F84" s="69" t="s">
        <v>1744</v>
      </c>
      <c r="G84" s="94">
        <v>44017</v>
      </c>
      <c r="H84" s="69" t="s">
        <v>1712</v>
      </c>
      <c r="I84" s="76">
        <v>7.5899999847699986</v>
      </c>
      <c r="J84" s="82" t="s">
        <v>252</v>
      </c>
      <c r="K84" s="82" t="s">
        <v>123</v>
      </c>
      <c r="L84" s="83">
        <v>2.7000000000000003E-2</v>
      </c>
      <c r="M84" s="83">
        <v>1.9999999959708994E-2</v>
      </c>
      <c r="N84" s="76">
        <v>235.29998599999999</v>
      </c>
      <c r="O84" s="78">
        <v>105.48</v>
      </c>
      <c r="P84" s="76">
        <v>0.24819434200000001</v>
      </c>
      <c r="Q84" s="77">
        <f t="shared" si="1"/>
        <v>1.1848055490862514E-4</v>
      </c>
      <c r="R84" s="77">
        <f>P84/'סכום נכסי הקרן'!$C$42</f>
        <v>3.1734126951878532E-6</v>
      </c>
    </row>
    <row r="85" spans="2:18">
      <c r="B85" s="75" t="s">
        <v>1843</v>
      </c>
      <c r="C85" s="82" t="s">
        <v>1727</v>
      </c>
      <c r="D85" s="69">
        <v>7863</v>
      </c>
      <c r="E85" s="69"/>
      <c r="F85" s="69" t="s">
        <v>1744</v>
      </c>
      <c r="G85" s="94">
        <v>44048</v>
      </c>
      <c r="H85" s="69" t="s">
        <v>1712</v>
      </c>
      <c r="I85" s="76">
        <v>7.580000007062635</v>
      </c>
      <c r="J85" s="82" t="s">
        <v>252</v>
      </c>
      <c r="K85" s="82" t="s">
        <v>123</v>
      </c>
      <c r="L85" s="83">
        <v>2.7000000000000003E-2</v>
      </c>
      <c r="M85" s="83">
        <v>2.3200000010865595E-2</v>
      </c>
      <c r="N85" s="76">
        <v>428.68674299999998</v>
      </c>
      <c r="O85" s="78">
        <v>103.05</v>
      </c>
      <c r="P85" s="76">
        <v>0.44176153599999995</v>
      </c>
      <c r="Q85" s="77">
        <f t="shared" si="1"/>
        <v>2.108837433633623E-4</v>
      </c>
      <c r="R85" s="77">
        <f>P85/'סכום נכסי הקרן'!$C$42</f>
        <v>5.6483627116209022E-6</v>
      </c>
    </row>
    <row r="86" spans="2:18">
      <c r="B86" s="75" t="s">
        <v>1843</v>
      </c>
      <c r="C86" s="82" t="s">
        <v>1727</v>
      </c>
      <c r="D86" s="69">
        <v>7919</v>
      </c>
      <c r="E86" s="69"/>
      <c r="F86" s="69" t="s">
        <v>1744</v>
      </c>
      <c r="G86" s="94">
        <v>44080</v>
      </c>
      <c r="H86" s="69" t="s">
        <v>1712</v>
      </c>
      <c r="I86" s="76">
        <v>7.5900000027013848</v>
      </c>
      <c r="J86" s="82" t="s">
        <v>252</v>
      </c>
      <c r="K86" s="82" t="s">
        <v>123</v>
      </c>
      <c r="L86" s="83">
        <v>2.7000000000000003E-2</v>
      </c>
      <c r="M86" s="83">
        <v>2.32000000040666E-2</v>
      </c>
      <c r="N86" s="76">
        <v>667.89803400000005</v>
      </c>
      <c r="O86" s="78">
        <v>103.09</v>
      </c>
      <c r="P86" s="76">
        <v>0.68853584599999995</v>
      </c>
      <c r="Q86" s="77">
        <f t="shared" si="1"/>
        <v>3.2868641747103026E-4</v>
      </c>
      <c r="R86" s="77">
        <f>P86/'סכום נכסי הקרן'!$C$42</f>
        <v>8.8036188785814796E-6</v>
      </c>
    </row>
    <row r="87" spans="2:18">
      <c r="B87" s="75" t="s">
        <v>1843</v>
      </c>
      <c r="C87" s="82" t="s">
        <v>1727</v>
      </c>
      <c r="D87" s="69">
        <v>7997</v>
      </c>
      <c r="E87" s="69"/>
      <c r="F87" s="69" t="s">
        <v>1744</v>
      </c>
      <c r="G87" s="94">
        <v>44115</v>
      </c>
      <c r="H87" s="69" t="s">
        <v>1712</v>
      </c>
      <c r="I87" s="76">
        <v>7.6100000001963171</v>
      </c>
      <c r="J87" s="82" t="s">
        <v>252</v>
      </c>
      <c r="K87" s="82" t="s">
        <v>123</v>
      </c>
      <c r="L87" s="83">
        <v>2.7000000000000003E-2</v>
      </c>
      <c r="M87" s="83">
        <v>2.3099999986694E-2</v>
      </c>
      <c r="N87" s="76">
        <v>444.48321099999998</v>
      </c>
      <c r="O87" s="78">
        <v>103.14</v>
      </c>
      <c r="P87" s="76">
        <v>0.45843983100000002</v>
      </c>
      <c r="Q87" s="77">
        <f t="shared" si="1"/>
        <v>2.1884546251701553E-4</v>
      </c>
      <c r="R87" s="77">
        <f>P87/'סכום נכסי הקרן'!$C$42</f>
        <v>5.8616113806299978E-6</v>
      </c>
    </row>
    <row r="88" spans="2:18">
      <c r="B88" s="75" t="s">
        <v>1843</v>
      </c>
      <c r="C88" s="82" t="s">
        <v>1727</v>
      </c>
      <c r="D88" s="69">
        <v>8042</v>
      </c>
      <c r="E88" s="69"/>
      <c r="F88" s="69" t="s">
        <v>1744</v>
      </c>
      <c r="G88" s="94">
        <v>44138</v>
      </c>
      <c r="H88" s="69" t="s">
        <v>1712</v>
      </c>
      <c r="I88" s="76">
        <v>7.6300000035220785</v>
      </c>
      <c r="J88" s="82" t="s">
        <v>252</v>
      </c>
      <c r="K88" s="82" t="s">
        <v>123</v>
      </c>
      <c r="L88" s="83">
        <v>2.7000000000000003E-2</v>
      </c>
      <c r="M88" s="83">
        <v>2.2100000002272312E-2</v>
      </c>
      <c r="N88" s="76">
        <v>338.817319</v>
      </c>
      <c r="O88" s="78">
        <v>103.91</v>
      </c>
      <c r="P88" s="76">
        <v>0.35206495199999993</v>
      </c>
      <c r="Q88" s="77">
        <f t="shared" si="1"/>
        <v>1.6806527715623133E-4</v>
      </c>
      <c r="R88" s="77">
        <f>P88/'סכום נכסי הקרן'!$C$42</f>
        <v>4.5015022470073144E-6</v>
      </c>
    </row>
    <row r="89" spans="2:18">
      <c r="B89" s="75" t="s">
        <v>1844</v>
      </c>
      <c r="C89" s="82" t="s">
        <v>1727</v>
      </c>
      <c r="D89" s="69">
        <v>2963</v>
      </c>
      <c r="E89" s="69"/>
      <c r="F89" s="69" t="s">
        <v>1745</v>
      </c>
      <c r="G89" s="94">
        <v>41423</v>
      </c>
      <c r="H89" s="69" t="s">
        <v>121</v>
      </c>
      <c r="I89" s="76">
        <v>4.25</v>
      </c>
      <c r="J89" s="82" t="s">
        <v>252</v>
      </c>
      <c r="K89" s="82" t="s">
        <v>123</v>
      </c>
      <c r="L89" s="83">
        <v>0.05</v>
      </c>
      <c r="M89" s="83">
        <v>9.0000000000000008E-4</v>
      </c>
      <c r="N89" s="76">
        <v>14652.81</v>
      </c>
      <c r="O89" s="78">
        <v>123.45</v>
      </c>
      <c r="P89" s="76">
        <v>18.088889999999999</v>
      </c>
      <c r="Q89" s="77">
        <f t="shared" si="1"/>
        <v>8.6350950130888969E-3</v>
      </c>
      <c r="R89" s="77">
        <f>P89/'סכום נכסי הקרן'!$C$42</f>
        <v>2.3128453576051544E-4</v>
      </c>
    </row>
    <row r="90" spans="2:18">
      <c r="B90" s="75" t="s">
        <v>1844</v>
      </c>
      <c r="C90" s="82" t="s">
        <v>1727</v>
      </c>
      <c r="D90" s="69">
        <v>2968</v>
      </c>
      <c r="E90" s="69"/>
      <c r="F90" s="69" t="s">
        <v>1745</v>
      </c>
      <c r="G90" s="94">
        <v>41423</v>
      </c>
      <c r="H90" s="69" t="s">
        <v>121</v>
      </c>
      <c r="I90" s="76">
        <v>4.25</v>
      </c>
      <c r="J90" s="82" t="s">
        <v>252</v>
      </c>
      <c r="K90" s="82" t="s">
        <v>123</v>
      </c>
      <c r="L90" s="83">
        <v>0.05</v>
      </c>
      <c r="M90" s="83">
        <v>8.9999999999999987E-4</v>
      </c>
      <c r="N90" s="76">
        <v>4712.58</v>
      </c>
      <c r="O90" s="78">
        <v>123.45</v>
      </c>
      <c r="P90" s="76">
        <v>5.8176800000000002</v>
      </c>
      <c r="Q90" s="77">
        <f t="shared" si="1"/>
        <v>2.777186414188323E-3</v>
      </c>
      <c r="R90" s="77">
        <f>P90/'סכום נכסי הקרן'!$C$42</f>
        <v>7.438485269152699E-5</v>
      </c>
    </row>
    <row r="91" spans="2:18">
      <c r="B91" s="75" t="s">
        <v>1844</v>
      </c>
      <c r="C91" s="82" t="s">
        <v>1727</v>
      </c>
      <c r="D91" s="69">
        <v>4605</v>
      </c>
      <c r="E91" s="69"/>
      <c r="F91" s="69" t="s">
        <v>1745</v>
      </c>
      <c r="G91" s="94">
        <v>42352</v>
      </c>
      <c r="H91" s="69" t="s">
        <v>121</v>
      </c>
      <c r="I91" s="76">
        <v>6.54</v>
      </c>
      <c r="J91" s="82" t="s">
        <v>252</v>
      </c>
      <c r="K91" s="82" t="s">
        <v>123</v>
      </c>
      <c r="L91" s="83">
        <v>0.05</v>
      </c>
      <c r="M91" s="83">
        <v>6.8000000000000005E-3</v>
      </c>
      <c r="N91" s="76">
        <v>15476.58</v>
      </c>
      <c r="O91" s="78">
        <v>130.9</v>
      </c>
      <c r="P91" s="76">
        <v>20.258839999999999</v>
      </c>
      <c r="Q91" s="77">
        <f t="shared" si="1"/>
        <v>9.670964235780408E-3</v>
      </c>
      <c r="R91" s="77">
        <f>P91/'סכום נכסי הקרן'!$C$42</f>
        <v>2.5902951504744407E-4</v>
      </c>
    </row>
    <row r="92" spans="2:18">
      <c r="B92" s="75" t="s">
        <v>1844</v>
      </c>
      <c r="C92" s="82" t="s">
        <v>1727</v>
      </c>
      <c r="D92" s="69">
        <v>4606</v>
      </c>
      <c r="E92" s="69"/>
      <c r="F92" s="69" t="s">
        <v>1745</v>
      </c>
      <c r="G92" s="94">
        <v>42352</v>
      </c>
      <c r="H92" s="69" t="s">
        <v>121</v>
      </c>
      <c r="I92" s="76">
        <v>8.5500000000000007</v>
      </c>
      <c r="J92" s="82" t="s">
        <v>252</v>
      </c>
      <c r="K92" s="82" t="s">
        <v>123</v>
      </c>
      <c r="L92" s="83">
        <v>4.0999999999999995E-2</v>
      </c>
      <c r="M92" s="83">
        <v>8.4999999999999989E-3</v>
      </c>
      <c r="N92" s="76">
        <v>43554.42</v>
      </c>
      <c r="O92" s="78">
        <v>130.62</v>
      </c>
      <c r="P92" s="76">
        <v>56.890769999999996</v>
      </c>
      <c r="Q92" s="77">
        <f t="shared" si="1"/>
        <v>2.7157951887472775E-2</v>
      </c>
      <c r="R92" s="77">
        <f>P92/'סכום נכסי הקרן'!$C$42</f>
        <v>7.2740534817273249E-4</v>
      </c>
    </row>
    <row r="93" spans="2:18">
      <c r="B93" s="75" t="s">
        <v>1844</v>
      </c>
      <c r="C93" s="82" t="s">
        <v>1727</v>
      </c>
      <c r="D93" s="69">
        <v>5150</v>
      </c>
      <c r="E93" s="69"/>
      <c r="F93" s="69" t="s">
        <v>1745</v>
      </c>
      <c r="G93" s="94">
        <v>42631</v>
      </c>
      <c r="H93" s="69" t="s">
        <v>121</v>
      </c>
      <c r="I93" s="76">
        <v>8.4899999999999984</v>
      </c>
      <c r="J93" s="82" t="s">
        <v>252</v>
      </c>
      <c r="K93" s="82" t="s">
        <v>123</v>
      </c>
      <c r="L93" s="83">
        <v>4.0999999999999995E-2</v>
      </c>
      <c r="M93" s="83">
        <v>1.0899999999999998E-2</v>
      </c>
      <c r="N93" s="76">
        <v>12924.86</v>
      </c>
      <c r="O93" s="78">
        <v>128.47</v>
      </c>
      <c r="P93" s="76">
        <v>16.604560000000003</v>
      </c>
      <c r="Q93" s="77">
        <f t="shared" si="1"/>
        <v>7.9265202702064851E-3</v>
      </c>
      <c r="R93" s="77">
        <f>P93/'סכום נכסי הקרן'!$C$42</f>
        <v>2.1230589334711114E-4</v>
      </c>
    </row>
    <row r="94" spans="2:18">
      <c r="B94" s="75" t="s">
        <v>1845</v>
      </c>
      <c r="C94" s="82" t="s">
        <v>1727</v>
      </c>
      <c r="D94" s="69">
        <v>7490</v>
      </c>
      <c r="E94" s="69"/>
      <c r="F94" s="69" t="s">
        <v>1744</v>
      </c>
      <c r="G94" s="94">
        <v>43899</v>
      </c>
      <c r="H94" s="69" t="s">
        <v>1712</v>
      </c>
      <c r="I94" s="76">
        <v>4.7199999998704714</v>
      </c>
      <c r="J94" s="82" t="s">
        <v>119</v>
      </c>
      <c r="K94" s="82" t="s">
        <v>123</v>
      </c>
      <c r="L94" s="83">
        <v>2.3889999999999998E-2</v>
      </c>
      <c r="M94" s="83">
        <v>1.5799999999406327E-2</v>
      </c>
      <c r="N94" s="76">
        <v>3568.365002</v>
      </c>
      <c r="O94" s="78">
        <v>103.85</v>
      </c>
      <c r="P94" s="76">
        <v>3.7057469589999998</v>
      </c>
      <c r="Q94" s="77">
        <f t="shared" si="1"/>
        <v>1.7690127523264415E-3</v>
      </c>
      <c r="R94" s="77">
        <f>P94/'סכום נכסי הקרן'!$C$42</f>
        <v>4.7381678204591702E-5</v>
      </c>
    </row>
    <row r="95" spans="2:18">
      <c r="B95" s="75" t="s">
        <v>1845</v>
      </c>
      <c r="C95" s="82" t="s">
        <v>1727</v>
      </c>
      <c r="D95" s="69">
        <v>7491</v>
      </c>
      <c r="E95" s="69"/>
      <c r="F95" s="69" t="s">
        <v>1744</v>
      </c>
      <c r="G95" s="94">
        <v>43899</v>
      </c>
      <c r="H95" s="69" t="s">
        <v>1712</v>
      </c>
      <c r="I95" s="76">
        <v>4.8899999999385368</v>
      </c>
      <c r="J95" s="82" t="s">
        <v>119</v>
      </c>
      <c r="K95" s="82" t="s">
        <v>123</v>
      </c>
      <c r="L95" s="83">
        <v>1.2969999999999999E-2</v>
      </c>
      <c r="M95" s="83">
        <v>1.7999999999826865E-3</v>
      </c>
      <c r="N95" s="76">
        <v>32835.870000000003</v>
      </c>
      <c r="O95" s="78">
        <v>105.54</v>
      </c>
      <c r="P95" s="76">
        <v>34.654978416999995</v>
      </c>
      <c r="Q95" s="77">
        <f t="shared" si="1"/>
        <v>1.6543250100328987E-2</v>
      </c>
      <c r="R95" s="77">
        <f>P95/'סכום נכסי הקרן'!$C$42</f>
        <v>4.4309853147244115E-4</v>
      </c>
    </row>
    <row r="96" spans="2:18">
      <c r="B96" s="75" t="s">
        <v>1833</v>
      </c>
      <c r="C96" s="82" t="s">
        <v>1727</v>
      </c>
      <c r="D96" s="69" t="s">
        <v>1746</v>
      </c>
      <c r="E96" s="69"/>
      <c r="F96" s="69" t="s">
        <v>1744</v>
      </c>
      <c r="G96" s="94">
        <v>40742</v>
      </c>
      <c r="H96" s="69" t="s">
        <v>1712</v>
      </c>
      <c r="I96" s="76">
        <v>7.0400000000139764</v>
      </c>
      <c r="J96" s="82" t="s">
        <v>252</v>
      </c>
      <c r="K96" s="82" t="s">
        <v>123</v>
      </c>
      <c r="L96" s="83">
        <v>0.06</v>
      </c>
      <c r="M96" s="83">
        <v>-7.0000000004733789E-4</v>
      </c>
      <c r="N96" s="76">
        <v>56436.475663999998</v>
      </c>
      <c r="O96" s="78">
        <v>157.21</v>
      </c>
      <c r="P96" s="76">
        <v>88.723780094000006</v>
      </c>
      <c r="Q96" s="77">
        <f t="shared" si="1"/>
        <v>4.2354078720811247E-2</v>
      </c>
      <c r="R96" s="77">
        <f>P96/'סכום נכסי הקרן'!$C$42</f>
        <v>1.1344221945049616E-3</v>
      </c>
    </row>
    <row r="97" spans="2:18">
      <c r="B97" s="75" t="s">
        <v>1833</v>
      </c>
      <c r="C97" s="82" t="s">
        <v>1727</v>
      </c>
      <c r="D97" s="69" t="s">
        <v>1747</v>
      </c>
      <c r="E97" s="69"/>
      <c r="F97" s="69" t="s">
        <v>1744</v>
      </c>
      <c r="G97" s="94">
        <v>42201</v>
      </c>
      <c r="H97" s="69" t="s">
        <v>1712</v>
      </c>
      <c r="I97" s="76">
        <v>6.4299999998320096</v>
      </c>
      <c r="J97" s="82" t="s">
        <v>252</v>
      </c>
      <c r="K97" s="82" t="s">
        <v>123</v>
      </c>
      <c r="L97" s="83">
        <v>4.2030000000000005E-2</v>
      </c>
      <c r="M97" s="83">
        <v>7.7999999992533721E-3</v>
      </c>
      <c r="N97" s="76">
        <v>4284.2171049999997</v>
      </c>
      <c r="O97" s="78">
        <v>125.05</v>
      </c>
      <c r="P97" s="76">
        <v>5.3574133299999991</v>
      </c>
      <c r="Q97" s="77">
        <f t="shared" si="1"/>
        <v>2.5574688733769166E-3</v>
      </c>
      <c r="R97" s="77">
        <f>P97/'סכום נכסי הקרן'!$C$42</f>
        <v>6.8499883348632613E-5</v>
      </c>
    </row>
    <row r="98" spans="2:18">
      <c r="B98" s="75" t="s">
        <v>1846</v>
      </c>
      <c r="C98" s="82" t="s">
        <v>1713</v>
      </c>
      <c r="D98" s="69" t="s">
        <v>1748</v>
      </c>
      <c r="E98" s="69"/>
      <c r="F98" s="69" t="s">
        <v>1744</v>
      </c>
      <c r="G98" s="94">
        <v>42521</v>
      </c>
      <c r="H98" s="69" t="s">
        <v>1712</v>
      </c>
      <c r="I98" s="76">
        <v>2.9899999997344722</v>
      </c>
      <c r="J98" s="82" t="s">
        <v>119</v>
      </c>
      <c r="K98" s="82" t="s">
        <v>123</v>
      </c>
      <c r="L98" s="83">
        <v>2.3E-2</v>
      </c>
      <c r="M98" s="83">
        <v>1.4199999999720497E-2</v>
      </c>
      <c r="N98" s="76">
        <v>4796.8660019999998</v>
      </c>
      <c r="O98" s="78">
        <v>104.42</v>
      </c>
      <c r="P98" s="76">
        <v>5.0088876669999998</v>
      </c>
      <c r="Q98" s="77">
        <f t="shared" si="1"/>
        <v>2.3910931469224577E-3</v>
      </c>
      <c r="R98" s="77">
        <f>P98/'סכום נכסי הקרן'!$C$42</f>
        <v>6.4043634448474521E-5</v>
      </c>
    </row>
    <row r="99" spans="2:18">
      <c r="B99" s="75" t="s">
        <v>1847</v>
      </c>
      <c r="C99" s="82" t="s">
        <v>1727</v>
      </c>
      <c r="D99" s="69" t="s">
        <v>1749</v>
      </c>
      <c r="E99" s="69"/>
      <c r="F99" s="69" t="s">
        <v>1745</v>
      </c>
      <c r="G99" s="94">
        <v>42432</v>
      </c>
      <c r="H99" s="69" t="s">
        <v>121</v>
      </c>
      <c r="I99" s="76">
        <v>5.71</v>
      </c>
      <c r="J99" s="82" t="s">
        <v>352</v>
      </c>
      <c r="K99" s="82" t="s">
        <v>123</v>
      </c>
      <c r="L99" s="83">
        <v>2.5399999999999999E-2</v>
      </c>
      <c r="M99" s="83">
        <v>1.9E-3</v>
      </c>
      <c r="N99" s="76">
        <v>16720.86</v>
      </c>
      <c r="O99" s="78">
        <v>116.3</v>
      </c>
      <c r="P99" s="76">
        <v>19.446369999999998</v>
      </c>
      <c r="Q99" s="77">
        <f t="shared" si="1"/>
        <v>9.2831153602947174E-3</v>
      </c>
      <c r="R99" s="77">
        <f>P99/'סכום נכסי הקרן'!$C$42</f>
        <v>2.4864127415652449E-4</v>
      </c>
    </row>
    <row r="100" spans="2:18">
      <c r="B100" s="75" t="s">
        <v>1848</v>
      </c>
      <c r="C100" s="82" t="s">
        <v>1727</v>
      </c>
      <c r="D100" s="69">
        <v>7134</v>
      </c>
      <c r="E100" s="69"/>
      <c r="F100" s="69" t="s">
        <v>1745</v>
      </c>
      <c r="G100" s="94">
        <v>43705</v>
      </c>
      <c r="H100" s="69" t="s">
        <v>121</v>
      </c>
      <c r="I100" s="76">
        <v>6.64</v>
      </c>
      <c r="J100" s="82" t="s">
        <v>352</v>
      </c>
      <c r="K100" s="82" t="s">
        <v>123</v>
      </c>
      <c r="L100" s="83">
        <v>0.04</v>
      </c>
      <c r="M100" s="83">
        <v>1.9199999999999998E-2</v>
      </c>
      <c r="N100" s="76">
        <v>1546.49</v>
      </c>
      <c r="O100" s="78">
        <v>114.27</v>
      </c>
      <c r="P100" s="76">
        <v>1.76718</v>
      </c>
      <c r="Q100" s="77">
        <f t="shared" si="1"/>
        <v>8.435988723039632E-4</v>
      </c>
      <c r="R100" s="77">
        <f>P100/'סכום נכסי הקרן'!$C$42</f>
        <v>2.2595162329212443E-5</v>
      </c>
    </row>
    <row r="101" spans="2:18">
      <c r="B101" s="75" t="s">
        <v>1848</v>
      </c>
      <c r="C101" s="82" t="s">
        <v>1727</v>
      </c>
      <c r="D101" s="69" t="s">
        <v>1750</v>
      </c>
      <c r="E101" s="69"/>
      <c r="F101" s="69" t="s">
        <v>1745</v>
      </c>
      <c r="G101" s="94">
        <v>43256</v>
      </c>
      <c r="H101" s="69" t="s">
        <v>121</v>
      </c>
      <c r="I101" s="76">
        <v>6.6599999999999993</v>
      </c>
      <c r="J101" s="82" t="s">
        <v>352</v>
      </c>
      <c r="K101" s="82" t="s">
        <v>123</v>
      </c>
      <c r="L101" s="83">
        <v>0.04</v>
      </c>
      <c r="M101" s="83">
        <v>1.8000000000000006E-2</v>
      </c>
      <c r="N101" s="76">
        <v>25408.560000000001</v>
      </c>
      <c r="O101" s="78">
        <v>115.75</v>
      </c>
      <c r="P101" s="76">
        <v>29.410419999999998</v>
      </c>
      <c r="Q101" s="77">
        <f t="shared" si="1"/>
        <v>1.4039654786714383E-2</v>
      </c>
      <c r="R101" s="77">
        <f>P101/'סכום נכסי הקרן'!$C$42</f>
        <v>3.7604161096793545E-4</v>
      </c>
    </row>
    <row r="102" spans="2:18">
      <c r="B102" s="75" t="s">
        <v>1849</v>
      </c>
      <c r="C102" s="82" t="s">
        <v>1713</v>
      </c>
      <c r="D102" s="69" t="s">
        <v>1751</v>
      </c>
      <c r="E102" s="69"/>
      <c r="F102" s="69" t="s">
        <v>1745</v>
      </c>
      <c r="G102" s="94">
        <v>42326</v>
      </c>
      <c r="H102" s="69" t="s">
        <v>121</v>
      </c>
      <c r="I102" s="76">
        <v>9.49</v>
      </c>
      <c r="J102" s="82" t="s">
        <v>352</v>
      </c>
      <c r="K102" s="82" t="s">
        <v>123</v>
      </c>
      <c r="L102" s="83">
        <v>3.4000000000000002E-2</v>
      </c>
      <c r="M102" s="83">
        <v>1.6399999999999998E-2</v>
      </c>
      <c r="N102" s="76">
        <v>580.17999999999995</v>
      </c>
      <c r="O102" s="78">
        <v>118.57</v>
      </c>
      <c r="P102" s="76">
        <v>0.68758000000000008</v>
      </c>
      <c r="Q102" s="77">
        <f t="shared" si="1"/>
        <v>3.2823012518179195E-4</v>
      </c>
      <c r="R102" s="77">
        <f>P102/'סכום נכסי הקרן'!$C$42</f>
        <v>8.7913974322479285E-6</v>
      </c>
    </row>
    <row r="103" spans="2:18">
      <c r="B103" s="75" t="s">
        <v>1849</v>
      </c>
      <c r="C103" s="82" t="s">
        <v>1713</v>
      </c>
      <c r="D103" s="69" t="s">
        <v>1752</v>
      </c>
      <c r="E103" s="69"/>
      <c r="F103" s="69" t="s">
        <v>1745</v>
      </c>
      <c r="G103" s="94">
        <v>42606</v>
      </c>
      <c r="H103" s="69" t="s">
        <v>121</v>
      </c>
      <c r="I103" s="76">
        <v>9.49</v>
      </c>
      <c r="J103" s="82" t="s">
        <v>352</v>
      </c>
      <c r="K103" s="82" t="s">
        <v>123</v>
      </c>
      <c r="L103" s="83">
        <v>3.4000000000000002E-2</v>
      </c>
      <c r="M103" s="83">
        <v>1.6300000000000002E-2</v>
      </c>
      <c r="N103" s="76">
        <v>2440.39</v>
      </c>
      <c r="O103" s="78">
        <v>118.56</v>
      </c>
      <c r="P103" s="76">
        <v>2.8936100000000002</v>
      </c>
      <c r="Q103" s="77">
        <f t="shared" si="1"/>
        <v>1.3813228606522657E-3</v>
      </c>
      <c r="R103" s="77">
        <f>P103/'סכום נכסי הקרן'!$C$42</f>
        <v>3.6997695575681266E-5</v>
      </c>
    </row>
    <row r="104" spans="2:18">
      <c r="B104" s="75" t="s">
        <v>1849</v>
      </c>
      <c r="C104" s="82" t="s">
        <v>1713</v>
      </c>
      <c r="D104" s="69" t="s">
        <v>1753</v>
      </c>
      <c r="E104" s="69"/>
      <c r="F104" s="69" t="s">
        <v>1745</v>
      </c>
      <c r="G104" s="94">
        <v>42648</v>
      </c>
      <c r="H104" s="69" t="s">
        <v>121</v>
      </c>
      <c r="I104" s="76">
        <v>9.4899999999999984</v>
      </c>
      <c r="J104" s="82" t="s">
        <v>352</v>
      </c>
      <c r="K104" s="82" t="s">
        <v>123</v>
      </c>
      <c r="L104" s="83">
        <v>3.4000000000000002E-2</v>
      </c>
      <c r="M104" s="83">
        <v>1.6299999999999995E-2</v>
      </c>
      <c r="N104" s="76">
        <v>2238.58</v>
      </c>
      <c r="O104" s="78">
        <v>118.55</v>
      </c>
      <c r="P104" s="76">
        <v>2.6540100000000004</v>
      </c>
      <c r="Q104" s="77">
        <f t="shared" si="1"/>
        <v>1.2669449875414172E-3</v>
      </c>
      <c r="R104" s="77">
        <f>P104/'סכום נכסי הקרן'!$C$42</f>
        <v>3.3934170131708781E-5</v>
      </c>
    </row>
    <row r="105" spans="2:18">
      <c r="B105" s="75" t="s">
        <v>1849</v>
      </c>
      <c r="C105" s="82" t="s">
        <v>1713</v>
      </c>
      <c r="D105" s="69" t="s">
        <v>1754</v>
      </c>
      <c r="E105" s="69"/>
      <c r="F105" s="69" t="s">
        <v>1745</v>
      </c>
      <c r="G105" s="94">
        <v>42718</v>
      </c>
      <c r="H105" s="69" t="s">
        <v>121</v>
      </c>
      <c r="I105" s="76">
        <v>9.49</v>
      </c>
      <c r="J105" s="82" t="s">
        <v>352</v>
      </c>
      <c r="K105" s="82" t="s">
        <v>123</v>
      </c>
      <c r="L105" s="83">
        <v>3.4000000000000002E-2</v>
      </c>
      <c r="M105" s="83">
        <v>1.6399999999999998E-2</v>
      </c>
      <c r="N105" s="76">
        <v>1564.04</v>
      </c>
      <c r="O105" s="78">
        <v>118.43</v>
      </c>
      <c r="P105" s="76">
        <v>1.8527</v>
      </c>
      <c r="Q105" s="77">
        <f t="shared" si="1"/>
        <v>8.8442356223902071E-4</v>
      </c>
      <c r="R105" s="77">
        <f>P105/'סכום נכסי הקרן'!$C$42</f>
        <v>2.3688620993521824E-5</v>
      </c>
    </row>
    <row r="106" spans="2:18">
      <c r="B106" s="75" t="s">
        <v>1849</v>
      </c>
      <c r="C106" s="82" t="s">
        <v>1713</v>
      </c>
      <c r="D106" s="69" t="s">
        <v>1755</v>
      </c>
      <c r="E106" s="69"/>
      <c r="F106" s="69" t="s">
        <v>1745</v>
      </c>
      <c r="G106" s="94">
        <v>42900</v>
      </c>
      <c r="H106" s="69" t="s">
        <v>121</v>
      </c>
      <c r="I106" s="76">
        <v>9.39</v>
      </c>
      <c r="J106" s="82" t="s">
        <v>352</v>
      </c>
      <c r="K106" s="82" t="s">
        <v>123</v>
      </c>
      <c r="L106" s="83">
        <v>3.4000000000000002E-2</v>
      </c>
      <c r="M106" s="83">
        <v>1.9199999999999998E-2</v>
      </c>
      <c r="N106" s="76">
        <v>1852.65</v>
      </c>
      <c r="O106" s="78">
        <v>115.38</v>
      </c>
      <c r="P106" s="76">
        <v>2.13741</v>
      </c>
      <c r="Q106" s="77">
        <f t="shared" si="1"/>
        <v>1.0203356000244536E-3</v>
      </c>
      <c r="R106" s="77">
        <f>P106/'סכום נכסי הקרן'!$C$42</f>
        <v>2.7328922868118683E-5</v>
      </c>
    </row>
    <row r="107" spans="2:18">
      <c r="B107" s="75" t="s">
        <v>1849</v>
      </c>
      <c r="C107" s="82" t="s">
        <v>1713</v>
      </c>
      <c r="D107" s="69" t="s">
        <v>1756</v>
      </c>
      <c r="E107" s="69"/>
      <c r="F107" s="69" t="s">
        <v>1745</v>
      </c>
      <c r="G107" s="94">
        <v>43075</v>
      </c>
      <c r="H107" s="69" t="s">
        <v>121</v>
      </c>
      <c r="I107" s="76">
        <v>9.2900000000000009</v>
      </c>
      <c r="J107" s="82" t="s">
        <v>352</v>
      </c>
      <c r="K107" s="82" t="s">
        <v>123</v>
      </c>
      <c r="L107" s="83">
        <v>3.4000000000000002E-2</v>
      </c>
      <c r="M107" s="83">
        <v>2.2599999999999999E-2</v>
      </c>
      <c r="N107" s="76">
        <v>1149.5999999999999</v>
      </c>
      <c r="O107" s="78">
        <v>111.88</v>
      </c>
      <c r="P107" s="76">
        <v>1.2864500000000001</v>
      </c>
      <c r="Q107" s="77">
        <f t="shared" si="1"/>
        <v>6.1411274984745951E-4</v>
      </c>
      <c r="R107" s="77">
        <f>P107/'סכום נכסי הקרן'!$C$42</f>
        <v>1.6448548862263804E-5</v>
      </c>
    </row>
    <row r="108" spans="2:18">
      <c r="B108" s="75" t="s">
        <v>1849</v>
      </c>
      <c r="C108" s="82" t="s">
        <v>1713</v>
      </c>
      <c r="D108" s="69" t="s">
        <v>1757</v>
      </c>
      <c r="E108" s="69"/>
      <c r="F108" s="69" t="s">
        <v>1745</v>
      </c>
      <c r="G108" s="94">
        <v>43292</v>
      </c>
      <c r="H108" s="69" t="s">
        <v>121</v>
      </c>
      <c r="I108" s="76">
        <v>9.379999999999999</v>
      </c>
      <c r="J108" s="82" t="s">
        <v>352</v>
      </c>
      <c r="K108" s="82" t="s">
        <v>123</v>
      </c>
      <c r="L108" s="83">
        <v>3.4000000000000002E-2</v>
      </c>
      <c r="M108" s="83">
        <v>1.9699999999999999E-2</v>
      </c>
      <c r="N108" s="76">
        <v>3134.67</v>
      </c>
      <c r="O108" s="78">
        <v>114.87</v>
      </c>
      <c r="P108" s="76">
        <v>3.6006900000000002</v>
      </c>
      <c r="Q108" s="77">
        <f t="shared" si="1"/>
        <v>1.7188617025521778E-3</v>
      </c>
      <c r="R108" s="77">
        <f>P108/'סכום נכסי הקרן'!$C$42</f>
        <v>4.6038419995230795E-5</v>
      </c>
    </row>
    <row r="109" spans="2:18">
      <c r="B109" s="75" t="s">
        <v>1850</v>
      </c>
      <c r="C109" s="82" t="s">
        <v>1713</v>
      </c>
      <c r="D109" s="69" t="s">
        <v>1758</v>
      </c>
      <c r="E109" s="69"/>
      <c r="F109" s="69" t="s">
        <v>1745</v>
      </c>
      <c r="G109" s="94">
        <v>42326</v>
      </c>
      <c r="H109" s="69" t="s">
        <v>121</v>
      </c>
      <c r="I109" s="76">
        <v>9.42</v>
      </c>
      <c r="J109" s="82" t="s">
        <v>352</v>
      </c>
      <c r="K109" s="82" t="s">
        <v>123</v>
      </c>
      <c r="L109" s="83">
        <v>3.4000000000000002E-2</v>
      </c>
      <c r="M109" s="83">
        <v>1.84E-2</v>
      </c>
      <c r="N109" s="76">
        <v>1291.3599999999999</v>
      </c>
      <c r="O109" s="78">
        <v>116.29</v>
      </c>
      <c r="P109" s="76">
        <v>1.50173</v>
      </c>
      <c r="Q109" s="77">
        <f t="shared" si="1"/>
        <v>7.1688098241550412E-4</v>
      </c>
      <c r="R109" s="77">
        <f>P109/'סכום נכסי הקרן'!$C$42</f>
        <v>1.9201118802073476E-5</v>
      </c>
    </row>
    <row r="110" spans="2:18">
      <c r="B110" s="75" t="s">
        <v>1850</v>
      </c>
      <c r="C110" s="82" t="s">
        <v>1713</v>
      </c>
      <c r="D110" s="69" t="s">
        <v>1759</v>
      </c>
      <c r="E110" s="69"/>
      <c r="F110" s="69" t="s">
        <v>1745</v>
      </c>
      <c r="G110" s="94">
        <v>42606</v>
      </c>
      <c r="H110" s="69" t="s">
        <v>121</v>
      </c>
      <c r="I110" s="76">
        <v>9.4</v>
      </c>
      <c r="J110" s="82" t="s">
        <v>352</v>
      </c>
      <c r="K110" s="82" t="s">
        <v>123</v>
      </c>
      <c r="L110" s="83">
        <v>3.4000000000000002E-2</v>
      </c>
      <c r="M110" s="83">
        <v>1.9E-2</v>
      </c>
      <c r="N110" s="76">
        <v>5431.84</v>
      </c>
      <c r="O110" s="78">
        <v>115.63</v>
      </c>
      <c r="P110" s="76">
        <v>6.2804399999999996</v>
      </c>
      <c r="Q110" s="77">
        <f t="shared" si="1"/>
        <v>2.998094196161513E-3</v>
      </c>
      <c r="R110" s="77">
        <f>P110/'סכום נכסי הקרן'!$C$42</f>
        <v>8.0301701750177677E-5</v>
      </c>
    </row>
    <row r="111" spans="2:18">
      <c r="B111" s="75" t="s">
        <v>1850</v>
      </c>
      <c r="C111" s="82" t="s">
        <v>1713</v>
      </c>
      <c r="D111" s="69" t="s">
        <v>1760</v>
      </c>
      <c r="E111" s="69"/>
      <c r="F111" s="69" t="s">
        <v>1745</v>
      </c>
      <c r="G111" s="94">
        <v>42648</v>
      </c>
      <c r="H111" s="69" t="s">
        <v>121</v>
      </c>
      <c r="I111" s="76">
        <v>9.4</v>
      </c>
      <c r="J111" s="82" t="s">
        <v>352</v>
      </c>
      <c r="K111" s="82" t="s">
        <v>123</v>
      </c>
      <c r="L111" s="83">
        <v>3.4000000000000002E-2</v>
      </c>
      <c r="M111" s="83">
        <v>1.8999999999999996E-2</v>
      </c>
      <c r="N111" s="76">
        <v>4982.67</v>
      </c>
      <c r="O111" s="78">
        <v>115.67</v>
      </c>
      <c r="P111" s="76">
        <v>5.7632099999999999</v>
      </c>
      <c r="Q111" s="77">
        <f t="shared" si="1"/>
        <v>2.7511840654890411E-3</v>
      </c>
      <c r="R111" s="77">
        <f>P111/'סכום נכסי הקרן'!$C$42</f>
        <v>7.3688399306997844E-5</v>
      </c>
    </row>
    <row r="112" spans="2:18">
      <c r="B112" s="75" t="s">
        <v>1850</v>
      </c>
      <c r="C112" s="82" t="s">
        <v>1713</v>
      </c>
      <c r="D112" s="69" t="s">
        <v>1761</v>
      </c>
      <c r="E112" s="69"/>
      <c r="F112" s="69" t="s">
        <v>1745</v>
      </c>
      <c r="G112" s="94">
        <v>42718</v>
      </c>
      <c r="H112" s="69" t="s">
        <v>121</v>
      </c>
      <c r="I112" s="76">
        <v>9.3899999999999988</v>
      </c>
      <c r="J112" s="82" t="s">
        <v>352</v>
      </c>
      <c r="K112" s="82" t="s">
        <v>123</v>
      </c>
      <c r="L112" s="83">
        <v>3.4000000000000002E-2</v>
      </c>
      <c r="M112" s="83">
        <v>1.9400000000000001E-2</v>
      </c>
      <c r="N112" s="76">
        <v>3481.27</v>
      </c>
      <c r="O112" s="78">
        <v>115.23</v>
      </c>
      <c r="P112" s="76">
        <v>4.0111699999999999</v>
      </c>
      <c r="Q112" s="77">
        <f t="shared" si="1"/>
        <v>1.9148125763190438E-3</v>
      </c>
      <c r="R112" s="77">
        <f>P112/'סכום נכסי הקרן'!$C$42</f>
        <v>5.1286817007926234E-5</v>
      </c>
    </row>
    <row r="113" spans="2:18">
      <c r="B113" s="75" t="s">
        <v>1850</v>
      </c>
      <c r="C113" s="82" t="s">
        <v>1713</v>
      </c>
      <c r="D113" s="69" t="s">
        <v>1762</v>
      </c>
      <c r="E113" s="69"/>
      <c r="F113" s="69" t="s">
        <v>1745</v>
      </c>
      <c r="G113" s="94">
        <v>42900</v>
      </c>
      <c r="H113" s="69" t="s">
        <v>121</v>
      </c>
      <c r="I113" s="76">
        <v>9.2099999999999991</v>
      </c>
      <c r="J113" s="82" t="s">
        <v>352</v>
      </c>
      <c r="K113" s="82" t="s">
        <v>123</v>
      </c>
      <c r="L113" s="83">
        <v>3.4000000000000002E-2</v>
      </c>
      <c r="M113" s="83">
        <v>2.5000000000000005E-2</v>
      </c>
      <c r="N113" s="76">
        <v>4123.6899999999996</v>
      </c>
      <c r="O113" s="78">
        <v>109.46</v>
      </c>
      <c r="P113" s="76">
        <v>4.5135299999999994</v>
      </c>
      <c r="Q113" s="77">
        <f t="shared" si="1"/>
        <v>2.1546242137813389E-3</v>
      </c>
      <c r="R113" s="77">
        <f>P113/'סכום נכסי הקרן'!$C$42</f>
        <v>5.7709991640789407E-5</v>
      </c>
    </row>
    <row r="114" spans="2:18">
      <c r="B114" s="75" t="s">
        <v>1850</v>
      </c>
      <c r="C114" s="82" t="s">
        <v>1713</v>
      </c>
      <c r="D114" s="69" t="s">
        <v>1763</v>
      </c>
      <c r="E114" s="69"/>
      <c r="F114" s="69" t="s">
        <v>1745</v>
      </c>
      <c r="G114" s="94">
        <v>43075</v>
      </c>
      <c r="H114" s="69" t="s">
        <v>121</v>
      </c>
      <c r="I114" s="76">
        <v>9.1099999999999977</v>
      </c>
      <c r="J114" s="82" t="s">
        <v>352</v>
      </c>
      <c r="K114" s="82" t="s">
        <v>123</v>
      </c>
      <c r="L114" s="83">
        <v>3.4000000000000002E-2</v>
      </c>
      <c r="M114" s="83">
        <v>2.8000000000000004E-2</v>
      </c>
      <c r="N114" s="76">
        <v>2558.7600000000002</v>
      </c>
      <c r="O114" s="78">
        <v>106.55</v>
      </c>
      <c r="P114" s="76">
        <v>2.7265600000000001</v>
      </c>
      <c r="Q114" s="77">
        <f t="shared" si="1"/>
        <v>1.3015781874337045E-3</v>
      </c>
      <c r="R114" s="77">
        <f>P114/'סכום נכסי הקרן'!$C$42</f>
        <v>3.4861794384464225E-5</v>
      </c>
    </row>
    <row r="115" spans="2:18">
      <c r="B115" s="75" t="s">
        <v>1850</v>
      </c>
      <c r="C115" s="82" t="s">
        <v>1713</v>
      </c>
      <c r="D115" s="69" t="s">
        <v>1764</v>
      </c>
      <c r="E115" s="69"/>
      <c r="F115" s="69" t="s">
        <v>1745</v>
      </c>
      <c r="G115" s="94">
        <v>43292</v>
      </c>
      <c r="H115" s="69" t="s">
        <v>121</v>
      </c>
      <c r="I115" s="76">
        <v>9.15</v>
      </c>
      <c r="J115" s="82" t="s">
        <v>352</v>
      </c>
      <c r="K115" s="82" t="s">
        <v>123</v>
      </c>
      <c r="L115" s="83">
        <v>3.4000000000000002E-2</v>
      </c>
      <c r="M115" s="83">
        <v>2.69E-2</v>
      </c>
      <c r="N115" s="76">
        <v>6977.18</v>
      </c>
      <c r="O115" s="78">
        <v>107.67</v>
      </c>
      <c r="P115" s="76">
        <v>7.5124899999999997</v>
      </c>
      <c r="Q115" s="77">
        <f t="shared" si="1"/>
        <v>3.5862380132158584E-3</v>
      </c>
      <c r="R115" s="77">
        <f>P115/'סכום נכסי הקרן'!$C$42</f>
        <v>9.6054692247866762E-5</v>
      </c>
    </row>
    <row r="116" spans="2:18">
      <c r="B116" s="75" t="s">
        <v>1851</v>
      </c>
      <c r="C116" s="82" t="s">
        <v>1713</v>
      </c>
      <c r="D116" s="69" t="s">
        <v>1765</v>
      </c>
      <c r="E116" s="69"/>
      <c r="F116" s="69" t="s">
        <v>1280</v>
      </c>
      <c r="G116" s="94">
        <v>42516</v>
      </c>
      <c r="H116" s="69" t="s">
        <v>1229</v>
      </c>
      <c r="I116" s="76">
        <v>4.6999999999999993</v>
      </c>
      <c r="J116" s="82" t="s">
        <v>352</v>
      </c>
      <c r="K116" s="82" t="s">
        <v>123</v>
      </c>
      <c r="L116" s="83">
        <v>2.3269999999999999E-2</v>
      </c>
      <c r="M116" s="83">
        <v>1.3399999999999999E-2</v>
      </c>
      <c r="N116" s="76">
        <v>24358.97</v>
      </c>
      <c r="O116" s="78">
        <v>106.42</v>
      </c>
      <c r="P116" s="76">
        <v>25.922810000000002</v>
      </c>
      <c r="Q116" s="77">
        <f t="shared" si="1"/>
        <v>1.2374774093725541E-2</v>
      </c>
      <c r="R116" s="77">
        <f>P116/'סכום נכסי הקרן'!$C$42</f>
        <v>3.3144903177906705E-4</v>
      </c>
    </row>
    <row r="117" spans="2:18">
      <c r="B117" s="75" t="s">
        <v>1846</v>
      </c>
      <c r="C117" s="82" t="s">
        <v>1713</v>
      </c>
      <c r="D117" s="69" t="s">
        <v>1766</v>
      </c>
      <c r="E117" s="69"/>
      <c r="F117" s="69" t="s">
        <v>1744</v>
      </c>
      <c r="G117" s="94">
        <v>42474</v>
      </c>
      <c r="H117" s="69" t="s">
        <v>1712</v>
      </c>
      <c r="I117" s="76">
        <v>1.8500000001062313</v>
      </c>
      <c r="J117" s="82" t="s">
        <v>119</v>
      </c>
      <c r="K117" s="82" t="s">
        <v>123</v>
      </c>
      <c r="L117" s="83">
        <v>2.2000000000000002E-2</v>
      </c>
      <c r="M117" s="83">
        <v>1.6899999998300302E-2</v>
      </c>
      <c r="N117" s="76">
        <v>1862.757501</v>
      </c>
      <c r="O117" s="78">
        <v>101.07</v>
      </c>
      <c r="P117" s="76">
        <v>1.8826889280000001</v>
      </c>
      <c r="Q117" s="77">
        <f t="shared" si="1"/>
        <v>8.9873937944066678E-4</v>
      </c>
      <c r="R117" s="77">
        <f>P117/'סכום נכסי הקרן'!$C$42</f>
        <v>2.4072059407401035E-5</v>
      </c>
    </row>
    <row r="118" spans="2:18">
      <c r="B118" s="75" t="s">
        <v>1846</v>
      </c>
      <c r="C118" s="82" t="s">
        <v>1713</v>
      </c>
      <c r="D118" s="69" t="s">
        <v>1767</v>
      </c>
      <c r="E118" s="69"/>
      <c r="F118" s="69" t="s">
        <v>1744</v>
      </c>
      <c r="G118" s="94">
        <v>42562</v>
      </c>
      <c r="H118" s="69" t="s">
        <v>1712</v>
      </c>
      <c r="I118" s="76">
        <v>2.9499999992725585</v>
      </c>
      <c r="J118" s="82" t="s">
        <v>119</v>
      </c>
      <c r="K118" s="82" t="s">
        <v>123</v>
      </c>
      <c r="L118" s="83">
        <v>3.3700000000000001E-2</v>
      </c>
      <c r="M118" s="83">
        <v>2.5499999989088376E-2</v>
      </c>
      <c r="N118" s="76">
        <v>535.520308</v>
      </c>
      <c r="O118" s="78">
        <v>102.68</v>
      </c>
      <c r="P118" s="76">
        <v>0.54987225200000001</v>
      </c>
      <c r="Q118" s="77">
        <f t="shared" si="1"/>
        <v>2.6249256538577885E-4</v>
      </c>
      <c r="R118" s="77">
        <f>P118/'סכום נכסי הקרן'!$C$42</f>
        <v>7.0306662559952082E-6</v>
      </c>
    </row>
    <row r="119" spans="2:18">
      <c r="B119" s="75" t="s">
        <v>1846</v>
      </c>
      <c r="C119" s="82" t="s">
        <v>1713</v>
      </c>
      <c r="D119" s="69" t="s">
        <v>1768</v>
      </c>
      <c r="E119" s="69"/>
      <c r="F119" s="69" t="s">
        <v>1744</v>
      </c>
      <c r="G119" s="94">
        <v>42717</v>
      </c>
      <c r="H119" s="69" t="s">
        <v>1712</v>
      </c>
      <c r="I119" s="76">
        <v>2.8000000043711712</v>
      </c>
      <c r="J119" s="82" t="s">
        <v>119</v>
      </c>
      <c r="K119" s="82" t="s">
        <v>123</v>
      </c>
      <c r="L119" s="83">
        <v>3.85E-2</v>
      </c>
      <c r="M119" s="83">
        <v>3.0900000005828224E-2</v>
      </c>
      <c r="N119" s="76">
        <v>134.00663299999999</v>
      </c>
      <c r="O119" s="78">
        <v>102.43</v>
      </c>
      <c r="P119" s="76">
        <v>0.137262988</v>
      </c>
      <c r="Q119" s="77">
        <f t="shared" si="1"/>
        <v>6.5525244675625823E-5</v>
      </c>
      <c r="R119" s="77">
        <f>P119/'סכום נכסי הקרן'!$C$42</f>
        <v>1.7550444751823469E-6</v>
      </c>
    </row>
    <row r="120" spans="2:18">
      <c r="B120" s="75" t="s">
        <v>1846</v>
      </c>
      <c r="C120" s="82" t="s">
        <v>1713</v>
      </c>
      <c r="D120" s="69" t="s">
        <v>1769</v>
      </c>
      <c r="E120" s="69"/>
      <c r="F120" s="69" t="s">
        <v>1744</v>
      </c>
      <c r="G120" s="94">
        <v>42710</v>
      </c>
      <c r="H120" s="69" t="s">
        <v>1712</v>
      </c>
      <c r="I120" s="76">
        <v>2.799999996101159</v>
      </c>
      <c r="J120" s="82" t="s">
        <v>119</v>
      </c>
      <c r="K120" s="82" t="s">
        <v>123</v>
      </c>
      <c r="L120" s="83">
        <v>3.8399999999999997E-2</v>
      </c>
      <c r="M120" s="83">
        <v>3.0799999961986301E-2</v>
      </c>
      <c r="N120" s="76">
        <v>400.64275999999995</v>
      </c>
      <c r="O120" s="78">
        <v>102.43</v>
      </c>
      <c r="P120" s="76">
        <v>0.41037838199999999</v>
      </c>
      <c r="Q120" s="77">
        <f t="shared" si="1"/>
        <v>1.9590236437325287E-4</v>
      </c>
      <c r="R120" s="77">
        <f>P120/'סכום נכסי הקרן'!$C$42</f>
        <v>5.2470977250136112E-6</v>
      </c>
    </row>
    <row r="121" spans="2:18">
      <c r="B121" s="75" t="s">
        <v>1846</v>
      </c>
      <c r="C121" s="82" t="s">
        <v>1713</v>
      </c>
      <c r="D121" s="69" t="s">
        <v>1770</v>
      </c>
      <c r="E121" s="69"/>
      <c r="F121" s="69" t="s">
        <v>1744</v>
      </c>
      <c r="G121" s="94">
        <v>42474</v>
      </c>
      <c r="H121" s="69" t="s">
        <v>1712</v>
      </c>
      <c r="I121" s="76">
        <v>3.8899999997133055</v>
      </c>
      <c r="J121" s="82" t="s">
        <v>119</v>
      </c>
      <c r="K121" s="82" t="s">
        <v>123</v>
      </c>
      <c r="L121" s="83">
        <v>3.6699999999999997E-2</v>
      </c>
      <c r="M121" s="83">
        <v>2.5399999994869683E-2</v>
      </c>
      <c r="N121" s="76">
        <v>1898.5679210000003</v>
      </c>
      <c r="O121" s="78">
        <v>104.72</v>
      </c>
      <c r="P121" s="76">
        <v>1.988180413</v>
      </c>
      <c r="Q121" s="77">
        <f t="shared" si="1"/>
        <v>9.490978589298362E-4</v>
      </c>
      <c r="R121" s="77">
        <f>P121/'סכום נכסי הקרן'!$C$42</f>
        <v>2.5420873465914984E-5</v>
      </c>
    </row>
    <row r="122" spans="2:18">
      <c r="B122" s="75" t="s">
        <v>1846</v>
      </c>
      <c r="C122" s="82" t="s">
        <v>1713</v>
      </c>
      <c r="D122" s="69" t="s">
        <v>1771</v>
      </c>
      <c r="E122" s="69"/>
      <c r="F122" s="69" t="s">
        <v>1744</v>
      </c>
      <c r="G122" s="94">
        <v>42474</v>
      </c>
      <c r="H122" s="69" t="s">
        <v>1712</v>
      </c>
      <c r="I122" s="76">
        <v>1.8299999995615186</v>
      </c>
      <c r="J122" s="82" t="s">
        <v>119</v>
      </c>
      <c r="K122" s="82" t="s">
        <v>123</v>
      </c>
      <c r="L122" s="83">
        <v>3.1800000000000002E-2</v>
      </c>
      <c r="M122" s="83">
        <v>2.4599999996388976E-2</v>
      </c>
      <c r="N122" s="76">
        <v>1909.671067</v>
      </c>
      <c r="O122" s="78">
        <v>101.51</v>
      </c>
      <c r="P122" s="76">
        <v>1.9385071949999997</v>
      </c>
      <c r="Q122" s="77">
        <f t="shared" si="1"/>
        <v>9.2538535047653248E-4</v>
      </c>
      <c r="R122" s="77">
        <f>P122/'סכום נכסי הקרן'!$C$42</f>
        <v>2.4785751732914175E-5</v>
      </c>
    </row>
    <row r="123" spans="2:18">
      <c r="B123" s="75" t="s">
        <v>1852</v>
      </c>
      <c r="C123" s="82" t="s">
        <v>1727</v>
      </c>
      <c r="D123" s="69" t="s">
        <v>1772</v>
      </c>
      <c r="E123" s="69"/>
      <c r="F123" s="69" t="s">
        <v>1744</v>
      </c>
      <c r="G123" s="94">
        <v>42884</v>
      </c>
      <c r="H123" s="69" t="s">
        <v>1712</v>
      </c>
      <c r="I123" s="76">
        <v>0.2799999995545156</v>
      </c>
      <c r="J123" s="82" t="s">
        <v>119</v>
      </c>
      <c r="K123" s="82" t="s">
        <v>123</v>
      </c>
      <c r="L123" s="83">
        <v>2.2099999999999998E-2</v>
      </c>
      <c r="M123" s="83">
        <v>1.3200000004454846E-2</v>
      </c>
      <c r="N123" s="76">
        <v>446.93825199999998</v>
      </c>
      <c r="O123" s="78">
        <v>100.45</v>
      </c>
      <c r="P123" s="76">
        <v>0.44894946499999999</v>
      </c>
      <c r="Q123" s="77">
        <f t="shared" si="1"/>
        <v>2.1431504566341153E-4</v>
      </c>
      <c r="R123" s="77">
        <f>P123/'סכום נכסי הקרן'!$C$42</f>
        <v>5.740267567134124E-6</v>
      </c>
    </row>
    <row r="124" spans="2:18">
      <c r="B124" s="75" t="s">
        <v>1852</v>
      </c>
      <c r="C124" s="82" t="s">
        <v>1727</v>
      </c>
      <c r="D124" s="69" t="s">
        <v>1773</v>
      </c>
      <c r="E124" s="69"/>
      <c r="F124" s="69" t="s">
        <v>1744</v>
      </c>
      <c r="G124" s="94">
        <v>43006</v>
      </c>
      <c r="H124" s="69" t="s">
        <v>1712</v>
      </c>
      <c r="I124" s="76">
        <v>0.48999999995539834</v>
      </c>
      <c r="J124" s="82" t="s">
        <v>119</v>
      </c>
      <c r="K124" s="82" t="s">
        <v>123</v>
      </c>
      <c r="L124" s="83">
        <v>2.0799999999999999E-2</v>
      </c>
      <c r="M124" s="83">
        <v>1.4500000012637156E-2</v>
      </c>
      <c r="N124" s="76">
        <v>670.40737200000001</v>
      </c>
      <c r="O124" s="78">
        <v>100.33</v>
      </c>
      <c r="P124" s="76">
        <v>0.67261974699999993</v>
      </c>
      <c r="Q124" s="77">
        <f t="shared" si="1"/>
        <v>3.2108854788905316E-4</v>
      </c>
      <c r="R124" s="77">
        <f>P124/'סכום נכסי הקרן'!$C$42</f>
        <v>8.600115647132042E-6</v>
      </c>
    </row>
    <row r="125" spans="2:18">
      <c r="B125" s="75" t="s">
        <v>1852</v>
      </c>
      <c r="C125" s="82" t="s">
        <v>1727</v>
      </c>
      <c r="D125" s="69" t="s">
        <v>1774</v>
      </c>
      <c r="E125" s="69"/>
      <c r="F125" s="69" t="s">
        <v>1744</v>
      </c>
      <c r="G125" s="94">
        <v>43321</v>
      </c>
      <c r="H125" s="69" t="s">
        <v>1712</v>
      </c>
      <c r="I125" s="76">
        <v>0.84999999994308484</v>
      </c>
      <c r="J125" s="82" t="s">
        <v>119</v>
      </c>
      <c r="K125" s="82" t="s">
        <v>123</v>
      </c>
      <c r="L125" s="83">
        <v>2.3980000000000001E-2</v>
      </c>
      <c r="M125" s="83">
        <v>1.2899999998064883E-2</v>
      </c>
      <c r="N125" s="76">
        <v>1734.6218760000002</v>
      </c>
      <c r="O125" s="78">
        <v>101.29</v>
      </c>
      <c r="P125" s="76">
        <v>1.7569985459999997</v>
      </c>
      <c r="Q125" s="77">
        <f t="shared" si="1"/>
        <v>8.387385507109082E-4</v>
      </c>
      <c r="R125" s="77">
        <f>P125/'סכום נכסי הקרן'!$C$42</f>
        <v>2.2464982264998605E-5</v>
      </c>
    </row>
    <row r="126" spans="2:18">
      <c r="B126" s="75" t="s">
        <v>1852</v>
      </c>
      <c r="C126" s="82" t="s">
        <v>1727</v>
      </c>
      <c r="D126" s="69" t="s">
        <v>1775</v>
      </c>
      <c r="E126" s="69"/>
      <c r="F126" s="69" t="s">
        <v>1744</v>
      </c>
      <c r="G126" s="94">
        <v>43343</v>
      </c>
      <c r="H126" s="69" t="s">
        <v>1712</v>
      </c>
      <c r="I126" s="76">
        <v>0.90999999990311997</v>
      </c>
      <c r="J126" s="82" t="s">
        <v>119</v>
      </c>
      <c r="K126" s="82" t="s">
        <v>123</v>
      </c>
      <c r="L126" s="83">
        <v>2.3789999999999999E-2</v>
      </c>
      <c r="M126" s="83">
        <v>1.3300000001652663E-2</v>
      </c>
      <c r="N126" s="76">
        <v>1734.6218760000002</v>
      </c>
      <c r="O126" s="78">
        <v>101.16</v>
      </c>
      <c r="P126" s="76">
        <v>1.754743487</v>
      </c>
      <c r="Q126" s="77">
        <f t="shared" si="1"/>
        <v>8.3766205299738803E-4</v>
      </c>
      <c r="R126" s="77">
        <f>P126/'סכום נכסי הקרן'!$C$42</f>
        <v>2.2436149082093103E-5</v>
      </c>
    </row>
    <row r="127" spans="2:18">
      <c r="B127" s="75" t="s">
        <v>1852</v>
      </c>
      <c r="C127" s="82" t="s">
        <v>1727</v>
      </c>
      <c r="D127" s="69" t="s">
        <v>1776</v>
      </c>
      <c r="E127" s="69"/>
      <c r="F127" s="69" t="s">
        <v>1744</v>
      </c>
      <c r="G127" s="94">
        <v>42828</v>
      </c>
      <c r="H127" s="69" t="s">
        <v>1712</v>
      </c>
      <c r="I127" s="76">
        <v>0.12999999904439646</v>
      </c>
      <c r="J127" s="82" t="s">
        <v>119</v>
      </c>
      <c r="K127" s="82" t="s">
        <v>123</v>
      </c>
      <c r="L127" s="83">
        <v>2.2700000000000001E-2</v>
      </c>
      <c r="M127" s="83">
        <v>1.2700000000666701E-2</v>
      </c>
      <c r="N127" s="76">
        <v>446.93824599999999</v>
      </c>
      <c r="O127" s="78">
        <v>100.68</v>
      </c>
      <c r="P127" s="76">
        <v>0.44997741099999999</v>
      </c>
      <c r="Q127" s="77">
        <f t="shared" si="1"/>
        <v>2.1480575633600252E-4</v>
      </c>
      <c r="R127" s="77">
        <f>P127/'סכום נכסי הקרן'!$C$42</f>
        <v>5.7534108840207251E-6</v>
      </c>
    </row>
    <row r="128" spans="2:18">
      <c r="B128" s="75" t="s">
        <v>1852</v>
      </c>
      <c r="C128" s="82" t="s">
        <v>1727</v>
      </c>
      <c r="D128" s="69" t="s">
        <v>1777</v>
      </c>
      <c r="E128" s="69"/>
      <c r="F128" s="69" t="s">
        <v>1744</v>
      </c>
      <c r="G128" s="94">
        <v>42859</v>
      </c>
      <c r="H128" s="69" t="s">
        <v>1712</v>
      </c>
      <c r="I128" s="76">
        <v>0.2199999992880754</v>
      </c>
      <c r="J128" s="82" t="s">
        <v>119</v>
      </c>
      <c r="K128" s="82" t="s">
        <v>123</v>
      </c>
      <c r="L128" s="83">
        <v>2.2799999999999997E-2</v>
      </c>
      <c r="M128" s="83">
        <v>1.3000000004449529E-2</v>
      </c>
      <c r="N128" s="76">
        <v>446.93825199999998</v>
      </c>
      <c r="O128" s="78">
        <v>100.57</v>
      </c>
      <c r="P128" s="76">
        <v>0.44948580600000004</v>
      </c>
      <c r="Q128" s="77">
        <f t="shared" si="1"/>
        <v>2.1457107881383788E-4</v>
      </c>
      <c r="R128" s="77">
        <f>P128/'סכום נכסי הקרן'!$C$42</f>
        <v>5.7471252228108594E-6</v>
      </c>
    </row>
    <row r="129" spans="2:18">
      <c r="B129" s="75" t="s">
        <v>1852</v>
      </c>
      <c r="C129" s="82" t="s">
        <v>1727</v>
      </c>
      <c r="D129" s="69" t="s">
        <v>1778</v>
      </c>
      <c r="E129" s="69"/>
      <c r="F129" s="69" t="s">
        <v>1744</v>
      </c>
      <c r="G129" s="94">
        <v>43614</v>
      </c>
      <c r="H129" s="69" t="s">
        <v>1712</v>
      </c>
      <c r="I129" s="76">
        <v>1.2600000000874854</v>
      </c>
      <c r="J129" s="82" t="s">
        <v>119</v>
      </c>
      <c r="K129" s="82" t="s">
        <v>123</v>
      </c>
      <c r="L129" s="83">
        <v>2.427E-2</v>
      </c>
      <c r="M129" s="83">
        <v>1.4399999998727486E-2</v>
      </c>
      <c r="N129" s="76">
        <v>2478.0312549999999</v>
      </c>
      <c r="O129" s="78">
        <v>101.48</v>
      </c>
      <c r="P129" s="76">
        <v>2.5147060529999998</v>
      </c>
      <c r="Q129" s="77">
        <f t="shared" si="1"/>
        <v>1.2004454500881348E-3</v>
      </c>
      <c r="R129" s="77">
        <f>P129/'סכום נכסי הקרן'!$C$42</f>
        <v>3.2153029956081502E-5</v>
      </c>
    </row>
    <row r="130" spans="2:18">
      <c r="B130" s="75" t="s">
        <v>1852</v>
      </c>
      <c r="C130" s="82" t="s">
        <v>1727</v>
      </c>
      <c r="D130" s="69">
        <v>7355</v>
      </c>
      <c r="E130" s="69"/>
      <c r="F130" s="69" t="s">
        <v>1744</v>
      </c>
      <c r="G130" s="94">
        <v>43842</v>
      </c>
      <c r="H130" s="69" t="s">
        <v>1712</v>
      </c>
      <c r="I130" s="76">
        <v>1.4900000002280691</v>
      </c>
      <c r="J130" s="82" t="s">
        <v>119</v>
      </c>
      <c r="K130" s="82" t="s">
        <v>123</v>
      </c>
      <c r="L130" s="83">
        <v>2.0838000000000002E-2</v>
      </c>
      <c r="M130" s="83">
        <v>1.9200000002835456E-2</v>
      </c>
      <c r="N130" s="76">
        <v>3221.4406269999999</v>
      </c>
      <c r="O130" s="78">
        <v>100.72</v>
      </c>
      <c r="P130" s="76">
        <v>3.2446350739999996</v>
      </c>
      <c r="Q130" s="77">
        <f t="shared" si="1"/>
        <v>1.5488917311560146E-3</v>
      </c>
      <c r="R130" s="77">
        <f>P130/'סכום נכסי הקרן'!$C$42</f>
        <v>4.1485901943257745E-5</v>
      </c>
    </row>
    <row r="131" spans="2:18">
      <c r="B131" s="75" t="s">
        <v>1853</v>
      </c>
      <c r="C131" s="82" t="s">
        <v>1727</v>
      </c>
      <c r="D131" s="69">
        <v>22333</v>
      </c>
      <c r="E131" s="69"/>
      <c r="F131" s="69" t="s">
        <v>1280</v>
      </c>
      <c r="G131" s="94">
        <v>41639</v>
      </c>
      <c r="H131" s="69" t="s">
        <v>1229</v>
      </c>
      <c r="I131" s="76">
        <v>1.4700000000069549</v>
      </c>
      <c r="J131" s="82" t="s">
        <v>118</v>
      </c>
      <c r="K131" s="82" t="s">
        <v>123</v>
      </c>
      <c r="L131" s="83">
        <v>3.7000000000000005E-2</v>
      </c>
      <c r="M131" s="83">
        <v>2.2999999999528879E-3</v>
      </c>
      <c r="N131" s="76">
        <v>41634.715681000001</v>
      </c>
      <c r="O131" s="78">
        <v>107.06</v>
      </c>
      <c r="P131" s="76">
        <v>44.574124726999997</v>
      </c>
      <c r="Q131" s="77">
        <f t="shared" si="1"/>
        <v>2.1278353848296946E-2</v>
      </c>
      <c r="R131" s="77">
        <f>P131/'סכום נכסי הקרן'!$C$42</f>
        <v>5.6992472973275347E-4</v>
      </c>
    </row>
    <row r="132" spans="2:18">
      <c r="B132" s="75" t="s">
        <v>1853</v>
      </c>
      <c r="C132" s="82" t="s">
        <v>1727</v>
      </c>
      <c r="D132" s="69">
        <v>22334</v>
      </c>
      <c r="E132" s="69"/>
      <c r="F132" s="69" t="s">
        <v>1280</v>
      </c>
      <c r="G132" s="94">
        <v>42004</v>
      </c>
      <c r="H132" s="69" t="s">
        <v>1229</v>
      </c>
      <c r="I132" s="76">
        <v>1.9400000000082358</v>
      </c>
      <c r="J132" s="82" t="s">
        <v>118</v>
      </c>
      <c r="K132" s="82" t="s">
        <v>123</v>
      </c>
      <c r="L132" s="83">
        <v>3.7000000000000005E-2</v>
      </c>
      <c r="M132" s="83">
        <v>1.8000000002676559E-3</v>
      </c>
      <c r="N132" s="76">
        <v>17843.449616999998</v>
      </c>
      <c r="O132" s="78">
        <v>108.88</v>
      </c>
      <c r="P132" s="76">
        <v>19.427947136</v>
      </c>
      <c r="Q132" s="77">
        <f t="shared" si="1"/>
        <v>9.2743208360838245E-3</v>
      </c>
      <c r="R132" s="77">
        <f>P132/'סכום נכסי הקרן'!$C$42</f>
        <v>2.4840571942941751E-4</v>
      </c>
    </row>
    <row r="133" spans="2:18">
      <c r="B133" s="75" t="s">
        <v>1853</v>
      </c>
      <c r="C133" s="82" t="s">
        <v>1727</v>
      </c>
      <c r="D133" s="69" t="s">
        <v>1779</v>
      </c>
      <c r="E133" s="69"/>
      <c r="F133" s="69" t="s">
        <v>1280</v>
      </c>
      <c r="G133" s="94">
        <v>42759</v>
      </c>
      <c r="H133" s="69" t="s">
        <v>1229</v>
      </c>
      <c r="I133" s="76">
        <v>2.9500000003444597</v>
      </c>
      <c r="J133" s="82" t="s">
        <v>118</v>
      </c>
      <c r="K133" s="82" t="s">
        <v>123</v>
      </c>
      <c r="L133" s="83">
        <v>2.4E-2</v>
      </c>
      <c r="M133" s="83">
        <v>9.4000000003757744E-3</v>
      </c>
      <c r="N133" s="76">
        <v>3028.6504850000001</v>
      </c>
      <c r="O133" s="78">
        <v>105.44</v>
      </c>
      <c r="P133" s="76">
        <v>3.1934090019999997</v>
      </c>
      <c r="Q133" s="77">
        <f t="shared" si="1"/>
        <v>1.5244379366519112E-3</v>
      </c>
      <c r="R133" s="77">
        <f>P133/'סכום נכסי הקרן'!$C$42</f>
        <v>4.0830925420024161E-5</v>
      </c>
    </row>
    <row r="134" spans="2:18">
      <c r="B134" s="75" t="s">
        <v>1853</v>
      </c>
      <c r="C134" s="82" t="s">
        <v>1727</v>
      </c>
      <c r="D134" s="69" t="s">
        <v>1780</v>
      </c>
      <c r="E134" s="69"/>
      <c r="F134" s="69" t="s">
        <v>1280</v>
      </c>
      <c r="G134" s="94">
        <v>42759</v>
      </c>
      <c r="H134" s="69" t="s">
        <v>1229</v>
      </c>
      <c r="I134" s="76">
        <v>2.890000000133774</v>
      </c>
      <c r="J134" s="82" t="s">
        <v>118</v>
      </c>
      <c r="K134" s="82" t="s">
        <v>123</v>
      </c>
      <c r="L134" s="83">
        <v>3.8800000000000001E-2</v>
      </c>
      <c r="M134" s="83">
        <v>1.5499999999391934E-2</v>
      </c>
      <c r="N134" s="76">
        <v>3028.6504850000001</v>
      </c>
      <c r="O134" s="78">
        <v>108.6</v>
      </c>
      <c r="P134" s="76">
        <v>3.2891143040000004</v>
      </c>
      <c r="Q134" s="77">
        <f t="shared" si="1"/>
        <v>1.5701247851001229E-3</v>
      </c>
      <c r="R134" s="77">
        <f>P134/'סכום נכסי הקרן'!$C$42</f>
        <v>4.205461334907288E-5</v>
      </c>
    </row>
    <row r="135" spans="2:18">
      <c r="B135" s="75" t="s">
        <v>1854</v>
      </c>
      <c r="C135" s="82" t="s">
        <v>1713</v>
      </c>
      <c r="D135" s="69" t="s">
        <v>1781</v>
      </c>
      <c r="E135" s="69"/>
      <c r="F135" s="69" t="s">
        <v>1782</v>
      </c>
      <c r="G135" s="94">
        <v>42732</v>
      </c>
      <c r="H135" s="69" t="s">
        <v>1712</v>
      </c>
      <c r="I135" s="76">
        <v>3.3100000000225602</v>
      </c>
      <c r="J135" s="82" t="s">
        <v>119</v>
      </c>
      <c r="K135" s="82" t="s">
        <v>123</v>
      </c>
      <c r="L135" s="83">
        <v>2.1613000000000004E-2</v>
      </c>
      <c r="M135" s="83">
        <v>5.5999999999570274E-3</v>
      </c>
      <c r="N135" s="76">
        <v>26178.668502</v>
      </c>
      <c r="O135" s="78">
        <v>106.67</v>
      </c>
      <c r="P135" s="76">
        <v>27.924785227000001</v>
      </c>
      <c r="Q135" s="77">
        <f t="shared" si="1"/>
        <v>1.333045718423E-2</v>
      </c>
      <c r="R135" s="77">
        <f>P135/'סכום נכסי הקרן'!$C$42</f>
        <v>3.5704628572780282E-4</v>
      </c>
    </row>
    <row r="136" spans="2:18">
      <c r="B136" s="75" t="s">
        <v>1855</v>
      </c>
      <c r="C136" s="82" t="s">
        <v>1727</v>
      </c>
      <c r="D136" s="69">
        <v>6718</v>
      </c>
      <c r="E136" s="69"/>
      <c r="F136" s="69" t="s">
        <v>1783</v>
      </c>
      <c r="G136" s="94">
        <v>43482</v>
      </c>
      <c r="H136" s="69" t="s">
        <v>121</v>
      </c>
      <c r="I136" s="76">
        <v>3.0599999999542127</v>
      </c>
      <c r="J136" s="82" t="s">
        <v>119</v>
      </c>
      <c r="K136" s="82" t="s">
        <v>123</v>
      </c>
      <c r="L136" s="83">
        <v>4.1299999999999996E-2</v>
      </c>
      <c r="M136" s="83">
        <v>1.0800000000192787E-2</v>
      </c>
      <c r="N136" s="76">
        <v>15141.900213000001</v>
      </c>
      <c r="O136" s="78">
        <v>109.62</v>
      </c>
      <c r="P136" s="76">
        <v>16.598551246</v>
      </c>
      <c r="Q136" s="77">
        <f t="shared" si="1"/>
        <v>7.9236518707800803E-3</v>
      </c>
      <c r="R136" s="77">
        <f>P136/'סכום נכסי הקרן'!$C$42</f>
        <v>2.1222906542238E-4</v>
      </c>
    </row>
    <row r="137" spans="2:18">
      <c r="B137" s="75" t="s">
        <v>1856</v>
      </c>
      <c r="C137" s="82" t="s">
        <v>1713</v>
      </c>
      <c r="D137" s="69" t="s">
        <v>1784</v>
      </c>
      <c r="E137" s="69"/>
      <c r="F137" s="69" t="s">
        <v>1782</v>
      </c>
      <c r="G137" s="94">
        <v>42242</v>
      </c>
      <c r="H137" s="69" t="s">
        <v>1712</v>
      </c>
      <c r="I137" s="76">
        <v>4.450000000015935</v>
      </c>
      <c r="J137" s="82" t="s">
        <v>260</v>
      </c>
      <c r="K137" s="82" t="s">
        <v>123</v>
      </c>
      <c r="L137" s="83">
        <v>2.3599999999999999E-2</v>
      </c>
      <c r="M137" s="83">
        <v>6.4999999999468842E-3</v>
      </c>
      <c r="N137" s="76">
        <v>43673.866212000001</v>
      </c>
      <c r="O137" s="78">
        <v>107.77</v>
      </c>
      <c r="P137" s="76">
        <v>47.067325805000003</v>
      </c>
      <c r="Q137" s="77">
        <f t="shared" si="1"/>
        <v>2.2468533466574559E-2</v>
      </c>
      <c r="R137" s="77">
        <f>P137/'סכום נכסי הקרן'!$C$42</f>
        <v>6.0180279709248904E-4</v>
      </c>
    </row>
    <row r="138" spans="2:18">
      <c r="B138" s="75" t="s">
        <v>1857</v>
      </c>
      <c r="C138" s="82" t="s">
        <v>1727</v>
      </c>
      <c r="D138" s="69" t="s">
        <v>1785</v>
      </c>
      <c r="E138" s="69"/>
      <c r="F138" s="69" t="s">
        <v>1782</v>
      </c>
      <c r="G138" s="94">
        <v>42978</v>
      </c>
      <c r="H138" s="69" t="s">
        <v>1712</v>
      </c>
      <c r="I138" s="76">
        <v>2.2799999994274756</v>
      </c>
      <c r="J138" s="82" t="s">
        <v>119</v>
      </c>
      <c r="K138" s="82" t="s">
        <v>123</v>
      </c>
      <c r="L138" s="83">
        <v>2.3E-2</v>
      </c>
      <c r="M138" s="83">
        <v>1.6299999996063894E-2</v>
      </c>
      <c r="N138" s="76">
        <v>819.53881599999988</v>
      </c>
      <c r="O138" s="78">
        <v>102.3</v>
      </c>
      <c r="P138" s="76">
        <v>0.83839219100000006</v>
      </c>
      <c r="Q138" s="77">
        <f t="shared" si="1"/>
        <v>4.0022335408733064E-4</v>
      </c>
      <c r="R138" s="77">
        <f>P138/'סכום נכסי הקרן'!$C$42</f>
        <v>1.0719682008165034E-5</v>
      </c>
    </row>
    <row r="139" spans="2:18">
      <c r="B139" s="75" t="s">
        <v>1857</v>
      </c>
      <c r="C139" s="82" t="s">
        <v>1727</v>
      </c>
      <c r="D139" s="69" t="s">
        <v>1786</v>
      </c>
      <c r="E139" s="69"/>
      <c r="F139" s="69" t="s">
        <v>1782</v>
      </c>
      <c r="G139" s="94">
        <v>42978</v>
      </c>
      <c r="H139" s="69" t="s">
        <v>1712</v>
      </c>
      <c r="I139" s="76">
        <v>2.2700000001821743</v>
      </c>
      <c r="J139" s="82" t="s">
        <v>119</v>
      </c>
      <c r="K139" s="82" t="s">
        <v>123</v>
      </c>
      <c r="L139" s="83">
        <v>2.76E-2</v>
      </c>
      <c r="M139" s="83">
        <v>1.6999999997975839E-2</v>
      </c>
      <c r="N139" s="76">
        <v>1912.2572399999999</v>
      </c>
      <c r="O139" s="78">
        <v>103.34</v>
      </c>
      <c r="P139" s="76">
        <v>1.9761266320000002</v>
      </c>
      <c r="Q139" s="77">
        <f t="shared" ref="Q139:Q167" si="2">IFERROR(P139/$P$10,0)</f>
        <v>9.4334374443182307E-4</v>
      </c>
      <c r="R139" s="77">
        <f>P139/'סכום נכסי הקרן'!$C$42</f>
        <v>2.5266753829898407E-5</v>
      </c>
    </row>
    <row r="140" spans="2:18">
      <c r="B140" s="75" t="s">
        <v>1858</v>
      </c>
      <c r="C140" s="82" t="s">
        <v>1713</v>
      </c>
      <c r="D140" s="69" t="s">
        <v>1787</v>
      </c>
      <c r="E140" s="69"/>
      <c r="F140" s="69" t="s">
        <v>1783</v>
      </c>
      <c r="G140" s="94">
        <v>41816</v>
      </c>
      <c r="H140" s="69" t="s">
        <v>121</v>
      </c>
      <c r="I140" s="76">
        <v>8.1100000000000012</v>
      </c>
      <c r="J140" s="82" t="s">
        <v>352</v>
      </c>
      <c r="K140" s="82" t="s">
        <v>123</v>
      </c>
      <c r="L140" s="83">
        <v>4.4999999999999998E-2</v>
      </c>
      <c r="M140" s="83">
        <v>1.06E-2</v>
      </c>
      <c r="N140" s="76">
        <v>5307.87</v>
      </c>
      <c r="O140" s="78">
        <v>130.22999999999999</v>
      </c>
      <c r="P140" s="76">
        <v>6.9124399999999993</v>
      </c>
      <c r="Q140" s="77">
        <f t="shared" si="2"/>
        <v>3.2997920918462222E-3</v>
      </c>
      <c r="R140" s="77">
        <f>P140/'סכום נכסי הקרן'!$C$42</f>
        <v>8.8382453338619297E-5</v>
      </c>
    </row>
    <row r="141" spans="2:18">
      <c r="B141" s="75" t="s">
        <v>1858</v>
      </c>
      <c r="C141" s="82" t="s">
        <v>1713</v>
      </c>
      <c r="D141" s="69" t="s">
        <v>1788</v>
      </c>
      <c r="E141" s="69"/>
      <c r="F141" s="69" t="s">
        <v>1783</v>
      </c>
      <c r="G141" s="94">
        <v>42625</v>
      </c>
      <c r="H141" s="69" t="s">
        <v>121</v>
      </c>
      <c r="I141" s="76">
        <v>7.97</v>
      </c>
      <c r="J141" s="82" t="s">
        <v>352</v>
      </c>
      <c r="K141" s="82" t="s">
        <v>123</v>
      </c>
      <c r="L141" s="83">
        <v>4.4999999999999998E-2</v>
      </c>
      <c r="M141" s="83">
        <v>1.5600000000000001E-2</v>
      </c>
      <c r="N141" s="76">
        <v>1478.02</v>
      </c>
      <c r="O141" s="78">
        <v>125.76</v>
      </c>
      <c r="P141" s="76">
        <v>1.8587499999999999</v>
      </c>
      <c r="Q141" s="77">
        <f t="shared" si="2"/>
        <v>8.8731165127207837E-4</v>
      </c>
      <c r="R141" s="77">
        <f>P141/'סכום נכסי הקרן'!$C$42</f>
        <v>2.3765976289582062E-5</v>
      </c>
    </row>
    <row r="142" spans="2:18">
      <c r="B142" s="75" t="s">
        <v>1858</v>
      </c>
      <c r="C142" s="82" t="s">
        <v>1713</v>
      </c>
      <c r="D142" s="69" t="s">
        <v>1789</v>
      </c>
      <c r="E142" s="69"/>
      <c r="F142" s="69" t="s">
        <v>1783</v>
      </c>
      <c r="G142" s="94">
        <v>42716</v>
      </c>
      <c r="H142" s="69" t="s">
        <v>121</v>
      </c>
      <c r="I142" s="76">
        <v>8.0400000000000009</v>
      </c>
      <c r="J142" s="82" t="s">
        <v>352</v>
      </c>
      <c r="K142" s="82" t="s">
        <v>123</v>
      </c>
      <c r="L142" s="83">
        <v>4.4999999999999998E-2</v>
      </c>
      <c r="M142" s="83">
        <v>1.3199999999999998E-2</v>
      </c>
      <c r="N142" s="76">
        <v>1118.19</v>
      </c>
      <c r="O142" s="78">
        <v>128.46</v>
      </c>
      <c r="P142" s="76">
        <v>1.43642</v>
      </c>
      <c r="Q142" s="77">
        <f t="shared" si="2"/>
        <v>6.8570394196112387E-4</v>
      </c>
      <c r="R142" s="77">
        <f>P142/'סכום נכסי הקרן'!$C$42</f>
        <v>1.8366065184603344E-5</v>
      </c>
    </row>
    <row r="143" spans="2:18">
      <c r="B143" s="75" t="s">
        <v>1858</v>
      </c>
      <c r="C143" s="82" t="s">
        <v>1713</v>
      </c>
      <c r="D143" s="69" t="s">
        <v>1790</v>
      </c>
      <c r="E143" s="69"/>
      <c r="F143" s="69" t="s">
        <v>1783</v>
      </c>
      <c r="G143" s="94">
        <v>42803</v>
      </c>
      <c r="H143" s="69" t="s">
        <v>121</v>
      </c>
      <c r="I143" s="76">
        <v>7.93</v>
      </c>
      <c r="J143" s="82" t="s">
        <v>352</v>
      </c>
      <c r="K143" s="82" t="s">
        <v>123</v>
      </c>
      <c r="L143" s="83">
        <v>4.4999999999999998E-2</v>
      </c>
      <c r="M143" s="83">
        <v>1.7500000000000002E-2</v>
      </c>
      <c r="N143" s="76">
        <v>7166.32</v>
      </c>
      <c r="O143" s="78">
        <v>124.95</v>
      </c>
      <c r="P143" s="76">
        <v>8.9543199999999992</v>
      </c>
      <c r="Q143" s="77">
        <f t="shared" si="2"/>
        <v>4.2745245273536495E-3</v>
      </c>
      <c r="R143" s="77">
        <f>P143/'סכום נכסי הקרן'!$C$42</f>
        <v>1.144899296889471E-4</v>
      </c>
    </row>
    <row r="144" spans="2:18">
      <c r="B144" s="75" t="s">
        <v>1858</v>
      </c>
      <c r="C144" s="82" t="s">
        <v>1713</v>
      </c>
      <c r="D144" s="69" t="s">
        <v>1791</v>
      </c>
      <c r="E144" s="69"/>
      <c r="F144" s="69" t="s">
        <v>1783</v>
      </c>
      <c r="G144" s="94">
        <v>42898</v>
      </c>
      <c r="H144" s="69" t="s">
        <v>121</v>
      </c>
      <c r="I144" s="76">
        <v>7.9</v>
      </c>
      <c r="J144" s="82" t="s">
        <v>352</v>
      </c>
      <c r="K144" s="82" t="s">
        <v>123</v>
      </c>
      <c r="L144" s="83">
        <v>4.4999999999999998E-2</v>
      </c>
      <c r="M144" s="83">
        <v>1.89E-2</v>
      </c>
      <c r="N144" s="76">
        <v>1347.8</v>
      </c>
      <c r="O144" s="78">
        <v>123</v>
      </c>
      <c r="P144" s="76">
        <v>1.6577999999999999</v>
      </c>
      <c r="Q144" s="77">
        <f t="shared" si="2"/>
        <v>7.9138413206663162E-4</v>
      </c>
      <c r="R144" s="77">
        <f>P144/'סכום נכסי הקרן'!$C$42</f>
        <v>2.1196629720440694E-5</v>
      </c>
    </row>
    <row r="145" spans="2:18">
      <c r="B145" s="75" t="s">
        <v>1858</v>
      </c>
      <c r="C145" s="82" t="s">
        <v>1713</v>
      </c>
      <c r="D145" s="69" t="s">
        <v>1792</v>
      </c>
      <c r="E145" s="69"/>
      <c r="F145" s="69" t="s">
        <v>1783</v>
      </c>
      <c r="G145" s="94">
        <v>42989</v>
      </c>
      <c r="H145" s="69" t="s">
        <v>121</v>
      </c>
      <c r="I145" s="76">
        <v>7.89</v>
      </c>
      <c r="J145" s="82" t="s">
        <v>352</v>
      </c>
      <c r="K145" s="82" t="s">
        <v>123</v>
      </c>
      <c r="L145" s="83">
        <v>4.4999999999999998E-2</v>
      </c>
      <c r="M145" s="83">
        <v>1.9399999999999997E-2</v>
      </c>
      <c r="N145" s="76">
        <v>1698.4</v>
      </c>
      <c r="O145" s="78">
        <v>122.99</v>
      </c>
      <c r="P145" s="76">
        <v>2.0888599999999999</v>
      </c>
      <c r="Q145" s="77">
        <f t="shared" si="2"/>
        <v>9.9715928224677528E-4</v>
      </c>
      <c r="R145" s="77">
        <f>P145/'סכום נכסי הקרן'!$C$42</f>
        <v>2.6708162599734437E-5</v>
      </c>
    </row>
    <row r="146" spans="2:18">
      <c r="B146" s="75" t="s">
        <v>1858</v>
      </c>
      <c r="C146" s="82" t="s">
        <v>1713</v>
      </c>
      <c r="D146" s="69" t="s">
        <v>1793</v>
      </c>
      <c r="E146" s="69"/>
      <c r="F146" s="69" t="s">
        <v>1783</v>
      </c>
      <c r="G146" s="94">
        <v>43080</v>
      </c>
      <c r="H146" s="69" t="s">
        <v>121</v>
      </c>
      <c r="I146" s="76">
        <v>7.86</v>
      </c>
      <c r="J146" s="82" t="s">
        <v>352</v>
      </c>
      <c r="K146" s="82" t="s">
        <v>123</v>
      </c>
      <c r="L146" s="83">
        <v>4.4999999999999998E-2</v>
      </c>
      <c r="M146" s="83">
        <v>2.0799999999999999E-2</v>
      </c>
      <c r="N146" s="76">
        <v>526.23</v>
      </c>
      <c r="O146" s="78">
        <v>120.87</v>
      </c>
      <c r="P146" s="76">
        <v>0.63605</v>
      </c>
      <c r="Q146" s="77">
        <f t="shared" si="2"/>
        <v>3.0363124454154972E-4</v>
      </c>
      <c r="R146" s="77">
        <f>P146/'סכום נכסי הקרן'!$C$42</f>
        <v>8.132534885804261E-6</v>
      </c>
    </row>
    <row r="147" spans="2:18">
      <c r="B147" s="75" t="s">
        <v>1858</v>
      </c>
      <c r="C147" s="82" t="s">
        <v>1713</v>
      </c>
      <c r="D147" s="69" t="s">
        <v>1794</v>
      </c>
      <c r="E147" s="69"/>
      <c r="F147" s="69" t="s">
        <v>1783</v>
      </c>
      <c r="G147" s="94">
        <v>43171</v>
      </c>
      <c r="H147" s="69" t="s">
        <v>121</v>
      </c>
      <c r="I147" s="76">
        <v>7.72</v>
      </c>
      <c r="J147" s="82" t="s">
        <v>352</v>
      </c>
      <c r="K147" s="82" t="s">
        <v>123</v>
      </c>
      <c r="L147" s="83">
        <v>4.4999999999999998E-2</v>
      </c>
      <c r="M147" s="83">
        <v>2.0499999999999997E-2</v>
      </c>
      <c r="N147" s="76">
        <v>393.18</v>
      </c>
      <c r="O147" s="78">
        <v>121.57</v>
      </c>
      <c r="P147" s="76">
        <v>0.47799000000000003</v>
      </c>
      <c r="Q147" s="77">
        <f t="shared" si="2"/>
        <v>2.2817812841508583E-4</v>
      </c>
      <c r="R147" s="77">
        <f>P147/'סכום נכסי הקרן'!$C$42</f>
        <v>6.1115798287329285E-6</v>
      </c>
    </row>
    <row r="148" spans="2:18">
      <c r="B148" s="75" t="s">
        <v>1858</v>
      </c>
      <c r="C148" s="82" t="s">
        <v>1713</v>
      </c>
      <c r="D148" s="69" t="s">
        <v>1795</v>
      </c>
      <c r="E148" s="69"/>
      <c r="F148" s="69" t="s">
        <v>1783</v>
      </c>
      <c r="G148" s="94">
        <v>43341</v>
      </c>
      <c r="H148" s="69" t="s">
        <v>121</v>
      </c>
      <c r="I148" s="76">
        <v>7.8999999999999995</v>
      </c>
      <c r="J148" s="82" t="s">
        <v>352</v>
      </c>
      <c r="K148" s="82" t="s">
        <v>123</v>
      </c>
      <c r="L148" s="83">
        <v>4.4999999999999998E-2</v>
      </c>
      <c r="M148" s="83">
        <v>1.89E-2</v>
      </c>
      <c r="N148" s="76">
        <v>986.4</v>
      </c>
      <c r="O148" s="78">
        <v>121.91</v>
      </c>
      <c r="P148" s="76">
        <v>1.20252</v>
      </c>
      <c r="Q148" s="77">
        <f t="shared" si="2"/>
        <v>5.740470783524949E-4</v>
      </c>
      <c r="R148" s="77">
        <f>P148/'סכום נכסי הקרן'!$C$42</f>
        <v>1.5375419936919017E-5</v>
      </c>
    </row>
    <row r="149" spans="2:18">
      <c r="B149" s="75" t="s">
        <v>1858</v>
      </c>
      <c r="C149" s="82" t="s">
        <v>1713</v>
      </c>
      <c r="D149" s="69" t="s">
        <v>1796</v>
      </c>
      <c r="E149" s="69"/>
      <c r="F149" s="69" t="s">
        <v>1783</v>
      </c>
      <c r="G149" s="94">
        <v>43990</v>
      </c>
      <c r="H149" s="69" t="s">
        <v>121</v>
      </c>
      <c r="I149" s="76">
        <v>7.669999999999999</v>
      </c>
      <c r="J149" s="82" t="s">
        <v>352</v>
      </c>
      <c r="K149" s="82" t="s">
        <v>123</v>
      </c>
      <c r="L149" s="83">
        <v>4.4999999999999998E-2</v>
      </c>
      <c r="M149" s="83">
        <v>2.86E-2</v>
      </c>
      <c r="N149" s="76">
        <v>1017.36</v>
      </c>
      <c r="O149" s="78">
        <v>113.18</v>
      </c>
      <c r="P149" s="76">
        <v>1.1514500000000001</v>
      </c>
      <c r="Q149" s="77">
        <f t="shared" si="2"/>
        <v>5.4966778795278266E-4</v>
      </c>
      <c r="R149" s="77">
        <f>P149/'סכום נכסי הקרן'!$C$42</f>
        <v>1.4722438950175801E-5</v>
      </c>
    </row>
    <row r="150" spans="2:18">
      <c r="B150" s="75" t="s">
        <v>1858</v>
      </c>
      <c r="C150" s="82" t="s">
        <v>1713</v>
      </c>
      <c r="D150" s="69" t="s">
        <v>1797</v>
      </c>
      <c r="E150" s="69"/>
      <c r="F150" s="69" t="s">
        <v>1783</v>
      </c>
      <c r="G150" s="94">
        <v>41893</v>
      </c>
      <c r="H150" s="69" t="s">
        <v>121</v>
      </c>
      <c r="I150" s="76">
        <v>8.11</v>
      </c>
      <c r="J150" s="82" t="s">
        <v>352</v>
      </c>
      <c r="K150" s="82" t="s">
        <v>123</v>
      </c>
      <c r="L150" s="83">
        <v>4.4999999999999998E-2</v>
      </c>
      <c r="M150" s="83">
        <v>1.0599999999999998E-2</v>
      </c>
      <c r="N150" s="76">
        <v>1041.3699999999999</v>
      </c>
      <c r="O150" s="78">
        <v>130.13</v>
      </c>
      <c r="P150" s="76">
        <v>1.35514</v>
      </c>
      <c r="Q150" s="77">
        <f t="shared" si="2"/>
        <v>6.4690330119964725E-4</v>
      </c>
      <c r="R150" s="77">
        <f>P150/'סכום נכסי הקרן'!$C$42</f>
        <v>1.7326819157532878E-5</v>
      </c>
    </row>
    <row r="151" spans="2:18">
      <c r="B151" s="75" t="s">
        <v>1858</v>
      </c>
      <c r="C151" s="82" t="s">
        <v>1713</v>
      </c>
      <c r="D151" s="69" t="s">
        <v>1798</v>
      </c>
      <c r="E151" s="69"/>
      <c r="F151" s="69" t="s">
        <v>1783</v>
      </c>
      <c r="G151" s="94">
        <v>42151</v>
      </c>
      <c r="H151" s="69" t="s">
        <v>121</v>
      </c>
      <c r="I151" s="76">
        <v>8.1100000000000012</v>
      </c>
      <c r="J151" s="82" t="s">
        <v>352</v>
      </c>
      <c r="K151" s="82" t="s">
        <v>123</v>
      </c>
      <c r="L151" s="83">
        <v>4.4999999999999998E-2</v>
      </c>
      <c r="M151" s="83">
        <v>1.06E-2</v>
      </c>
      <c r="N151" s="76">
        <v>3813.59</v>
      </c>
      <c r="O151" s="78">
        <v>131.03</v>
      </c>
      <c r="P151" s="76">
        <v>4.9969399999999995</v>
      </c>
      <c r="Q151" s="77">
        <f t="shared" si="2"/>
        <v>2.385389688073974E-3</v>
      </c>
      <c r="R151" s="77">
        <f>P151/'סכום נכסי הקרן'!$C$42</f>
        <v>6.3890871585992832E-5</v>
      </c>
    </row>
    <row r="152" spans="2:18">
      <c r="B152" s="75" t="s">
        <v>1858</v>
      </c>
      <c r="C152" s="82" t="s">
        <v>1713</v>
      </c>
      <c r="D152" s="69" t="s">
        <v>1799</v>
      </c>
      <c r="E152" s="69"/>
      <c r="F152" s="69" t="s">
        <v>1783</v>
      </c>
      <c r="G152" s="94">
        <v>42166</v>
      </c>
      <c r="H152" s="69" t="s">
        <v>121</v>
      </c>
      <c r="I152" s="76">
        <v>8.11</v>
      </c>
      <c r="J152" s="82" t="s">
        <v>352</v>
      </c>
      <c r="K152" s="82" t="s">
        <v>123</v>
      </c>
      <c r="L152" s="83">
        <v>4.4999999999999998E-2</v>
      </c>
      <c r="M152" s="83">
        <v>1.06E-2</v>
      </c>
      <c r="N152" s="76">
        <v>3588.18</v>
      </c>
      <c r="O152" s="78">
        <v>131.03</v>
      </c>
      <c r="P152" s="76">
        <v>4.7015900000000004</v>
      </c>
      <c r="Q152" s="77">
        <f t="shared" si="2"/>
        <v>2.2443984325510647E-3</v>
      </c>
      <c r="R152" s="77">
        <f>P152/'סכום נכסי הקרן'!$C$42</f>
        <v>6.011452667832476E-5</v>
      </c>
    </row>
    <row r="153" spans="2:18">
      <c r="B153" s="75" t="s">
        <v>1858</v>
      </c>
      <c r="C153" s="82" t="s">
        <v>1713</v>
      </c>
      <c r="D153" s="69" t="s">
        <v>1800</v>
      </c>
      <c r="E153" s="69"/>
      <c r="F153" s="69" t="s">
        <v>1783</v>
      </c>
      <c r="G153" s="94">
        <v>42257</v>
      </c>
      <c r="H153" s="69" t="s">
        <v>121</v>
      </c>
      <c r="I153" s="76">
        <v>8.11</v>
      </c>
      <c r="J153" s="82" t="s">
        <v>352</v>
      </c>
      <c r="K153" s="82" t="s">
        <v>123</v>
      </c>
      <c r="L153" s="83">
        <v>4.4999999999999998E-2</v>
      </c>
      <c r="M153" s="83">
        <v>1.06E-2</v>
      </c>
      <c r="N153" s="76">
        <v>1906.79</v>
      </c>
      <c r="O153" s="78">
        <v>130.13999999999999</v>
      </c>
      <c r="P153" s="76">
        <v>2.4815</v>
      </c>
      <c r="Q153" s="77">
        <f t="shared" si="2"/>
        <v>1.1845938736417822E-3</v>
      </c>
      <c r="R153" s="77">
        <f>P153/'סכום נכסי הקרן'!$C$42</f>
        <v>3.1728457384047288E-5</v>
      </c>
    </row>
    <row r="154" spans="2:18">
      <c r="B154" s="75" t="s">
        <v>1858</v>
      </c>
      <c r="C154" s="82" t="s">
        <v>1713</v>
      </c>
      <c r="D154" s="69" t="s">
        <v>1801</v>
      </c>
      <c r="E154" s="69"/>
      <c r="F154" s="69" t="s">
        <v>1783</v>
      </c>
      <c r="G154" s="94">
        <v>42348</v>
      </c>
      <c r="H154" s="69" t="s">
        <v>121</v>
      </c>
      <c r="I154" s="76">
        <v>8.1100000000000012</v>
      </c>
      <c r="J154" s="82" t="s">
        <v>352</v>
      </c>
      <c r="K154" s="82" t="s">
        <v>123</v>
      </c>
      <c r="L154" s="83">
        <v>4.4999999999999998E-2</v>
      </c>
      <c r="M154" s="83">
        <v>1.06E-2</v>
      </c>
      <c r="N154" s="76">
        <v>3301.94</v>
      </c>
      <c r="O154" s="78">
        <v>130.76</v>
      </c>
      <c r="P154" s="76">
        <v>4.3176099999999993</v>
      </c>
      <c r="Q154" s="77">
        <f t="shared" si="2"/>
        <v>2.0610978661190788E-3</v>
      </c>
      <c r="R154" s="77">
        <f>P154/'סכום נכסי הקרן'!$C$42</f>
        <v>5.5204958648372506E-5</v>
      </c>
    </row>
    <row r="155" spans="2:18">
      <c r="B155" s="75" t="s">
        <v>1858</v>
      </c>
      <c r="C155" s="82" t="s">
        <v>1713</v>
      </c>
      <c r="D155" s="69" t="s">
        <v>1802</v>
      </c>
      <c r="E155" s="69"/>
      <c r="F155" s="69" t="s">
        <v>1783</v>
      </c>
      <c r="G155" s="94">
        <v>42439</v>
      </c>
      <c r="H155" s="69" t="s">
        <v>121</v>
      </c>
      <c r="I155" s="76">
        <v>8.1100000000000012</v>
      </c>
      <c r="J155" s="82" t="s">
        <v>352</v>
      </c>
      <c r="K155" s="82" t="s">
        <v>123</v>
      </c>
      <c r="L155" s="83">
        <v>4.4999999999999998E-2</v>
      </c>
      <c r="M155" s="83">
        <v>1.06E-2</v>
      </c>
      <c r="N155" s="76">
        <v>3921.66</v>
      </c>
      <c r="O155" s="78">
        <v>132.09</v>
      </c>
      <c r="P155" s="76">
        <v>5.1801199999999996</v>
      </c>
      <c r="Q155" s="77">
        <f t="shared" si="2"/>
        <v>2.4728343408137289E-3</v>
      </c>
      <c r="R155" s="77">
        <f>P155/'סכום נכסי הקרן'!$C$42</f>
        <v>6.6233010946706026E-5</v>
      </c>
    </row>
    <row r="156" spans="2:18">
      <c r="B156" s="75" t="s">
        <v>1858</v>
      </c>
      <c r="C156" s="82" t="s">
        <v>1713</v>
      </c>
      <c r="D156" s="69" t="s">
        <v>1803</v>
      </c>
      <c r="E156" s="69"/>
      <c r="F156" s="69" t="s">
        <v>1783</v>
      </c>
      <c r="G156" s="94">
        <v>42549</v>
      </c>
      <c r="H156" s="69" t="s">
        <v>121</v>
      </c>
      <c r="I156" s="76">
        <v>8.08</v>
      </c>
      <c r="J156" s="82" t="s">
        <v>352</v>
      </c>
      <c r="K156" s="82" t="s">
        <v>123</v>
      </c>
      <c r="L156" s="83">
        <v>4.4999999999999998E-2</v>
      </c>
      <c r="M156" s="83">
        <v>1.1399999999999999E-2</v>
      </c>
      <c r="N156" s="76">
        <v>2758.44</v>
      </c>
      <c r="O156" s="78">
        <v>130.97999999999999</v>
      </c>
      <c r="P156" s="76">
        <v>3.613</v>
      </c>
      <c r="Q156" s="77">
        <f t="shared" si="2"/>
        <v>1.724738128336796E-3</v>
      </c>
      <c r="R156" s="77">
        <f>P156/'סכום נכסי הקרן'!$C$42</f>
        <v>4.6195815647214524E-5</v>
      </c>
    </row>
    <row r="157" spans="2:18">
      <c r="B157" s="75" t="s">
        <v>1858</v>
      </c>
      <c r="C157" s="82" t="s">
        <v>1713</v>
      </c>
      <c r="D157" s="69" t="s">
        <v>1804</v>
      </c>
      <c r="E157" s="69"/>
      <c r="F157" s="69" t="s">
        <v>1783</v>
      </c>
      <c r="G157" s="94">
        <v>42604</v>
      </c>
      <c r="H157" s="69" t="s">
        <v>121</v>
      </c>
      <c r="I157" s="76">
        <v>7.98</v>
      </c>
      <c r="J157" s="82" t="s">
        <v>352</v>
      </c>
      <c r="K157" s="82" t="s">
        <v>123</v>
      </c>
      <c r="L157" s="83">
        <v>4.4999999999999998E-2</v>
      </c>
      <c r="M157" s="83">
        <v>1.5600000000000001E-2</v>
      </c>
      <c r="N157" s="76">
        <v>3607.15</v>
      </c>
      <c r="O157" s="78">
        <v>125.77</v>
      </c>
      <c r="P157" s="76">
        <v>4.5367100000000002</v>
      </c>
      <c r="Q157" s="77">
        <f t="shared" si="2"/>
        <v>2.1656896524236994E-3</v>
      </c>
      <c r="R157" s="77">
        <f>P157/'סכום נכסי הקרן'!$C$42</f>
        <v>5.8006371105694602E-5</v>
      </c>
    </row>
    <row r="158" spans="2:18">
      <c r="B158" s="75" t="s">
        <v>1859</v>
      </c>
      <c r="C158" s="82" t="s">
        <v>1727</v>
      </c>
      <c r="D158" s="69" t="s">
        <v>1805</v>
      </c>
      <c r="E158" s="69"/>
      <c r="F158" s="69" t="s">
        <v>1284</v>
      </c>
      <c r="G158" s="94">
        <v>42372</v>
      </c>
      <c r="H158" s="69" t="s">
        <v>121</v>
      </c>
      <c r="I158" s="76">
        <v>9.3800000000828305</v>
      </c>
      <c r="J158" s="82" t="s">
        <v>119</v>
      </c>
      <c r="K158" s="82" t="s">
        <v>123</v>
      </c>
      <c r="L158" s="83">
        <v>6.7000000000000004E-2</v>
      </c>
      <c r="M158" s="83">
        <v>1.6600000000150602E-2</v>
      </c>
      <c r="N158" s="76">
        <v>31560.628658000001</v>
      </c>
      <c r="O158" s="78">
        <v>151.47999999999999</v>
      </c>
      <c r="P158" s="76">
        <v>47.808038608000004</v>
      </c>
      <c r="Q158" s="77">
        <f t="shared" si="2"/>
        <v>2.2822127602605925E-2</v>
      </c>
      <c r="R158" s="77">
        <f>P158/'סכום נכסי הקרן'!$C$42</f>
        <v>6.112735505092949E-4</v>
      </c>
    </row>
    <row r="159" spans="2:18">
      <c r="B159" s="75" t="s">
        <v>1860</v>
      </c>
      <c r="C159" s="82" t="s">
        <v>1713</v>
      </c>
      <c r="D159" s="69" t="s">
        <v>1806</v>
      </c>
      <c r="E159" s="69"/>
      <c r="F159" s="69" t="s">
        <v>1807</v>
      </c>
      <c r="G159" s="94">
        <v>41529</v>
      </c>
      <c r="H159" s="69" t="s">
        <v>1712</v>
      </c>
      <c r="I159" s="76">
        <v>1.7300000000000002</v>
      </c>
      <c r="J159" s="82" t="s">
        <v>343</v>
      </c>
      <c r="K159" s="82" t="s">
        <v>123</v>
      </c>
      <c r="L159" s="83">
        <v>7.6999999999999999E-2</v>
      </c>
      <c r="M159" s="83">
        <v>0</v>
      </c>
      <c r="N159" s="76">
        <v>32718.52</v>
      </c>
      <c r="O159" s="78">
        <v>9.9999999999999995E-7</v>
      </c>
      <c r="P159" s="76">
        <v>0</v>
      </c>
      <c r="Q159" s="77">
        <f t="shared" si="2"/>
        <v>0</v>
      </c>
      <c r="R159" s="77">
        <f>P159/'סכום נכסי הקרן'!$C$42</f>
        <v>0</v>
      </c>
    </row>
    <row r="160" spans="2:18">
      <c r="B160" s="72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76"/>
      <c r="O160" s="78"/>
      <c r="P160" s="69"/>
      <c r="Q160" s="77"/>
      <c r="R160" s="69"/>
    </row>
    <row r="161" spans="2:18">
      <c r="B161" s="70" t="s">
        <v>35</v>
      </c>
      <c r="C161" s="71"/>
      <c r="D161" s="71"/>
      <c r="E161" s="71"/>
      <c r="F161" s="71"/>
      <c r="G161" s="71"/>
      <c r="H161" s="71"/>
      <c r="I161" s="79">
        <v>2.1032579697743325</v>
      </c>
      <c r="J161" s="71"/>
      <c r="K161" s="71"/>
      <c r="L161" s="71"/>
      <c r="M161" s="93">
        <v>3.6882840608559266E-2</v>
      </c>
      <c r="N161" s="79"/>
      <c r="O161" s="81"/>
      <c r="P161" s="79">
        <v>59.319120000000005</v>
      </c>
      <c r="Q161" s="80">
        <f t="shared" si="2"/>
        <v>2.8317173540931582E-2</v>
      </c>
      <c r="R161" s="80">
        <f>P161/'סכום נכסי הקרן'!$C$42</f>
        <v>7.5845422969139111E-4</v>
      </c>
    </row>
    <row r="162" spans="2:18">
      <c r="B162" s="85" t="s">
        <v>33</v>
      </c>
      <c r="C162" s="71"/>
      <c r="D162" s="71"/>
      <c r="E162" s="71"/>
      <c r="F162" s="71"/>
      <c r="G162" s="71"/>
      <c r="H162" s="71"/>
      <c r="I162" s="79">
        <v>2.1032579697743325</v>
      </c>
      <c r="J162" s="71"/>
      <c r="K162" s="71"/>
      <c r="L162" s="71"/>
      <c r="M162" s="93">
        <v>3.6882840608559266E-2</v>
      </c>
      <c r="N162" s="79"/>
      <c r="O162" s="81"/>
      <c r="P162" s="79">
        <v>59.319120000000005</v>
      </c>
      <c r="Q162" s="80">
        <f t="shared" si="2"/>
        <v>2.8317173540931582E-2</v>
      </c>
      <c r="R162" s="80">
        <f>P162/'סכום נכסי הקרן'!$C$42</f>
        <v>7.5845422969139111E-4</v>
      </c>
    </row>
    <row r="163" spans="2:18">
      <c r="B163" s="75" t="s">
        <v>1861</v>
      </c>
      <c r="C163" s="82" t="s">
        <v>1713</v>
      </c>
      <c r="D163" s="69">
        <v>4623</v>
      </c>
      <c r="E163" s="69"/>
      <c r="F163" s="69" t="s">
        <v>1808</v>
      </c>
      <c r="G163" s="94">
        <v>42354</v>
      </c>
      <c r="H163" s="69" t="s">
        <v>1809</v>
      </c>
      <c r="I163" s="76">
        <v>4.0199999999999996</v>
      </c>
      <c r="J163" s="82" t="s">
        <v>1288</v>
      </c>
      <c r="K163" s="82" t="s">
        <v>122</v>
      </c>
      <c r="L163" s="83">
        <v>5.0199999999999995E-2</v>
      </c>
      <c r="M163" s="83">
        <v>2.29E-2</v>
      </c>
      <c r="N163" s="76">
        <v>4375</v>
      </c>
      <c r="O163" s="78">
        <v>114.07</v>
      </c>
      <c r="P163" s="76">
        <v>16.044650000000001</v>
      </c>
      <c r="Q163" s="77">
        <f t="shared" si="2"/>
        <v>7.6592359841735329E-3</v>
      </c>
      <c r="R163" s="77">
        <f>P163/'סכום נכסי הקרן'!$C$42</f>
        <v>2.0514688445172447E-4</v>
      </c>
    </row>
    <row r="164" spans="2:18">
      <c r="B164" s="75" t="s">
        <v>1862</v>
      </c>
      <c r="C164" s="82" t="s">
        <v>1713</v>
      </c>
      <c r="D164" s="69" t="s">
        <v>1810</v>
      </c>
      <c r="E164" s="69"/>
      <c r="F164" s="69" t="s">
        <v>1811</v>
      </c>
      <c r="G164" s="94">
        <v>42978</v>
      </c>
      <c r="H164" s="69" t="s">
        <v>1290</v>
      </c>
      <c r="I164" s="76">
        <v>1.26</v>
      </c>
      <c r="J164" s="82" t="s">
        <v>1288</v>
      </c>
      <c r="K164" s="82" t="s">
        <v>122</v>
      </c>
      <c r="L164" s="83">
        <v>3.8967999999999996E-2</v>
      </c>
      <c r="M164" s="83">
        <v>4.0200000000000007E-2</v>
      </c>
      <c r="N164" s="76">
        <v>4609.08</v>
      </c>
      <c r="O164" s="78">
        <v>99.99</v>
      </c>
      <c r="P164" s="76">
        <v>14.816709999999999</v>
      </c>
      <c r="Q164" s="77">
        <f t="shared" si="2"/>
        <v>7.0730541581813132E-3</v>
      </c>
      <c r="R164" s="77">
        <f>P164/'סכום נכסי הקרן'!$C$42</f>
        <v>1.8944644441135894E-4</v>
      </c>
    </row>
    <row r="165" spans="2:18">
      <c r="B165" s="75" t="s">
        <v>1862</v>
      </c>
      <c r="C165" s="82" t="s">
        <v>1713</v>
      </c>
      <c r="D165" s="69" t="s">
        <v>1812</v>
      </c>
      <c r="E165" s="69"/>
      <c r="F165" s="69" t="s">
        <v>1813</v>
      </c>
      <c r="G165" s="94">
        <v>42438</v>
      </c>
      <c r="H165" s="69" t="s">
        <v>1290</v>
      </c>
      <c r="I165" s="76">
        <v>1.72</v>
      </c>
      <c r="J165" s="82" t="s">
        <v>1288</v>
      </c>
      <c r="K165" s="82" t="s">
        <v>122</v>
      </c>
      <c r="L165" s="83">
        <v>6.2538999999999997E-2</v>
      </c>
      <c r="M165" s="83">
        <v>5.6399999999999999E-2</v>
      </c>
      <c r="N165" s="76">
        <v>1718.56</v>
      </c>
      <c r="O165" s="78">
        <v>101.38</v>
      </c>
      <c r="P165" s="76">
        <v>5.6014300000000006</v>
      </c>
      <c r="Q165" s="77">
        <f t="shared" si="2"/>
        <v>2.6739551326348133E-3</v>
      </c>
      <c r="R165" s="77">
        <f>P165/'סכום נכסי הקרן'!$C$42</f>
        <v>7.1619880332348976E-5</v>
      </c>
    </row>
    <row r="166" spans="2:18">
      <c r="B166" s="75" t="s">
        <v>1863</v>
      </c>
      <c r="C166" s="82" t="s">
        <v>1713</v>
      </c>
      <c r="D166" s="69" t="s">
        <v>1814</v>
      </c>
      <c r="E166" s="69"/>
      <c r="F166" s="69" t="s">
        <v>1041</v>
      </c>
      <c r="G166" s="94">
        <v>42887</v>
      </c>
      <c r="H166" s="69"/>
      <c r="I166" s="76">
        <v>1.37</v>
      </c>
      <c r="J166" s="82" t="s">
        <v>1288</v>
      </c>
      <c r="K166" s="82" t="s">
        <v>122</v>
      </c>
      <c r="L166" s="83">
        <v>3.7330000000000002E-2</v>
      </c>
      <c r="M166" s="83">
        <v>4.1100000000000005E-2</v>
      </c>
      <c r="N166" s="76">
        <v>4234.6000000000004</v>
      </c>
      <c r="O166" s="78">
        <v>99.97</v>
      </c>
      <c r="P166" s="76">
        <v>13.610149999999999</v>
      </c>
      <c r="Q166" s="77">
        <f t="shared" si="2"/>
        <v>6.4970785046728598E-3</v>
      </c>
      <c r="R166" s="77">
        <f>P166/'סכום נכסי הקרן'!$C$42</f>
        <v>1.7401936903707076E-4</v>
      </c>
    </row>
    <row r="167" spans="2:18">
      <c r="B167" s="75" t="s">
        <v>1863</v>
      </c>
      <c r="C167" s="82" t="s">
        <v>1713</v>
      </c>
      <c r="D167" s="69" t="s">
        <v>1815</v>
      </c>
      <c r="E167" s="69"/>
      <c r="F167" s="69" t="s">
        <v>1041</v>
      </c>
      <c r="G167" s="94">
        <v>42887</v>
      </c>
      <c r="H167" s="69"/>
      <c r="I167" s="76">
        <v>1.4399999999999997</v>
      </c>
      <c r="J167" s="82" t="s">
        <v>1288</v>
      </c>
      <c r="K167" s="82" t="s">
        <v>122</v>
      </c>
      <c r="L167" s="83">
        <v>3.6466999999999999E-2</v>
      </c>
      <c r="M167" s="83">
        <v>3.78E-2</v>
      </c>
      <c r="N167" s="76">
        <v>2876.81</v>
      </c>
      <c r="O167" s="78">
        <v>99.97</v>
      </c>
      <c r="P167" s="76">
        <v>9.2461800000000007</v>
      </c>
      <c r="Q167" s="77">
        <f t="shared" si="2"/>
        <v>4.4138497612690609E-3</v>
      </c>
      <c r="R167" s="77">
        <f>P167/'סכום נכסי הקרן'!$C$42</f>
        <v>1.1822165145888791E-4</v>
      </c>
    </row>
    <row r="168" spans="2:18">
      <c r="B168" s="113"/>
      <c r="C168" s="113"/>
      <c r="D168" s="113"/>
      <c r="E168" s="113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</row>
    <row r="169" spans="2:18">
      <c r="B169" s="113"/>
      <c r="C169" s="113"/>
      <c r="D169" s="113"/>
      <c r="E169" s="113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</row>
    <row r="170" spans="2:18">
      <c r="B170" s="113"/>
      <c r="C170" s="113"/>
      <c r="D170" s="113"/>
      <c r="E170" s="113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</row>
    <row r="171" spans="2:18">
      <c r="B171" s="115" t="s">
        <v>206</v>
      </c>
      <c r="C171" s="113"/>
      <c r="D171" s="113"/>
      <c r="E171" s="113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</row>
    <row r="172" spans="2:18">
      <c r="B172" s="115" t="s">
        <v>102</v>
      </c>
      <c r="C172" s="113"/>
      <c r="D172" s="113"/>
      <c r="E172" s="113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</row>
    <row r="173" spans="2:18">
      <c r="B173" s="115" t="s">
        <v>189</v>
      </c>
      <c r="C173" s="113"/>
      <c r="D173" s="113"/>
      <c r="E173" s="113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</row>
    <row r="174" spans="2:18">
      <c r="B174" s="115" t="s">
        <v>197</v>
      </c>
      <c r="C174" s="113"/>
      <c r="D174" s="113"/>
      <c r="E174" s="113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</row>
    <row r="175" spans="2:18">
      <c r="B175" s="113"/>
      <c r="C175" s="113"/>
      <c r="D175" s="113"/>
      <c r="E175" s="113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</row>
    <row r="176" spans="2:18">
      <c r="B176" s="113"/>
      <c r="C176" s="113"/>
      <c r="D176" s="113"/>
      <c r="E176" s="113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</row>
    <row r="177" spans="2:18">
      <c r="B177" s="113"/>
      <c r="C177" s="113"/>
      <c r="D177" s="113"/>
      <c r="E177" s="113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</row>
    <row r="178" spans="2:18">
      <c r="B178" s="113"/>
      <c r="C178" s="113"/>
      <c r="D178" s="113"/>
      <c r="E178" s="113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</row>
    <row r="179" spans="2:18">
      <c r="B179" s="113"/>
      <c r="C179" s="113"/>
      <c r="D179" s="113"/>
      <c r="E179" s="113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</row>
    <row r="180" spans="2:18">
      <c r="B180" s="113"/>
      <c r="C180" s="113"/>
      <c r="D180" s="113"/>
      <c r="E180" s="113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2:18">
      <c r="B181" s="113"/>
      <c r="C181" s="113"/>
      <c r="D181" s="113"/>
      <c r="E181" s="113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</row>
    <row r="182" spans="2:18">
      <c r="B182" s="113"/>
      <c r="C182" s="113"/>
      <c r="D182" s="113"/>
      <c r="E182" s="113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</row>
    <row r="183" spans="2:18">
      <c r="B183" s="113"/>
      <c r="C183" s="113"/>
      <c r="D183" s="113"/>
      <c r="E183" s="113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</row>
    <row r="184" spans="2:18">
      <c r="B184" s="113"/>
      <c r="C184" s="113"/>
      <c r="D184" s="113"/>
      <c r="E184" s="113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</row>
    <row r="185" spans="2:18">
      <c r="B185" s="113"/>
      <c r="C185" s="113"/>
      <c r="D185" s="113"/>
      <c r="E185" s="113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</row>
    <row r="186" spans="2:18">
      <c r="B186" s="113"/>
      <c r="C186" s="113"/>
      <c r="D186" s="113"/>
      <c r="E186" s="113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</row>
    <row r="187" spans="2:18">
      <c r="B187" s="113"/>
      <c r="C187" s="113"/>
      <c r="D187" s="113"/>
      <c r="E187" s="113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</row>
    <row r="188" spans="2:18">
      <c r="B188" s="113"/>
      <c r="C188" s="113"/>
      <c r="D188" s="113"/>
      <c r="E188" s="113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</row>
    <row r="189" spans="2:18">
      <c r="B189" s="113"/>
      <c r="C189" s="113"/>
      <c r="D189" s="113"/>
      <c r="E189" s="113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</row>
    <row r="190" spans="2:18">
      <c r="B190" s="113"/>
      <c r="C190" s="113"/>
      <c r="D190" s="113"/>
      <c r="E190" s="113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2:18">
      <c r="B191" s="113"/>
      <c r="C191" s="113"/>
      <c r="D191" s="113"/>
      <c r="E191" s="113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</row>
    <row r="192" spans="2:18">
      <c r="B192" s="113"/>
      <c r="C192" s="113"/>
      <c r="D192" s="113"/>
      <c r="E192" s="113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</row>
    <row r="193" spans="2:18">
      <c r="B193" s="113"/>
      <c r="C193" s="113"/>
      <c r="D193" s="113"/>
      <c r="E193" s="113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</row>
    <row r="194" spans="2:18">
      <c r="B194" s="113"/>
      <c r="C194" s="113"/>
      <c r="D194" s="113"/>
      <c r="E194" s="113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</row>
    <row r="195" spans="2:18">
      <c r="B195" s="113"/>
      <c r="C195" s="113"/>
      <c r="D195" s="113"/>
      <c r="E195" s="113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</row>
    <row r="196" spans="2:18">
      <c r="B196" s="113"/>
      <c r="C196" s="113"/>
      <c r="D196" s="113"/>
      <c r="E196" s="113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</row>
    <row r="197" spans="2:18">
      <c r="B197" s="113"/>
      <c r="C197" s="113"/>
      <c r="D197" s="113"/>
      <c r="E197" s="113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</row>
    <row r="198" spans="2:18">
      <c r="B198" s="113"/>
      <c r="C198" s="113"/>
      <c r="D198" s="113"/>
      <c r="E198" s="113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</row>
    <row r="199" spans="2:18">
      <c r="B199" s="113"/>
      <c r="C199" s="113"/>
      <c r="D199" s="113"/>
      <c r="E199" s="113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</row>
    <row r="200" spans="2:18">
      <c r="B200" s="113"/>
      <c r="C200" s="113"/>
      <c r="D200" s="113"/>
      <c r="E200" s="113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</row>
    <row r="201" spans="2:18">
      <c r="B201" s="113"/>
      <c r="C201" s="113"/>
      <c r="D201" s="113"/>
      <c r="E201" s="113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</row>
    <row r="202" spans="2:18">
      <c r="B202" s="113"/>
      <c r="C202" s="113"/>
      <c r="D202" s="113"/>
      <c r="E202" s="113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</row>
    <row r="203" spans="2:18">
      <c r="B203" s="113"/>
      <c r="C203" s="113"/>
      <c r="D203" s="113"/>
      <c r="E203" s="113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</row>
    <row r="204" spans="2:18">
      <c r="B204" s="113"/>
      <c r="C204" s="113"/>
      <c r="D204" s="113"/>
      <c r="E204" s="113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</row>
    <row r="205" spans="2:18">
      <c r="B205" s="113"/>
      <c r="C205" s="113"/>
      <c r="D205" s="113"/>
      <c r="E205" s="113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</row>
    <row r="206" spans="2:18">
      <c r="B206" s="113"/>
      <c r="C206" s="113"/>
      <c r="D206" s="113"/>
      <c r="E206" s="113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</row>
    <row r="207" spans="2:18">
      <c r="B207" s="113"/>
      <c r="C207" s="113"/>
      <c r="D207" s="113"/>
      <c r="E207" s="113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</row>
    <row r="208" spans="2:18">
      <c r="B208" s="113"/>
      <c r="C208" s="113"/>
      <c r="D208" s="113"/>
      <c r="E208" s="113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</row>
    <row r="209" spans="2:18">
      <c r="B209" s="113"/>
      <c r="C209" s="113"/>
      <c r="D209" s="113"/>
      <c r="E209" s="113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</row>
    <row r="210" spans="2:18">
      <c r="B210" s="113"/>
      <c r="C210" s="113"/>
      <c r="D210" s="113"/>
      <c r="E210" s="113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</row>
    <row r="211" spans="2:18">
      <c r="B211" s="113"/>
      <c r="C211" s="113"/>
      <c r="D211" s="113"/>
      <c r="E211" s="113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</row>
    <row r="212" spans="2:18">
      <c r="B212" s="113"/>
      <c r="C212" s="113"/>
      <c r="D212" s="113"/>
      <c r="E212" s="113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</row>
    <row r="213" spans="2:18">
      <c r="B213" s="113"/>
      <c r="C213" s="113"/>
      <c r="D213" s="113"/>
      <c r="E213" s="113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</row>
    <row r="214" spans="2:18">
      <c r="B214" s="113"/>
      <c r="C214" s="113"/>
      <c r="D214" s="113"/>
      <c r="E214" s="113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</row>
    <row r="215" spans="2:18">
      <c r="B215" s="113"/>
      <c r="C215" s="113"/>
      <c r="D215" s="113"/>
      <c r="E215" s="113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</row>
    <row r="216" spans="2:18">
      <c r="B216" s="113"/>
      <c r="C216" s="113"/>
      <c r="D216" s="113"/>
      <c r="E216" s="113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2:18">
      <c r="B217" s="113"/>
      <c r="C217" s="113"/>
      <c r="D217" s="113"/>
      <c r="E217" s="113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</row>
    <row r="218" spans="2:18">
      <c r="B218" s="113"/>
      <c r="C218" s="113"/>
      <c r="D218" s="113"/>
      <c r="E218" s="113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</row>
    <row r="219" spans="2:18">
      <c r="B219" s="113"/>
      <c r="C219" s="113"/>
      <c r="D219" s="113"/>
      <c r="E219" s="113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</row>
    <row r="220" spans="2:18">
      <c r="B220" s="113"/>
      <c r="C220" s="113"/>
      <c r="D220" s="113"/>
      <c r="E220" s="113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</row>
    <row r="221" spans="2:18">
      <c r="B221" s="113"/>
      <c r="C221" s="113"/>
      <c r="D221" s="113"/>
      <c r="E221" s="113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</row>
    <row r="222" spans="2:18">
      <c r="B222" s="113"/>
      <c r="C222" s="113"/>
      <c r="D222" s="113"/>
      <c r="E222" s="113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</row>
    <row r="223" spans="2:18">
      <c r="B223" s="113"/>
      <c r="C223" s="113"/>
      <c r="D223" s="113"/>
      <c r="E223" s="113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</row>
    <row r="224" spans="2:18">
      <c r="B224" s="113"/>
      <c r="C224" s="113"/>
      <c r="D224" s="113"/>
      <c r="E224" s="113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</row>
    <row r="225" spans="2:18">
      <c r="B225" s="113"/>
      <c r="C225" s="113"/>
      <c r="D225" s="113"/>
      <c r="E225" s="113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</row>
    <row r="226" spans="2:18">
      <c r="B226" s="113"/>
      <c r="C226" s="113"/>
      <c r="D226" s="113"/>
      <c r="E226" s="113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</row>
    <row r="227" spans="2:18">
      <c r="B227" s="113"/>
      <c r="C227" s="113"/>
      <c r="D227" s="113"/>
      <c r="E227" s="113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</row>
    <row r="228" spans="2:18">
      <c r="B228" s="113"/>
      <c r="C228" s="113"/>
      <c r="D228" s="113"/>
      <c r="E228" s="113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</row>
    <row r="229" spans="2:18">
      <c r="B229" s="113"/>
      <c r="C229" s="113"/>
      <c r="D229" s="113"/>
      <c r="E229" s="113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</row>
    <row r="230" spans="2:18">
      <c r="B230" s="113"/>
      <c r="C230" s="113"/>
      <c r="D230" s="113"/>
      <c r="E230" s="113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2:18">
      <c r="B231" s="113"/>
      <c r="C231" s="113"/>
      <c r="D231" s="113"/>
      <c r="E231" s="113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</row>
    <row r="232" spans="2:18">
      <c r="B232" s="113"/>
      <c r="C232" s="113"/>
      <c r="D232" s="113"/>
      <c r="E232" s="113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</row>
    <row r="233" spans="2:18">
      <c r="B233" s="113"/>
      <c r="C233" s="113"/>
      <c r="D233" s="113"/>
      <c r="E233" s="113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</row>
    <row r="234" spans="2:18">
      <c r="B234" s="113"/>
      <c r="C234" s="113"/>
      <c r="D234" s="113"/>
      <c r="E234" s="113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</row>
    <row r="235" spans="2:18">
      <c r="B235" s="113"/>
      <c r="C235" s="113"/>
      <c r="D235" s="113"/>
      <c r="E235" s="113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</row>
    <row r="236" spans="2:18">
      <c r="B236" s="113"/>
      <c r="C236" s="113"/>
      <c r="D236" s="113"/>
      <c r="E236" s="113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</row>
    <row r="237" spans="2:18">
      <c r="B237" s="113"/>
      <c r="C237" s="113"/>
      <c r="D237" s="113"/>
      <c r="E237" s="113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</row>
    <row r="238" spans="2:18">
      <c r="B238" s="113"/>
      <c r="C238" s="113"/>
      <c r="D238" s="113"/>
      <c r="E238" s="113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</row>
    <row r="239" spans="2:18">
      <c r="B239" s="113"/>
      <c r="C239" s="113"/>
      <c r="D239" s="113"/>
      <c r="E239" s="113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</row>
    <row r="240" spans="2:18">
      <c r="B240" s="113"/>
      <c r="C240" s="113"/>
      <c r="D240" s="113"/>
      <c r="E240" s="113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</row>
    <row r="241" spans="2:18">
      <c r="B241" s="113"/>
      <c r="C241" s="113"/>
      <c r="D241" s="113"/>
      <c r="E241" s="113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</row>
    <row r="242" spans="2:18">
      <c r="B242" s="113"/>
      <c r="C242" s="113"/>
      <c r="D242" s="113"/>
      <c r="E242" s="113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</row>
    <row r="243" spans="2:18">
      <c r="B243" s="113"/>
      <c r="C243" s="113"/>
      <c r="D243" s="113"/>
      <c r="E243" s="113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</row>
    <row r="244" spans="2:18">
      <c r="B244" s="113"/>
      <c r="C244" s="113"/>
      <c r="D244" s="113"/>
      <c r="E244" s="113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</row>
    <row r="245" spans="2:18">
      <c r="B245" s="113"/>
      <c r="C245" s="113"/>
      <c r="D245" s="113"/>
      <c r="E245" s="113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</row>
    <row r="246" spans="2:18">
      <c r="B246" s="113"/>
      <c r="C246" s="113"/>
      <c r="D246" s="113"/>
      <c r="E246" s="113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</row>
    <row r="247" spans="2:18">
      <c r="B247" s="113"/>
      <c r="C247" s="113"/>
      <c r="D247" s="113"/>
      <c r="E247" s="113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</row>
    <row r="248" spans="2:18">
      <c r="B248" s="113"/>
      <c r="C248" s="113"/>
      <c r="D248" s="113"/>
      <c r="E248" s="113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</row>
    <row r="249" spans="2:18">
      <c r="B249" s="113"/>
      <c r="C249" s="113"/>
      <c r="D249" s="113"/>
      <c r="E249" s="113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</row>
    <row r="250" spans="2:18">
      <c r="B250" s="113"/>
      <c r="C250" s="113"/>
      <c r="D250" s="113"/>
      <c r="E250" s="113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</row>
    <row r="251" spans="2:18">
      <c r="B251" s="113"/>
      <c r="C251" s="113"/>
      <c r="D251" s="113"/>
      <c r="E251" s="113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</row>
    <row r="252" spans="2:18">
      <c r="B252" s="113"/>
      <c r="C252" s="113"/>
      <c r="D252" s="113"/>
      <c r="E252" s="113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</row>
    <row r="253" spans="2:18">
      <c r="B253" s="113"/>
      <c r="C253" s="113"/>
      <c r="D253" s="113"/>
      <c r="E253" s="113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</row>
    <row r="254" spans="2:18">
      <c r="B254" s="113"/>
      <c r="C254" s="113"/>
      <c r="D254" s="113"/>
      <c r="E254" s="113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</row>
    <row r="255" spans="2:18">
      <c r="B255" s="113"/>
      <c r="C255" s="113"/>
      <c r="D255" s="113"/>
      <c r="E255" s="113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</row>
    <row r="256" spans="2:18">
      <c r="B256" s="113"/>
      <c r="C256" s="113"/>
      <c r="D256" s="113"/>
      <c r="E256" s="113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</row>
    <row r="257" spans="2:18">
      <c r="B257" s="113"/>
      <c r="C257" s="113"/>
      <c r="D257" s="113"/>
      <c r="E257" s="113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</row>
    <row r="258" spans="2:18">
      <c r="B258" s="113"/>
      <c r="C258" s="113"/>
      <c r="D258" s="113"/>
      <c r="E258" s="113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</row>
    <row r="259" spans="2:18">
      <c r="B259" s="113"/>
      <c r="C259" s="113"/>
      <c r="D259" s="113"/>
      <c r="E259" s="113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</row>
    <row r="260" spans="2:18">
      <c r="B260" s="113"/>
      <c r="C260" s="113"/>
      <c r="D260" s="113"/>
      <c r="E260" s="113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</row>
    <row r="261" spans="2:18">
      <c r="B261" s="113"/>
      <c r="C261" s="113"/>
      <c r="D261" s="113"/>
      <c r="E261" s="113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</row>
    <row r="262" spans="2:18">
      <c r="B262" s="113"/>
      <c r="C262" s="113"/>
      <c r="D262" s="113"/>
      <c r="E262" s="113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</row>
    <row r="263" spans="2:18">
      <c r="B263" s="113"/>
      <c r="C263" s="113"/>
      <c r="D263" s="113"/>
      <c r="E263" s="113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2:18">
      <c r="B264" s="113"/>
      <c r="C264" s="113"/>
      <c r="D264" s="113"/>
      <c r="E264" s="113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</row>
    <row r="265" spans="2:18">
      <c r="B265" s="113"/>
      <c r="C265" s="113"/>
      <c r="D265" s="113"/>
      <c r="E265" s="113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</row>
    <row r="266" spans="2:18">
      <c r="B266" s="113"/>
      <c r="C266" s="113"/>
      <c r="D266" s="113"/>
      <c r="E266" s="113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</row>
    <row r="267" spans="2:18">
      <c r="B267" s="113"/>
      <c r="C267" s="113"/>
      <c r="D267" s="113"/>
      <c r="E267" s="113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</row>
    <row r="268" spans="2:18">
      <c r="B268" s="113"/>
      <c r="C268" s="113"/>
      <c r="D268" s="113"/>
      <c r="E268" s="113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2:18">
      <c r="B269" s="113"/>
      <c r="C269" s="113"/>
      <c r="D269" s="113"/>
      <c r="E269" s="113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2:18">
      <c r="B270" s="113"/>
      <c r="C270" s="113"/>
      <c r="D270" s="113"/>
      <c r="E270" s="113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2:18">
      <c r="B271" s="113"/>
      <c r="C271" s="113"/>
      <c r="D271" s="113"/>
      <c r="E271" s="113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2:18">
      <c r="B272" s="113"/>
      <c r="C272" s="113"/>
      <c r="D272" s="113"/>
      <c r="E272" s="113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2:18">
      <c r="B273" s="113"/>
      <c r="C273" s="113"/>
      <c r="D273" s="113"/>
      <c r="E273" s="113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2:18">
      <c r="B274" s="113"/>
      <c r="C274" s="113"/>
      <c r="D274" s="113"/>
      <c r="E274" s="113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2:18">
      <c r="B275" s="113"/>
      <c r="C275" s="113"/>
      <c r="D275" s="113"/>
      <c r="E275" s="113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</row>
    <row r="276" spans="2:18">
      <c r="B276" s="113"/>
      <c r="C276" s="113"/>
      <c r="D276" s="113"/>
      <c r="E276" s="113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</row>
    <row r="277" spans="2:18">
      <c r="B277" s="113"/>
      <c r="C277" s="113"/>
      <c r="D277" s="113"/>
      <c r="E277" s="113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</row>
    <row r="278" spans="2:18">
      <c r="B278" s="113"/>
      <c r="C278" s="113"/>
      <c r="D278" s="113"/>
      <c r="E278" s="113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</row>
    <row r="279" spans="2:18">
      <c r="B279" s="113"/>
      <c r="C279" s="113"/>
      <c r="D279" s="113"/>
      <c r="E279" s="113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</row>
    <row r="280" spans="2:18">
      <c r="B280" s="113"/>
      <c r="C280" s="113"/>
      <c r="D280" s="113"/>
      <c r="E280" s="113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</row>
    <row r="281" spans="2:18">
      <c r="B281" s="113"/>
      <c r="C281" s="113"/>
      <c r="D281" s="113"/>
      <c r="E281" s="113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2:18">
      <c r="B282" s="113"/>
      <c r="C282" s="113"/>
      <c r="D282" s="113"/>
      <c r="E282" s="113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</row>
    <row r="283" spans="2:18">
      <c r="B283" s="113"/>
      <c r="C283" s="113"/>
      <c r="D283" s="113"/>
      <c r="E283" s="113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</row>
    <row r="284" spans="2:18">
      <c r="B284" s="113"/>
      <c r="C284" s="113"/>
      <c r="D284" s="113"/>
      <c r="E284" s="113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</row>
    <row r="285" spans="2:18">
      <c r="B285" s="113"/>
      <c r="C285" s="113"/>
      <c r="D285" s="113"/>
      <c r="E285" s="113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</row>
    <row r="286" spans="2:18">
      <c r="B286" s="113"/>
      <c r="C286" s="113"/>
      <c r="D286" s="113"/>
      <c r="E286" s="113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</row>
    <row r="287" spans="2:18">
      <c r="B287" s="113"/>
      <c r="C287" s="113"/>
      <c r="D287" s="113"/>
      <c r="E287" s="113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</row>
    <row r="288" spans="2:18">
      <c r="B288" s="113"/>
      <c r="C288" s="113"/>
      <c r="D288" s="113"/>
      <c r="E288" s="113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</row>
    <row r="289" spans="2:18">
      <c r="B289" s="113"/>
      <c r="C289" s="113"/>
      <c r="D289" s="113"/>
      <c r="E289" s="113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</row>
    <row r="290" spans="2:18">
      <c r="B290" s="113"/>
      <c r="C290" s="113"/>
      <c r="D290" s="113"/>
      <c r="E290" s="113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>
      <c r="B291" s="113"/>
      <c r="C291" s="113"/>
      <c r="D291" s="113"/>
      <c r="E291" s="113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</row>
    <row r="292" spans="2:18">
      <c r="B292" s="113"/>
      <c r="C292" s="113"/>
      <c r="D292" s="113"/>
      <c r="E292" s="113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>
      <c r="B293" s="113"/>
      <c r="C293" s="113"/>
      <c r="D293" s="113"/>
      <c r="E293" s="113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</row>
    <row r="294" spans="2:18">
      <c r="B294" s="113"/>
      <c r="C294" s="113"/>
      <c r="D294" s="113"/>
      <c r="E294" s="113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>
      <c r="B295" s="113"/>
      <c r="C295" s="113"/>
      <c r="D295" s="113"/>
      <c r="E295" s="113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>
      <c r="B296" s="113"/>
      <c r="C296" s="113"/>
      <c r="D296" s="113"/>
      <c r="E296" s="113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>
      <c r="B297" s="113"/>
      <c r="C297" s="113"/>
      <c r="D297" s="113"/>
      <c r="E297" s="113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>
      <c r="B298" s="113"/>
      <c r="C298" s="113"/>
      <c r="D298" s="113"/>
      <c r="E298" s="113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>
      <c r="B299" s="113"/>
      <c r="C299" s="113"/>
      <c r="D299" s="113"/>
      <c r="E299" s="113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</row>
    <row r="300" spans="2:18">
      <c r="B300" s="113"/>
      <c r="C300" s="113"/>
      <c r="D300" s="113"/>
      <c r="E300" s="113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</row>
    <row r="301" spans="2:18">
      <c r="B301" s="113"/>
      <c r="C301" s="113"/>
      <c r="D301" s="113"/>
      <c r="E301" s="113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</row>
    <row r="302" spans="2:18">
      <c r="B302" s="113"/>
      <c r="C302" s="113"/>
      <c r="D302" s="113"/>
      <c r="E302" s="113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</row>
    <row r="303" spans="2:18">
      <c r="B303" s="113"/>
      <c r="C303" s="113"/>
      <c r="D303" s="113"/>
      <c r="E303" s="113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</row>
    <row r="304" spans="2:18">
      <c r="B304" s="113"/>
      <c r="C304" s="113"/>
      <c r="D304" s="113"/>
      <c r="E304" s="113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</row>
    <row r="305" spans="2:18">
      <c r="B305" s="113"/>
      <c r="C305" s="113"/>
      <c r="D305" s="113"/>
      <c r="E305" s="113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2:18">
      <c r="B306" s="113"/>
      <c r="C306" s="113"/>
      <c r="D306" s="113"/>
      <c r="E306" s="113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</row>
    <row r="307" spans="2:18">
      <c r="B307" s="113"/>
      <c r="C307" s="113"/>
      <c r="D307" s="113"/>
      <c r="E307" s="113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2:18">
      <c r="B308" s="113"/>
      <c r="C308" s="113"/>
      <c r="D308" s="113"/>
      <c r="E308" s="113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</row>
    <row r="309" spans="2:18">
      <c r="B309" s="113"/>
      <c r="C309" s="113"/>
      <c r="D309" s="113"/>
      <c r="E309" s="113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</row>
    <row r="310" spans="2:18">
      <c r="B310" s="113"/>
      <c r="C310" s="113"/>
      <c r="D310" s="113"/>
      <c r="E310" s="113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2:18">
      <c r="B311" s="113"/>
      <c r="C311" s="113"/>
      <c r="D311" s="113"/>
      <c r="E311" s="113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</row>
    <row r="312" spans="2:18">
      <c r="B312" s="113"/>
      <c r="C312" s="113"/>
      <c r="D312" s="113"/>
      <c r="E312" s="113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</row>
    <row r="313" spans="2:18">
      <c r="B313" s="113"/>
      <c r="C313" s="113"/>
      <c r="D313" s="113"/>
      <c r="E313" s="113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</row>
    <row r="314" spans="2:18">
      <c r="B314" s="113"/>
      <c r="C314" s="113"/>
      <c r="D314" s="113"/>
      <c r="E314" s="113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</row>
    <row r="315" spans="2:18">
      <c r="B315" s="113"/>
      <c r="C315" s="113"/>
      <c r="D315" s="113"/>
      <c r="E315" s="113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</row>
    <row r="316" spans="2:18">
      <c r="B316" s="113"/>
      <c r="C316" s="113"/>
      <c r="D316" s="113"/>
      <c r="E316" s="113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</row>
    <row r="317" spans="2:18">
      <c r="B317" s="113"/>
      <c r="C317" s="113"/>
      <c r="D317" s="113"/>
      <c r="E317" s="113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</row>
    <row r="318" spans="2:18">
      <c r="B318" s="113"/>
      <c r="C318" s="113"/>
      <c r="D318" s="113"/>
      <c r="E318" s="113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</row>
    <row r="319" spans="2:18">
      <c r="B319" s="113"/>
      <c r="C319" s="113"/>
      <c r="D319" s="113"/>
      <c r="E319" s="113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</row>
    <row r="320" spans="2:18">
      <c r="B320" s="113"/>
      <c r="C320" s="113"/>
      <c r="D320" s="113"/>
      <c r="E320" s="113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</row>
    <row r="321" spans="2:18">
      <c r="B321" s="113"/>
      <c r="C321" s="113"/>
      <c r="D321" s="113"/>
      <c r="E321" s="113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</row>
    <row r="322" spans="2:18">
      <c r="B322" s="113"/>
      <c r="C322" s="113"/>
      <c r="D322" s="113"/>
      <c r="E322" s="113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</row>
    <row r="323" spans="2:18">
      <c r="B323" s="113"/>
      <c r="C323" s="113"/>
      <c r="D323" s="113"/>
      <c r="E323" s="113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</row>
    <row r="324" spans="2:18">
      <c r="B324" s="113"/>
      <c r="C324" s="113"/>
      <c r="D324" s="113"/>
      <c r="E324" s="113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</row>
    <row r="325" spans="2:18">
      <c r="B325" s="113"/>
      <c r="C325" s="113"/>
      <c r="D325" s="113"/>
      <c r="E325" s="113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</row>
    <row r="326" spans="2:18">
      <c r="B326" s="113"/>
      <c r="C326" s="113"/>
      <c r="D326" s="113"/>
      <c r="E326" s="113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</row>
    <row r="327" spans="2:18">
      <c r="B327" s="113"/>
      <c r="C327" s="113"/>
      <c r="D327" s="113"/>
      <c r="E327" s="113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2:18">
      <c r="B328" s="113"/>
      <c r="C328" s="113"/>
      <c r="D328" s="113"/>
      <c r="E328" s="113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</row>
    <row r="329" spans="2:18">
      <c r="B329" s="113"/>
      <c r="C329" s="113"/>
      <c r="D329" s="113"/>
      <c r="E329" s="113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</row>
    <row r="330" spans="2:18">
      <c r="B330" s="113"/>
      <c r="C330" s="113"/>
      <c r="D330" s="113"/>
      <c r="E330" s="113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</row>
    <row r="331" spans="2:18">
      <c r="B331" s="113"/>
      <c r="C331" s="113"/>
      <c r="D331" s="113"/>
      <c r="E331" s="113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</row>
    <row r="332" spans="2:18">
      <c r="B332" s="113"/>
      <c r="C332" s="113"/>
      <c r="D332" s="113"/>
      <c r="E332" s="113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</row>
    <row r="333" spans="2:18">
      <c r="B333" s="113"/>
      <c r="C333" s="113"/>
      <c r="D333" s="113"/>
      <c r="E333" s="113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</row>
    <row r="334" spans="2:18">
      <c r="B334" s="113"/>
      <c r="C334" s="113"/>
      <c r="D334" s="113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</row>
    <row r="335" spans="2:18">
      <c r="B335" s="113"/>
      <c r="C335" s="113"/>
      <c r="D335" s="113"/>
      <c r="E335" s="113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</row>
    <row r="336" spans="2:18">
      <c r="B336" s="113"/>
      <c r="C336" s="113"/>
      <c r="D336" s="113"/>
      <c r="E336" s="113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</row>
    <row r="337" spans="2:18">
      <c r="B337" s="113"/>
      <c r="C337" s="113"/>
      <c r="D337" s="113"/>
      <c r="E337" s="113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2:18">
      <c r="B338" s="113"/>
      <c r="C338" s="113"/>
      <c r="D338" s="113"/>
      <c r="E338" s="113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</row>
    <row r="339" spans="2:18">
      <c r="B339" s="113"/>
      <c r="C339" s="113"/>
      <c r="D339" s="113"/>
      <c r="E339" s="113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</row>
    <row r="340" spans="2:18">
      <c r="B340" s="113"/>
      <c r="C340" s="113"/>
      <c r="D340" s="113"/>
      <c r="E340" s="113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</row>
    <row r="341" spans="2:18">
      <c r="B341" s="113"/>
      <c r="C341" s="113"/>
      <c r="D341" s="113"/>
      <c r="E341" s="113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</row>
    <row r="342" spans="2:18">
      <c r="B342" s="113"/>
      <c r="C342" s="113"/>
      <c r="D342" s="113"/>
      <c r="E342" s="113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</row>
    <row r="343" spans="2:18">
      <c r="B343" s="113"/>
      <c r="C343" s="113"/>
      <c r="D343" s="113"/>
      <c r="E343" s="113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</row>
    <row r="344" spans="2:18">
      <c r="B344" s="113"/>
      <c r="C344" s="113"/>
      <c r="D344" s="113"/>
      <c r="E344" s="113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13"/>
      <c r="C345" s="113"/>
      <c r="D345" s="113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13"/>
      <c r="C346" s="113"/>
      <c r="D346" s="113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13"/>
      <c r="C347" s="113"/>
      <c r="D347" s="113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13"/>
      <c r="C348" s="113"/>
      <c r="D348" s="113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13"/>
      <c r="C349" s="113"/>
      <c r="D349" s="113"/>
      <c r="E349" s="113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13"/>
      <c r="C350" s="113"/>
      <c r="D350" s="113"/>
      <c r="E350" s="113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13"/>
      <c r="C351" s="113"/>
      <c r="D351" s="113"/>
      <c r="E351" s="113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13"/>
      <c r="C352" s="113"/>
      <c r="D352" s="113"/>
      <c r="E352" s="113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13"/>
      <c r="C353" s="113"/>
      <c r="D353" s="113"/>
      <c r="E353" s="113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13"/>
      <c r="C354" s="113"/>
      <c r="D354" s="113"/>
      <c r="E354" s="113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13"/>
      <c r="C355" s="113"/>
      <c r="D355" s="113"/>
      <c r="E355" s="113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13"/>
      <c r="C356" s="113"/>
      <c r="D356" s="113"/>
      <c r="E356" s="113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13"/>
      <c r="C357" s="113"/>
      <c r="D357" s="113"/>
      <c r="E357" s="113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13"/>
      <c r="C358" s="113"/>
      <c r="D358" s="113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13"/>
      <c r="C359" s="113"/>
      <c r="D359" s="113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13"/>
      <c r="C360" s="113"/>
      <c r="D360" s="113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13"/>
      <c r="C361" s="113"/>
      <c r="D361" s="113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13"/>
      <c r="C362" s="113"/>
      <c r="D362" s="113"/>
      <c r="E362" s="113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13"/>
      <c r="C363" s="113"/>
      <c r="D363" s="113"/>
      <c r="E363" s="113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13"/>
      <c r="C364" s="113"/>
      <c r="D364" s="113"/>
      <c r="E364" s="113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13"/>
      <c r="C365" s="113"/>
      <c r="D365" s="113"/>
      <c r="E365" s="113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13"/>
      <c r="C366" s="113"/>
      <c r="D366" s="113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13"/>
      <c r="C367" s="113"/>
      <c r="D367" s="113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13"/>
      <c r="C368" s="113"/>
      <c r="D368" s="113"/>
      <c r="E368" s="113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13"/>
      <c r="C369" s="113"/>
      <c r="D369" s="113"/>
      <c r="E369" s="113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13"/>
      <c r="C370" s="113"/>
      <c r="D370" s="113"/>
      <c r="E370" s="113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13"/>
      <c r="C371" s="113"/>
      <c r="D371" s="113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13"/>
      <c r="C372" s="113"/>
      <c r="D372" s="113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13"/>
      <c r="C373" s="113"/>
      <c r="D373" s="113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13"/>
      <c r="C374" s="113"/>
      <c r="D374" s="113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13"/>
      <c r="C375" s="113"/>
      <c r="D375" s="113"/>
      <c r="E375" s="113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13"/>
      <c r="C376" s="113"/>
      <c r="D376" s="113"/>
      <c r="E376" s="113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13"/>
      <c r="C377" s="113"/>
      <c r="D377" s="113"/>
      <c r="E377" s="113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13"/>
      <c r="C378" s="113"/>
      <c r="D378" s="113"/>
      <c r="E378" s="113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13"/>
      <c r="C379" s="113"/>
      <c r="D379" s="113"/>
      <c r="E379" s="113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13"/>
      <c r="C380" s="113"/>
      <c r="D380" s="113"/>
      <c r="E380" s="113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13"/>
      <c r="C381" s="113"/>
      <c r="D381" s="113"/>
      <c r="E381" s="113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13"/>
      <c r="C382" s="113"/>
      <c r="D382" s="113"/>
      <c r="E382" s="113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13"/>
      <c r="C383" s="113"/>
      <c r="D383" s="113"/>
      <c r="E383" s="113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13"/>
      <c r="C384" s="113"/>
      <c r="D384" s="113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13"/>
      <c r="C385" s="113"/>
      <c r="D385" s="113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13"/>
      <c r="C386" s="113"/>
      <c r="D386" s="113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13"/>
      <c r="C387" s="113"/>
      <c r="D387" s="113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13"/>
      <c r="C388" s="113"/>
      <c r="D388" s="113"/>
      <c r="E388" s="113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13"/>
      <c r="C389" s="113"/>
      <c r="D389" s="113"/>
      <c r="E389" s="113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13"/>
      <c r="C390" s="113"/>
      <c r="D390" s="113"/>
      <c r="E390" s="113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13"/>
      <c r="C391" s="113"/>
      <c r="D391" s="113"/>
      <c r="E391" s="113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13"/>
      <c r="C392" s="113"/>
      <c r="D392" s="113"/>
      <c r="E392" s="113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13"/>
      <c r="C393" s="113"/>
      <c r="D393" s="113"/>
      <c r="E393" s="113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13"/>
      <c r="C394" s="113"/>
      <c r="D394" s="113"/>
      <c r="E394" s="113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13"/>
      <c r="C395" s="113"/>
      <c r="D395" s="113"/>
      <c r="E395" s="113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13"/>
      <c r="C396" s="113"/>
      <c r="D396" s="113"/>
      <c r="E396" s="113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13"/>
      <c r="C397" s="113"/>
      <c r="D397" s="113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13"/>
      <c r="C398" s="113"/>
      <c r="D398" s="113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13"/>
      <c r="C399" s="113"/>
      <c r="D399" s="113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13"/>
      <c r="C400" s="113"/>
      <c r="D400" s="113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13"/>
      <c r="C401" s="113"/>
      <c r="D401" s="113"/>
      <c r="E401" s="113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13"/>
      <c r="C402" s="113"/>
      <c r="D402" s="113"/>
      <c r="E402" s="113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13"/>
      <c r="C403" s="113"/>
      <c r="D403" s="113"/>
      <c r="E403" s="113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13"/>
      <c r="C404" s="113"/>
      <c r="D404" s="113"/>
      <c r="E404" s="113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13"/>
      <c r="C405" s="113"/>
      <c r="D405" s="113"/>
      <c r="E405" s="113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13"/>
      <c r="C406" s="113"/>
      <c r="D406" s="113"/>
      <c r="E406" s="113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13"/>
      <c r="C407" s="113"/>
      <c r="D407" s="113"/>
      <c r="E407" s="113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13"/>
      <c r="C408" s="113"/>
      <c r="D408" s="113"/>
      <c r="E408" s="113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13"/>
      <c r="C409" s="113"/>
      <c r="D409" s="113"/>
      <c r="E409" s="113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13"/>
      <c r="C410" s="113"/>
      <c r="D410" s="113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13"/>
      <c r="C411" s="113"/>
      <c r="D411" s="113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13"/>
      <c r="C412" s="113"/>
      <c r="D412" s="113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13"/>
      <c r="C413" s="113"/>
      <c r="D413" s="113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13"/>
      <c r="C414" s="113"/>
      <c r="D414" s="113"/>
      <c r="E414" s="113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13"/>
      <c r="C415" s="113"/>
      <c r="D415" s="113"/>
      <c r="E415" s="113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13"/>
      <c r="C416" s="113"/>
      <c r="D416" s="113"/>
      <c r="E416" s="113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13"/>
      <c r="C417" s="113"/>
      <c r="D417" s="113"/>
      <c r="E417" s="113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13"/>
      <c r="C418" s="113"/>
      <c r="D418" s="113"/>
      <c r="E418" s="113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13"/>
      <c r="C419" s="113"/>
      <c r="D419" s="113"/>
      <c r="E419" s="113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13"/>
      <c r="C420" s="113"/>
      <c r="D420" s="113"/>
      <c r="E420" s="113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13"/>
      <c r="C421" s="113"/>
      <c r="D421" s="113"/>
      <c r="E421" s="113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13"/>
      <c r="C422" s="113"/>
      <c r="D422" s="113"/>
      <c r="E422" s="113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13"/>
      <c r="C423" s="113"/>
      <c r="D423" s="113"/>
      <c r="E423" s="113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13"/>
      <c r="C424" s="113"/>
      <c r="D424" s="113"/>
      <c r="E424" s="113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13"/>
      <c r="C425" s="113"/>
      <c r="D425" s="113"/>
      <c r="E425" s="113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13"/>
      <c r="C426" s="113"/>
      <c r="D426" s="113"/>
      <c r="E426" s="113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13"/>
      <c r="C427" s="113"/>
      <c r="D427" s="113"/>
      <c r="E427" s="113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13"/>
      <c r="C428" s="113"/>
      <c r="D428" s="113"/>
      <c r="E428" s="113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13"/>
      <c r="C429" s="113"/>
      <c r="D429" s="113"/>
      <c r="E429" s="113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13"/>
      <c r="C430" s="113"/>
      <c r="D430" s="113"/>
      <c r="E430" s="113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13"/>
      <c r="C431" s="113"/>
      <c r="D431" s="113"/>
      <c r="E431" s="113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13"/>
      <c r="C432" s="113"/>
      <c r="D432" s="113"/>
      <c r="E432" s="113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13"/>
      <c r="C433" s="113"/>
      <c r="D433" s="113"/>
      <c r="E433" s="113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13"/>
      <c r="C434" s="113"/>
      <c r="D434" s="113"/>
      <c r="E434" s="113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13"/>
      <c r="C435" s="113"/>
      <c r="D435" s="113"/>
      <c r="E435" s="113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13"/>
      <c r="C436" s="113"/>
      <c r="D436" s="113"/>
      <c r="E436" s="113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13"/>
      <c r="C437" s="113"/>
      <c r="D437" s="113"/>
      <c r="E437" s="113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13"/>
      <c r="C438" s="113"/>
      <c r="D438" s="113"/>
      <c r="E438" s="113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13"/>
      <c r="C439" s="113"/>
      <c r="D439" s="113"/>
      <c r="E439" s="113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13"/>
      <c r="C440" s="113"/>
      <c r="D440" s="113"/>
      <c r="E440" s="113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13"/>
      <c r="C441" s="113"/>
      <c r="D441" s="113"/>
      <c r="E441" s="113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13"/>
      <c r="C442" s="113"/>
      <c r="D442" s="113"/>
      <c r="E442" s="113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13"/>
      <c r="C443" s="113"/>
      <c r="D443" s="113"/>
      <c r="E443" s="113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13"/>
      <c r="C444" s="113"/>
      <c r="D444" s="113"/>
      <c r="E444" s="113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13"/>
      <c r="C445" s="113"/>
      <c r="D445" s="113"/>
      <c r="E445" s="113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13"/>
      <c r="C446" s="113"/>
      <c r="D446" s="113"/>
      <c r="E446" s="113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13"/>
      <c r="C447" s="113"/>
      <c r="D447" s="113"/>
      <c r="E447" s="113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13"/>
      <c r="C448" s="113"/>
      <c r="D448" s="113"/>
      <c r="E448" s="113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13"/>
      <c r="C449" s="113"/>
      <c r="D449" s="113"/>
      <c r="E449" s="113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13"/>
      <c r="C450" s="113"/>
      <c r="D450" s="113"/>
      <c r="E450" s="113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13"/>
      <c r="C451" s="113"/>
      <c r="D451" s="113"/>
      <c r="E451" s="113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13"/>
      <c r="C452" s="113"/>
      <c r="D452" s="113"/>
      <c r="E452" s="113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13"/>
      <c r="C453" s="113"/>
      <c r="D453" s="113"/>
      <c r="E453" s="113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13"/>
      <c r="C454" s="113"/>
      <c r="D454" s="113"/>
      <c r="E454" s="113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13"/>
      <c r="C455" s="113"/>
      <c r="D455" s="113"/>
      <c r="E455" s="113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13"/>
      <c r="C456" s="113"/>
      <c r="D456" s="113"/>
      <c r="E456" s="113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13"/>
      <c r="C457" s="113"/>
      <c r="D457" s="113"/>
      <c r="E457" s="113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13"/>
      <c r="C458" s="113"/>
      <c r="D458" s="113"/>
      <c r="E458" s="113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13"/>
      <c r="C459" s="113"/>
      <c r="D459" s="113"/>
      <c r="E459" s="113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13"/>
      <c r="C460" s="113"/>
      <c r="D460" s="113"/>
      <c r="E460" s="113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13"/>
      <c r="C461" s="113"/>
      <c r="D461" s="113"/>
      <c r="E461" s="113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13"/>
      <c r="C462" s="113"/>
      <c r="D462" s="113"/>
      <c r="E462" s="113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13"/>
      <c r="C463" s="113"/>
      <c r="D463" s="113"/>
      <c r="E463" s="113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13"/>
      <c r="C464" s="113"/>
      <c r="D464" s="113"/>
      <c r="E464" s="113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13"/>
      <c r="C465" s="113"/>
      <c r="D465" s="113"/>
      <c r="E465" s="113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13"/>
      <c r="C466" s="113"/>
      <c r="D466" s="113"/>
      <c r="E466" s="113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13"/>
      <c r="C467" s="113"/>
      <c r="D467" s="113"/>
      <c r="E467" s="113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13"/>
      <c r="C468" s="113"/>
      <c r="D468" s="113"/>
      <c r="E468" s="113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13"/>
      <c r="C469" s="113"/>
      <c r="D469" s="113"/>
      <c r="E469" s="113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13"/>
      <c r="C470" s="113"/>
      <c r="D470" s="113"/>
      <c r="E470" s="113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13"/>
      <c r="C471" s="113"/>
      <c r="D471" s="113"/>
      <c r="E471" s="113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13"/>
      <c r="C472" s="113"/>
      <c r="D472" s="113"/>
      <c r="E472" s="113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13"/>
      <c r="C473" s="113"/>
      <c r="D473" s="113"/>
      <c r="E473" s="113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13"/>
      <c r="C474" s="113"/>
      <c r="D474" s="113"/>
      <c r="E474" s="113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13"/>
      <c r="C475" s="113"/>
      <c r="D475" s="113"/>
      <c r="E475" s="113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13"/>
      <c r="C476" s="113"/>
      <c r="D476" s="113"/>
      <c r="E476" s="113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13"/>
      <c r="C477" s="113"/>
      <c r="D477" s="113"/>
      <c r="E477" s="113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13"/>
      <c r="C478" s="113"/>
      <c r="D478" s="113"/>
      <c r="E478" s="113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13"/>
      <c r="C479" s="113"/>
      <c r="D479" s="113"/>
      <c r="E479" s="113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13"/>
      <c r="C480" s="113"/>
      <c r="D480" s="113"/>
      <c r="E480" s="113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13"/>
      <c r="C481" s="113"/>
      <c r="D481" s="113"/>
      <c r="E481" s="113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13"/>
      <c r="C482" s="113"/>
      <c r="D482" s="113"/>
      <c r="E482" s="113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13"/>
      <c r="C483" s="113"/>
      <c r="D483" s="113"/>
      <c r="E483" s="113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13"/>
      <c r="C484" s="113"/>
      <c r="D484" s="113"/>
      <c r="E484" s="113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13"/>
      <c r="C485" s="113"/>
      <c r="D485" s="113"/>
      <c r="E485" s="113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13"/>
      <c r="C486" s="113"/>
      <c r="D486" s="113"/>
      <c r="E486" s="113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13"/>
      <c r="C487" s="113"/>
      <c r="D487" s="113"/>
      <c r="E487" s="113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13"/>
      <c r="C488" s="113"/>
      <c r="D488" s="113"/>
      <c r="E488" s="113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13"/>
      <c r="C489" s="113"/>
      <c r="D489" s="113"/>
      <c r="E489" s="113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13"/>
      <c r="C490" s="113"/>
      <c r="D490" s="113"/>
      <c r="E490" s="113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13"/>
      <c r="C491" s="113"/>
      <c r="D491" s="113"/>
      <c r="E491" s="113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13"/>
      <c r="C492" s="113"/>
      <c r="D492" s="113"/>
      <c r="E492" s="113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13"/>
      <c r="C493" s="113"/>
      <c r="D493" s="113"/>
      <c r="E493" s="113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13"/>
      <c r="C494" s="113"/>
      <c r="D494" s="113"/>
      <c r="E494" s="113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13"/>
      <c r="C495" s="113"/>
      <c r="D495" s="113"/>
      <c r="E495" s="113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13"/>
      <c r="C496" s="113"/>
      <c r="D496" s="113"/>
      <c r="E496" s="113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13"/>
      <c r="C497" s="113"/>
      <c r="D497" s="113"/>
      <c r="E497" s="113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13"/>
      <c r="C498" s="113"/>
      <c r="D498" s="113"/>
      <c r="E498" s="113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13"/>
      <c r="C499" s="113"/>
      <c r="D499" s="113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13"/>
      <c r="C500" s="113"/>
      <c r="D500" s="113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13"/>
      <c r="C501" s="113"/>
      <c r="D501" s="113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13"/>
      <c r="C502" s="113"/>
      <c r="D502" s="113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13"/>
      <c r="C503" s="113"/>
      <c r="D503" s="113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13"/>
      <c r="C504" s="113"/>
      <c r="D504" s="113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13"/>
      <c r="C505" s="113"/>
      <c r="D505" s="113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13"/>
      <c r="C506" s="113"/>
      <c r="D506" s="113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13"/>
      <c r="C507" s="113"/>
      <c r="D507" s="113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13"/>
      <c r="C508" s="113"/>
      <c r="D508" s="113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13"/>
      <c r="C509" s="113"/>
      <c r="D509" s="113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13"/>
      <c r="C510" s="113"/>
      <c r="D510" s="113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13"/>
      <c r="C511" s="113"/>
      <c r="D511" s="113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B512" s="113"/>
      <c r="C512" s="113"/>
      <c r="D512" s="113"/>
      <c r="E512" s="113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</row>
    <row r="513" spans="2:18">
      <c r="B513" s="113"/>
      <c r="C513" s="113"/>
      <c r="D513" s="113"/>
      <c r="E513" s="113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</row>
    <row r="514" spans="2:18">
      <c r="B514" s="113"/>
      <c r="C514" s="113"/>
      <c r="D514" s="113"/>
      <c r="E514" s="113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</row>
    <row r="515" spans="2:18">
      <c r="B515" s="113"/>
      <c r="C515" s="113"/>
      <c r="D515" s="113"/>
      <c r="E515" s="113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</row>
    <row r="516" spans="2:18">
      <c r="B516" s="113"/>
      <c r="C516" s="113"/>
      <c r="D516" s="113"/>
      <c r="E516" s="113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</row>
    <row r="517" spans="2:18">
      <c r="B517" s="113"/>
      <c r="C517" s="113"/>
      <c r="D517" s="113"/>
      <c r="E517" s="113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</row>
    <row r="518" spans="2:18">
      <c r="B518" s="113"/>
      <c r="C518" s="113"/>
      <c r="D518" s="113"/>
      <c r="E518" s="113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</row>
    <row r="519" spans="2:18">
      <c r="B519" s="113"/>
      <c r="C519" s="113"/>
      <c r="D519" s="113"/>
      <c r="E519" s="113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</row>
    <row r="520" spans="2:18">
      <c r="B520" s="113"/>
      <c r="C520" s="113"/>
      <c r="D520" s="113"/>
      <c r="E520" s="113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</row>
    <row r="521" spans="2:18">
      <c r="B521" s="113"/>
      <c r="C521" s="113"/>
      <c r="D521" s="113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</row>
    <row r="522" spans="2:18">
      <c r="B522" s="113"/>
      <c r="C522" s="113"/>
      <c r="D522" s="113"/>
      <c r="E522" s="113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</row>
    <row r="523" spans="2:18">
      <c r="B523" s="113"/>
      <c r="C523" s="113"/>
      <c r="D523" s="113"/>
      <c r="E523" s="113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</row>
    <row r="524" spans="2:18">
      <c r="B524" s="113"/>
      <c r="C524" s="113"/>
      <c r="D524" s="113"/>
      <c r="E524" s="113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</row>
    <row r="525" spans="2:18">
      <c r="B525" s="113"/>
      <c r="C525" s="113"/>
      <c r="D525" s="113"/>
      <c r="E525" s="113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</row>
    <row r="526" spans="2:18">
      <c r="B526" s="113"/>
      <c r="C526" s="113"/>
      <c r="D526" s="113"/>
      <c r="E526" s="113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</row>
    <row r="527" spans="2:18">
      <c r="B527" s="113"/>
      <c r="C527" s="113"/>
      <c r="D527" s="113"/>
      <c r="E527" s="113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</row>
    <row r="528" spans="2:18">
      <c r="B528" s="113"/>
      <c r="C528" s="113"/>
      <c r="D528" s="113"/>
      <c r="E528" s="113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</row>
    <row r="529" spans="2:18">
      <c r="B529" s="113"/>
      <c r="C529" s="113"/>
      <c r="D529" s="113"/>
      <c r="E529" s="113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</row>
    <row r="530" spans="2:18">
      <c r="B530" s="113"/>
      <c r="C530" s="113"/>
      <c r="D530" s="113"/>
      <c r="E530" s="113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</row>
    <row r="531" spans="2:18">
      <c r="B531" s="113"/>
      <c r="C531" s="113"/>
      <c r="D531" s="113"/>
      <c r="E531" s="113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</row>
    <row r="532" spans="2:18">
      <c r="B532" s="113"/>
      <c r="C532" s="113"/>
      <c r="D532" s="113"/>
      <c r="E532" s="113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</row>
    <row r="533" spans="2:18">
      <c r="B533" s="113"/>
      <c r="C533" s="113"/>
      <c r="D533" s="113"/>
      <c r="E533" s="113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</row>
    <row r="534" spans="2:18">
      <c r="B534" s="113"/>
      <c r="C534" s="113"/>
      <c r="D534" s="113"/>
      <c r="E534" s="113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</row>
    <row r="535" spans="2:18">
      <c r="B535" s="113"/>
      <c r="C535" s="113"/>
      <c r="D535" s="113"/>
      <c r="E535" s="113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</row>
    <row r="536" spans="2:18">
      <c r="B536" s="113"/>
      <c r="C536" s="113"/>
      <c r="D536" s="113"/>
      <c r="E536" s="113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</row>
    <row r="537" spans="2:18">
      <c r="B537" s="113"/>
      <c r="C537" s="113"/>
      <c r="D537" s="113"/>
      <c r="E537" s="113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</row>
    <row r="538" spans="2:18">
      <c r="B538" s="113"/>
      <c r="C538" s="113"/>
      <c r="D538" s="113"/>
      <c r="E538" s="113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</row>
    <row r="539" spans="2:18">
      <c r="B539" s="113"/>
      <c r="C539" s="113"/>
      <c r="D539" s="113"/>
      <c r="E539" s="113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</row>
    <row r="540" spans="2:18">
      <c r="B540" s="113"/>
      <c r="C540" s="113"/>
      <c r="D540" s="113"/>
      <c r="E540" s="113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</row>
    <row r="541" spans="2:18">
      <c r="B541" s="113"/>
      <c r="C541" s="113"/>
      <c r="D541" s="113"/>
      <c r="E541" s="113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</row>
    <row r="542" spans="2:18">
      <c r="B542" s="113"/>
      <c r="C542" s="113"/>
      <c r="D542" s="113"/>
      <c r="E542" s="113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</row>
    <row r="543" spans="2:18">
      <c r="B543" s="113"/>
      <c r="C543" s="113"/>
      <c r="D543" s="113"/>
      <c r="E543" s="113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</row>
    <row r="544" spans="2:18">
      <c r="B544" s="113"/>
      <c r="C544" s="113"/>
      <c r="D544" s="113"/>
      <c r="E544" s="113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</row>
    <row r="545" spans="2:18">
      <c r="B545" s="113"/>
      <c r="C545" s="113"/>
      <c r="D545" s="113"/>
      <c r="E545" s="113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</row>
    <row r="546" spans="2:18">
      <c r="B546" s="113"/>
      <c r="C546" s="113"/>
      <c r="D546" s="113"/>
      <c r="E546" s="113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</row>
    <row r="547" spans="2:18">
      <c r="B547" s="113"/>
      <c r="C547" s="113"/>
      <c r="D547" s="113"/>
      <c r="E547" s="113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</row>
    <row r="548" spans="2:18">
      <c r="B548" s="113"/>
      <c r="C548" s="113"/>
      <c r="D548" s="113"/>
      <c r="E548" s="113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</row>
    <row r="549" spans="2:18">
      <c r="B549" s="113"/>
      <c r="C549" s="113"/>
      <c r="D549" s="113"/>
      <c r="E549" s="113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</row>
    <row r="550" spans="2:18">
      <c r="B550" s="113"/>
      <c r="C550" s="113"/>
      <c r="D550" s="113"/>
      <c r="E550" s="113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</row>
    <row r="551" spans="2:18">
      <c r="B551" s="113"/>
      <c r="C551" s="113"/>
      <c r="D551" s="113"/>
      <c r="E551" s="113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</row>
    <row r="552" spans="2:18">
      <c r="B552" s="113"/>
      <c r="C552" s="113"/>
      <c r="D552" s="113"/>
      <c r="E552" s="113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</row>
    <row r="553" spans="2:18">
      <c r="B553" s="113"/>
      <c r="C553" s="113"/>
      <c r="D553" s="113"/>
      <c r="E553" s="113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</row>
    <row r="554" spans="2:18">
      <c r="B554" s="113"/>
      <c r="C554" s="113"/>
      <c r="D554" s="113"/>
      <c r="E554" s="113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</row>
    <row r="555" spans="2:18">
      <c r="B555" s="113"/>
      <c r="C555" s="113"/>
      <c r="D555" s="113"/>
      <c r="E555" s="113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</row>
    <row r="556" spans="2:18">
      <c r="B556" s="113"/>
      <c r="C556" s="113"/>
      <c r="D556" s="113"/>
      <c r="E556" s="113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</row>
    <row r="557" spans="2:18">
      <c r="B557" s="113"/>
      <c r="C557" s="113"/>
      <c r="D557" s="113"/>
      <c r="E557" s="113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</row>
    <row r="558" spans="2:18">
      <c r="B558" s="113"/>
      <c r="C558" s="113"/>
      <c r="D558" s="113"/>
      <c r="E558" s="113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</row>
    <row r="559" spans="2:18">
      <c r="B559" s="113"/>
      <c r="C559" s="113"/>
      <c r="D559" s="113"/>
      <c r="E559" s="113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</row>
    <row r="560" spans="2:18">
      <c r="B560" s="113"/>
      <c r="C560" s="113"/>
      <c r="D560" s="113"/>
      <c r="E560" s="113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</row>
    <row r="561" spans="2:18">
      <c r="B561" s="113"/>
      <c r="C561" s="113"/>
      <c r="D561" s="113"/>
      <c r="E561" s="113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</row>
    <row r="562" spans="2:18">
      <c r="B562" s="113"/>
      <c r="C562" s="113"/>
      <c r="D562" s="113"/>
      <c r="E562" s="113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</row>
    <row r="563" spans="2:18">
      <c r="B563" s="113"/>
      <c r="C563" s="113"/>
      <c r="D563" s="113"/>
      <c r="E563" s="113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</row>
    <row r="564" spans="2:18">
      <c r="B564" s="113"/>
      <c r="C564" s="113"/>
      <c r="D564" s="113"/>
      <c r="E564" s="113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</row>
    <row r="565" spans="2:18">
      <c r="B565" s="113"/>
      <c r="C565" s="113"/>
      <c r="D565" s="113"/>
      <c r="E565" s="113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</row>
    <row r="566" spans="2:18">
      <c r="B566" s="113"/>
      <c r="C566" s="113"/>
      <c r="D566" s="113"/>
      <c r="E566" s="113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</row>
    <row r="567" spans="2:18">
      <c r="B567" s="113"/>
      <c r="C567" s="113"/>
      <c r="D567" s="113"/>
      <c r="E567" s="113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</row>
    <row r="568" spans="2:18">
      <c r="B568" s="113"/>
      <c r="C568" s="113"/>
      <c r="D568" s="113"/>
      <c r="E568" s="113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</row>
    <row r="569" spans="2:18">
      <c r="B569" s="113"/>
      <c r="C569" s="113"/>
      <c r="D569" s="113"/>
      <c r="E569" s="113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</row>
    <row r="570" spans="2:18">
      <c r="B570" s="113"/>
      <c r="C570" s="113"/>
      <c r="D570" s="113"/>
      <c r="E570" s="113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</row>
    <row r="571" spans="2:18">
      <c r="B571" s="113"/>
      <c r="C571" s="113"/>
      <c r="D571" s="113"/>
      <c r="E571" s="113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</row>
    <row r="572" spans="2:18">
      <c r="B572" s="113"/>
      <c r="C572" s="113"/>
      <c r="D572" s="113"/>
      <c r="E572" s="113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</row>
    <row r="573" spans="2:18">
      <c r="B573" s="113"/>
      <c r="C573" s="113"/>
      <c r="D573" s="113"/>
      <c r="E573" s="113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</row>
    <row r="574" spans="2:18">
      <c r="B574" s="113"/>
      <c r="C574" s="113"/>
      <c r="D574" s="113"/>
      <c r="E574" s="113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</row>
    <row r="575" spans="2:18">
      <c r="B575" s="113"/>
      <c r="C575" s="113"/>
      <c r="D575" s="113"/>
      <c r="E575" s="113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</row>
    <row r="576" spans="2:18">
      <c r="B576" s="113"/>
      <c r="C576" s="113"/>
      <c r="D576" s="113"/>
      <c r="E576" s="113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</row>
    <row r="577" spans="2:18">
      <c r="B577" s="113"/>
      <c r="C577" s="113"/>
      <c r="D577" s="113"/>
      <c r="E577" s="113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</row>
    <row r="578" spans="2:18">
      <c r="B578" s="113"/>
      <c r="C578" s="113"/>
      <c r="D578" s="113"/>
      <c r="E578" s="113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</row>
    <row r="579" spans="2:18">
      <c r="B579" s="113"/>
      <c r="C579" s="113"/>
      <c r="D579" s="113"/>
      <c r="E579" s="113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</row>
    <row r="580" spans="2:18">
      <c r="B580" s="113"/>
      <c r="C580" s="113"/>
      <c r="D580" s="113"/>
      <c r="E580" s="113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</row>
    <row r="581" spans="2:18">
      <c r="B581" s="113"/>
      <c r="C581" s="113"/>
      <c r="D581" s="113"/>
      <c r="E581" s="113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</row>
    <row r="582" spans="2:18">
      <c r="B582" s="113"/>
      <c r="C582" s="113"/>
      <c r="D582" s="113"/>
      <c r="E582" s="113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</row>
    <row r="583" spans="2:18">
      <c r="B583" s="113"/>
      <c r="C583" s="113"/>
      <c r="D583" s="113"/>
      <c r="E583" s="113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</row>
    <row r="584" spans="2:18">
      <c r="B584" s="113"/>
      <c r="C584" s="113"/>
      <c r="D584" s="113"/>
      <c r="E584" s="113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</row>
    <row r="585" spans="2:18">
      <c r="B585" s="113"/>
      <c r="C585" s="113"/>
      <c r="D585" s="113"/>
      <c r="E585" s="113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</row>
    <row r="586" spans="2:18">
      <c r="B586" s="113"/>
      <c r="C586" s="113"/>
      <c r="D586" s="113"/>
      <c r="E586" s="113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</row>
    <row r="587" spans="2:18">
      <c r="B587" s="113"/>
      <c r="C587" s="113"/>
      <c r="D587" s="113"/>
      <c r="E587" s="113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</row>
    <row r="588" spans="2:18">
      <c r="B588" s="113"/>
      <c r="C588" s="113"/>
      <c r="D588" s="113"/>
      <c r="E588" s="113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</row>
    <row r="589" spans="2:18">
      <c r="B589" s="113"/>
      <c r="C589" s="113"/>
      <c r="D589" s="113"/>
      <c r="E589" s="113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</row>
    <row r="590" spans="2:18">
      <c r="B590" s="113"/>
      <c r="C590" s="113"/>
      <c r="D590" s="113"/>
      <c r="E590" s="113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</row>
    <row r="591" spans="2:18">
      <c r="B591" s="113"/>
      <c r="C591" s="113"/>
      <c r="D591" s="113"/>
      <c r="E591" s="113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</row>
    <row r="592" spans="2:18">
      <c r="B592" s="113"/>
      <c r="C592" s="113"/>
      <c r="D592" s="113"/>
      <c r="E592" s="113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</row>
    <row r="593" spans="2:18">
      <c r="B593" s="113"/>
      <c r="C593" s="113"/>
      <c r="D593" s="113"/>
      <c r="E593" s="113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</row>
    <row r="594" spans="2:18">
      <c r="B594" s="113"/>
      <c r="C594" s="113"/>
      <c r="D594" s="113"/>
      <c r="E594" s="113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</row>
    <row r="595" spans="2:18">
      <c r="B595" s="113"/>
      <c r="C595" s="113"/>
      <c r="D595" s="113"/>
      <c r="E595" s="113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</row>
    <row r="596" spans="2:18">
      <c r="B596" s="113"/>
      <c r="C596" s="113"/>
      <c r="D596" s="113"/>
      <c r="E596" s="113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</row>
    <row r="597" spans="2:18">
      <c r="B597" s="113"/>
      <c r="C597" s="113"/>
      <c r="D597" s="113"/>
      <c r="E597" s="113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</row>
    <row r="598" spans="2:18">
      <c r="B598" s="113"/>
      <c r="C598" s="113"/>
      <c r="D598" s="113"/>
      <c r="E598" s="113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</row>
    <row r="599" spans="2:18">
      <c r="B599" s="113"/>
      <c r="C599" s="113"/>
      <c r="D599" s="113"/>
      <c r="E599" s="113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</row>
    <row r="600" spans="2:18">
      <c r="B600" s="113"/>
      <c r="C600" s="113"/>
      <c r="D600" s="113"/>
      <c r="E600" s="113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</row>
    <row r="601" spans="2:18">
      <c r="B601" s="113"/>
      <c r="C601" s="113"/>
      <c r="D601" s="113"/>
      <c r="E601" s="113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</row>
    <row r="602" spans="2:18">
      <c r="B602" s="113"/>
      <c r="C602" s="113"/>
      <c r="D602" s="113"/>
      <c r="E602" s="113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</row>
    <row r="603" spans="2:18">
      <c r="B603" s="113"/>
      <c r="C603" s="113"/>
      <c r="D603" s="113"/>
      <c r="E603" s="113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</row>
    <row r="604" spans="2:18">
      <c r="B604" s="113"/>
      <c r="C604" s="113"/>
      <c r="D604" s="113"/>
      <c r="E604" s="113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</row>
    <row r="605" spans="2:18">
      <c r="B605" s="113"/>
      <c r="C605" s="113"/>
      <c r="D605" s="113"/>
      <c r="E605" s="113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</row>
    <row r="606" spans="2:18">
      <c r="B606" s="113"/>
      <c r="C606" s="113"/>
      <c r="D606" s="113"/>
      <c r="E606" s="113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</row>
    <row r="607" spans="2:18">
      <c r="B607" s="113"/>
      <c r="C607" s="113"/>
      <c r="D607" s="113"/>
      <c r="E607" s="113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</row>
    <row r="608" spans="2:18">
      <c r="B608" s="113"/>
      <c r="C608" s="113"/>
      <c r="D608" s="113"/>
      <c r="E608" s="113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</row>
    <row r="609" spans="2:18">
      <c r="B609" s="113"/>
      <c r="C609" s="113"/>
      <c r="D609" s="113"/>
      <c r="E609" s="113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</row>
    <row r="610" spans="2:18">
      <c r="B610" s="113"/>
      <c r="C610" s="113"/>
      <c r="D610" s="113"/>
      <c r="E610" s="11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</row>
    <row r="611" spans="2:18">
      <c r="B611" s="113"/>
      <c r="C611" s="113"/>
      <c r="D611" s="113"/>
      <c r="E611" s="113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</row>
    <row r="612" spans="2:18">
      <c r="B612" s="113"/>
      <c r="C612" s="113"/>
      <c r="D612" s="113"/>
      <c r="E612" s="113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</row>
    <row r="613" spans="2:18">
      <c r="B613" s="113"/>
      <c r="C613" s="113"/>
      <c r="D613" s="113"/>
      <c r="E613" s="113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</row>
    <row r="614" spans="2:18">
      <c r="B614" s="113"/>
      <c r="C614" s="113"/>
      <c r="D614" s="113"/>
      <c r="E614" s="113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</row>
    <row r="615" spans="2:18">
      <c r="B615" s="113"/>
      <c r="C615" s="113"/>
      <c r="D615" s="113"/>
      <c r="E615" s="113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</row>
    <row r="616" spans="2:18">
      <c r="B616" s="113"/>
      <c r="C616" s="113"/>
      <c r="D616" s="113"/>
      <c r="E616" s="113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</row>
    <row r="617" spans="2:18">
      <c r="B617" s="113"/>
      <c r="C617" s="113"/>
      <c r="D617" s="113"/>
      <c r="E617" s="113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</row>
    <row r="618" spans="2:18">
      <c r="B618" s="113"/>
      <c r="C618" s="113"/>
      <c r="D618" s="113"/>
      <c r="E618" s="113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</row>
    <row r="619" spans="2:18">
      <c r="B619" s="113"/>
      <c r="C619" s="113"/>
      <c r="D619" s="113"/>
      <c r="E619" s="113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</row>
    <row r="620" spans="2:18">
      <c r="B620" s="113"/>
      <c r="C620" s="113"/>
      <c r="D620" s="113"/>
      <c r="E620" s="113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</row>
    <row r="621" spans="2:18">
      <c r="B621" s="113"/>
      <c r="C621" s="113"/>
      <c r="D621" s="113"/>
      <c r="E621" s="113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</row>
    <row r="622" spans="2:18">
      <c r="B622" s="113"/>
      <c r="C622" s="113"/>
      <c r="D622" s="113"/>
      <c r="E622" s="113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</row>
    <row r="623" spans="2:18">
      <c r="B623" s="113"/>
      <c r="C623" s="113"/>
      <c r="D623" s="113"/>
      <c r="E623" s="113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</row>
    <row r="624" spans="2:18">
      <c r="B624" s="113"/>
      <c r="C624" s="113"/>
      <c r="D624" s="113"/>
      <c r="E624" s="113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</row>
    <row r="625" spans="2:18">
      <c r="B625" s="113"/>
      <c r="C625" s="113"/>
      <c r="D625" s="113"/>
      <c r="E625" s="113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</row>
    <row r="626" spans="2:18">
      <c r="B626" s="113"/>
      <c r="C626" s="113"/>
      <c r="D626" s="113"/>
      <c r="E626" s="113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</row>
    <row r="627" spans="2:18">
      <c r="B627" s="113"/>
      <c r="C627" s="113"/>
      <c r="D627" s="113"/>
      <c r="E627" s="113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</row>
    <row r="628" spans="2:18">
      <c r="B628" s="113"/>
      <c r="C628" s="113"/>
      <c r="D628" s="113"/>
      <c r="E628" s="113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</row>
    <row r="629" spans="2:18">
      <c r="B629" s="113"/>
      <c r="C629" s="113"/>
      <c r="D629" s="113"/>
      <c r="E629" s="113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</row>
    <row r="630" spans="2:18">
      <c r="B630" s="113"/>
      <c r="C630" s="113"/>
      <c r="D630" s="113"/>
      <c r="E630" s="113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</row>
    <row r="631" spans="2:18">
      <c r="B631" s="113"/>
      <c r="C631" s="113"/>
      <c r="D631" s="113"/>
      <c r="E631" s="113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</row>
    <row r="632" spans="2:18">
      <c r="B632" s="113"/>
      <c r="C632" s="113"/>
      <c r="D632" s="113"/>
      <c r="E632" s="113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</row>
    <row r="633" spans="2:18">
      <c r="B633" s="113"/>
      <c r="C633" s="113"/>
      <c r="D633" s="113"/>
      <c r="E633" s="113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</row>
    <row r="634" spans="2:18">
      <c r="B634" s="113"/>
      <c r="C634" s="113"/>
      <c r="D634" s="113"/>
      <c r="E634" s="113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</row>
    <row r="635" spans="2:18">
      <c r="B635" s="113"/>
      <c r="C635" s="113"/>
      <c r="D635" s="113"/>
      <c r="E635" s="113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</row>
    <row r="636" spans="2:18">
      <c r="B636" s="113"/>
      <c r="C636" s="113"/>
      <c r="D636" s="113"/>
      <c r="E636" s="113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</row>
    <row r="637" spans="2:18">
      <c r="B637" s="113"/>
      <c r="C637" s="113"/>
      <c r="D637" s="113"/>
      <c r="E637" s="113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</row>
    <row r="638" spans="2:18">
      <c r="B638" s="113"/>
      <c r="C638" s="113"/>
      <c r="D638" s="113"/>
      <c r="E638" s="113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</row>
    <row r="639" spans="2:18">
      <c r="B639" s="113"/>
      <c r="C639" s="113"/>
      <c r="D639" s="113"/>
      <c r="E639" s="113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</row>
    <row r="640" spans="2:18">
      <c r="B640" s="113"/>
      <c r="C640" s="113"/>
      <c r="D640" s="113"/>
      <c r="E640" s="113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</row>
    <row r="641" spans="2:18">
      <c r="B641" s="113"/>
      <c r="C641" s="113"/>
      <c r="D641" s="113"/>
      <c r="E641" s="113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</row>
    <row r="642" spans="2:18">
      <c r="B642" s="113"/>
      <c r="C642" s="113"/>
      <c r="D642" s="113"/>
      <c r="E642" s="113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</row>
    <row r="643" spans="2:18">
      <c r="B643" s="113"/>
      <c r="C643" s="113"/>
      <c r="D643" s="113"/>
      <c r="E643" s="113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</row>
    <row r="644" spans="2:18">
      <c r="B644" s="113"/>
      <c r="C644" s="113"/>
      <c r="D644" s="113"/>
      <c r="E644" s="113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</row>
    <row r="645" spans="2:18">
      <c r="B645" s="113"/>
      <c r="C645" s="113"/>
      <c r="D645" s="113"/>
      <c r="E645" s="113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</row>
    <row r="646" spans="2:18">
      <c r="B646" s="113"/>
      <c r="C646" s="113"/>
      <c r="D646" s="113"/>
      <c r="E646" s="113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</row>
    <row r="647" spans="2:18">
      <c r="B647" s="113"/>
      <c r="C647" s="113"/>
      <c r="D647" s="113"/>
      <c r="E647" s="113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</row>
    <row r="648" spans="2:18">
      <c r="B648" s="113"/>
      <c r="C648" s="113"/>
      <c r="D648" s="113"/>
      <c r="E648" s="113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</row>
    <row r="649" spans="2:18">
      <c r="B649" s="113"/>
      <c r="C649" s="113"/>
      <c r="D649" s="113"/>
      <c r="E649" s="113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</row>
    <row r="650" spans="2:18">
      <c r="B650" s="113"/>
      <c r="C650" s="113"/>
      <c r="D650" s="113"/>
      <c r="E650" s="113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</row>
    <row r="651" spans="2:18">
      <c r="B651" s="113"/>
      <c r="C651" s="113"/>
      <c r="D651" s="113"/>
      <c r="E651" s="113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</row>
    <row r="652" spans="2:18">
      <c r="B652" s="113"/>
      <c r="C652" s="113"/>
      <c r="D652" s="113"/>
      <c r="E652" s="113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</row>
    <row r="653" spans="2:18">
      <c r="B653" s="113"/>
      <c r="C653" s="113"/>
      <c r="D653" s="113"/>
      <c r="E653" s="113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</row>
    <row r="654" spans="2:18">
      <c r="B654" s="113"/>
      <c r="C654" s="113"/>
      <c r="D654" s="113"/>
      <c r="E654" s="113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</row>
    <row r="655" spans="2:18">
      <c r="B655" s="113"/>
      <c r="C655" s="113"/>
      <c r="D655" s="113"/>
      <c r="E655" s="113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</row>
    <row r="656" spans="2:18">
      <c r="B656" s="113"/>
      <c r="C656" s="113"/>
      <c r="D656" s="113"/>
      <c r="E656" s="113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</row>
    <row r="657" spans="2:18">
      <c r="B657" s="113"/>
      <c r="C657" s="113"/>
      <c r="D657" s="113"/>
      <c r="E657" s="113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</row>
    <row r="658" spans="2:18">
      <c r="B658" s="113"/>
      <c r="C658" s="113"/>
      <c r="D658" s="113"/>
      <c r="E658" s="113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</row>
    <row r="659" spans="2:18">
      <c r="B659" s="113"/>
      <c r="C659" s="113"/>
      <c r="D659" s="113"/>
      <c r="E659" s="113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</row>
    <row r="660" spans="2:18">
      <c r="B660" s="113"/>
      <c r="C660" s="113"/>
      <c r="D660" s="113"/>
      <c r="E660" s="113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</row>
    <row r="661" spans="2:18">
      <c r="B661" s="113"/>
      <c r="C661" s="113"/>
      <c r="D661" s="113"/>
      <c r="E661" s="113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</row>
    <row r="662" spans="2:18">
      <c r="B662" s="113"/>
      <c r="C662" s="113"/>
      <c r="D662" s="113"/>
      <c r="E662" s="113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</row>
    <row r="663" spans="2:18">
      <c r="B663" s="113"/>
      <c r="C663" s="113"/>
      <c r="D663" s="113"/>
      <c r="E663" s="113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</row>
    <row r="664" spans="2:18">
      <c r="B664" s="113"/>
      <c r="C664" s="113"/>
      <c r="D664" s="113"/>
      <c r="E664" s="113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</row>
    <row r="665" spans="2:18">
      <c r="B665" s="113"/>
      <c r="C665" s="113"/>
      <c r="D665" s="113"/>
      <c r="E665" s="113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</row>
    <row r="666" spans="2:18">
      <c r="B666" s="113"/>
      <c r="C666" s="113"/>
      <c r="D666" s="113"/>
      <c r="E666" s="113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</row>
    <row r="667" spans="2:18">
      <c r="B667" s="113"/>
      <c r="C667" s="113"/>
      <c r="D667" s="113"/>
      <c r="E667" s="113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</row>
    <row r="668" spans="2:18">
      <c r="B668" s="113"/>
      <c r="C668" s="113"/>
      <c r="D668" s="113"/>
      <c r="E668" s="113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</row>
    <row r="669" spans="2:18">
      <c r="B669" s="113"/>
      <c r="C669" s="113"/>
      <c r="D669" s="113"/>
      <c r="E669" s="113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</row>
    <row r="670" spans="2:18">
      <c r="B670" s="113"/>
      <c r="C670" s="113"/>
      <c r="D670" s="113"/>
      <c r="E670" s="113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</row>
    <row r="671" spans="2:18">
      <c r="B671" s="113"/>
      <c r="C671" s="113"/>
      <c r="D671" s="113"/>
      <c r="E671" s="113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</row>
    <row r="672" spans="2:18">
      <c r="B672" s="113"/>
      <c r="C672" s="113"/>
      <c r="D672" s="113"/>
      <c r="E672" s="113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</row>
    <row r="673" spans="2:18">
      <c r="B673" s="113"/>
      <c r="C673" s="113"/>
      <c r="D673" s="113"/>
      <c r="E673" s="113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</row>
    <row r="674" spans="2:18">
      <c r="B674" s="113"/>
      <c r="C674" s="113"/>
      <c r="D674" s="113"/>
      <c r="E674" s="113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</row>
    <row r="675" spans="2:18">
      <c r="B675" s="113"/>
      <c r="C675" s="113"/>
      <c r="D675" s="113"/>
      <c r="E675" s="113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</row>
    <row r="676" spans="2:18">
      <c r="B676" s="113"/>
      <c r="C676" s="113"/>
      <c r="D676" s="113"/>
      <c r="E676" s="113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</row>
    <row r="677" spans="2:18">
      <c r="B677" s="113"/>
      <c r="C677" s="113"/>
      <c r="D677" s="113"/>
      <c r="E677" s="113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</row>
    <row r="678" spans="2:18">
      <c r="B678" s="113"/>
      <c r="C678" s="113"/>
      <c r="D678" s="113"/>
      <c r="E678" s="113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</row>
    <row r="679" spans="2:18">
      <c r="B679" s="113"/>
      <c r="C679" s="113"/>
      <c r="D679" s="113"/>
      <c r="E679" s="113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</row>
    <row r="680" spans="2:18">
      <c r="B680" s="113"/>
      <c r="C680" s="113"/>
      <c r="D680" s="113"/>
      <c r="E680" s="113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</row>
    <row r="681" spans="2:18">
      <c r="B681" s="113"/>
      <c r="C681" s="113"/>
      <c r="D681" s="113"/>
      <c r="E681" s="113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</row>
    <row r="682" spans="2:18">
      <c r="B682" s="113"/>
      <c r="C682" s="113"/>
      <c r="D682" s="113"/>
      <c r="E682" s="113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</row>
    <row r="683" spans="2:18">
      <c r="B683" s="113"/>
      <c r="C683" s="113"/>
      <c r="D683" s="113"/>
      <c r="E683" s="113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</row>
    <row r="684" spans="2:18">
      <c r="B684" s="113"/>
      <c r="C684" s="113"/>
      <c r="D684" s="113"/>
      <c r="E684" s="113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</row>
    <row r="685" spans="2:18">
      <c r="B685" s="113"/>
      <c r="C685" s="113"/>
      <c r="D685" s="113"/>
      <c r="E685" s="113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</row>
    <row r="686" spans="2:18">
      <c r="B686" s="113"/>
      <c r="C686" s="113"/>
      <c r="D686" s="113"/>
      <c r="E686" s="113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</row>
    <row r="687" spans="2:18">
      <c r="B687" s="113"/>
      <c r="C687" s="113"/>
      <c r="D687" s="113"/>
      <c r="E687" s="113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</row>
    <row r="688" spans="2:18">
      <c r="B688" s="113"/>
      <c r="C688" s="113"/>
      <c r="D688" s="113"/>
      <c r="E688" s="113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</row>
    <row r="689" spans="2:18">
      <c r="B689" s="113"/>
      <c r="C689" s="113"/>
      <c r="D689" s="113"/>
      <c r="E689" s="113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</row>
    <row r="690" spans="2:18">
      <c r="B690" s="113"/>
      <c r="C690" s="113"/>
      <c r="D690" s="113"/>
      <c r="E690" s="113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</row>
    <row r="691" spans="2:18">
      <c r="B691" s="113"/>
      <c r="C691" s="113"/>
      <c r="D691" s="113"/>
      <c r="E691" s="113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</row>
    <row r="692" spans="2:18">
      <c r="B692" s="113"/>
      <c r="C692" s="113"/>
      <c r="D692" s="113"/>
      <c r="E692" s="113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</row>
    <row r="693" spans="2:18">
      <c r="B693" s="113"/>
      <c r="C693" s="113"/>
      <c r="D693" s="113"/>
      <c r="E693" s="113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</row>
    <row r="694" spans="2:18">
      <c r="B694" s="113"/>
      <c r="C694" s="113"/>
      <c r="D694" s="113"/>
      <c r="E694" s="113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</row>
    <row r="695" spans="2:18">
      <c r="B695" s="113"/>
      <c r="C695" s="113"/>
      <c r="D695" s="113"/>
      <c r="E695" s="113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</row>
    <row r="696" spans="2:18">
      <c r="B696" s="113"/>
      <c r="C696" s="113"/>
      <c r="D696" s="113"/>
      <c r="E696" s="113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</row>
    <row r="697" spans="2:18">
      <c r="B697" s="113"/>
      <c r="C697" s="113"/>
      <c r="D697" s="113"/>
      <c r="E697" s="113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</row>
    <row r="698" spans="2:18">
      <c r="B698" s="113"/>
      <c r="C698" s="113"/>
      <c r="D698" s="113"/>
      <c r="E698" s="113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</row>
    <row r="699" spans="2:18">
      <c r="B699" s="113"/>
      <c r="C699" s="113"/>
      <c r="D699" s="113"/>
      <c r="E699" s="113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</row>
    <row r="700" spans="2:18">
      <c r="B700" s="113"/>
      <c r="C700" s="113"/>
      <c r="D700" s="113"/>
      <c r="E700" s="113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</row>
    <row r="701" spans="2:18">
      <c r="B701" s="113"/>
      <c r="C701" s="113"/>
      <c r="D701" s="113"/>
      <c r="E701" s="113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</row>
    <row r="702" spans="2:18">
      <c r="B702" s="113"/>
      <c r="C702" s="113"/>
      <c r="D702" s="113"/>
      <c r="E702" s="113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</row>
    <row r="703" spans="2:18">
      <c r="B703" s="113"/>
      <c r="C703" s="113"/>
      <c r="D703" s="113"/>
      <c r="E703" s="113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</row>
    <row r="704" spans="2:18">
      <c r="B704" s="113"/>
      <c r="C704" s="113"/>
      <c r="D704" s="113"/>
      <c r="E704" s="113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</row>
    <row r="705" spans="2:18">
      <c r="B705" s="113"/>
      <c r="C705" s="113"/>
      <c r="D705" s="113"/>
      <c r="E705" s="113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</row>
    <row r="706" spans="2:18">
      <c r="B706" s="113"/>
      <c r="C706" s="113"/>
      <c r="D706" s="113"/>
      <c r="E706" s="113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</row>
    <row r="707" spans="2:18">
      <c r="B707" s="113"/>
      <c r="C707" s="113"/>
      <c r="D707" s="113"/>
      <c r="E707" s="113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</row>
    <row r="708" spans="2:18">
      <c r="B708" s="113"/>
      <c r="C708" s="113"/>
      <c r="D708" s="113"/>
      <c r="E708" s="113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</row>
    <row r="709" spans="2:18">
      <c r="B709" s="113"/>
      <c r="C709" s="113"/>
      <c r="D709" s="113"/>
      <c r="E709" s="113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</row>
    <row r="710" spans="2:18">
      <c r="B710" s="113"/>
      <c r="C710" s="113"/>
      <c r="D710" s="113"/>
      <c r="E710" s="113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</row>
    <row r="711" spans="2:18">
      <c r="B711" s="113"/>
      <c r="C711" s="113"/>
      <c r="D711" s="113"/>
      <c r="E711" s="113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</row>
    <row r="712" spans="2:18">
      <c r="B712" s="113"/>
      <c r="C712" s="113"/>
      <c r="D712" s="113"/>
      <c r="E712" s="113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</row>
    <row r="713" spans="2:18">
      <c r="B713" s="113"/>
      <c r="C713" s="113"/>
      <c r="D713" s="113"/>
      <c r="E713" s="113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</row>
    <row r="714" spans="2:18">
      <c r="B714" s="113"/>
      <c r="C714" s="113"/>
      <c r="D714" s="113"/>
      <c r="E714" s="113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</row>
    <row r="715" spans="2:18">
      <c r="B715" s="113"/>
      <c r="C715" s="113"/>
      <c r="D715" s="113"/>
      <c r="E715" s="113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</row>
    <row r="716" spans="2:18">
      <c r="B716" s="113"/>
      <c r="C716" s="113"/>
      <c r="D716" s="113"/>
      <c r="E716" s="113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</row>
    <row r="717" spans="2:18">
      <c r="B717" s="113"/>
      <c r="C717" s="113"/>
      <c r="D717" s="113"/>
      <c r="E717" s="113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</row>
    <row r="718" spans="2:18">
      <c r="B718" s="113"/>
      <c r="C718" s="113"/>
      <c r="D718" s="113"/>
      <c r="E718" s="113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</row>
    <row r="719" spans="2:18">
      <c r="B719" s="113"/>
      <c r="C719" s="113"/>
      <c r="D719" s="113"/>
      <c r="E719" s="113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</row>
    <row r="720" spans="2:18">
      <c r="B720" s="113"/>
      <c r="C720" s="113"/>
      <c r="D720" s="113"/>
      <c r="E720" s="113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</row>
    <row r="721" spans="2:18">
      <c r="B721" s="113"/>
      <c r="C721" s="113"/>
      <c r="D721" s="113"/>
      <c r="E721" s="113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</row>
    <row r="722" spans="2:18">
      <c r="B722" s="113"/>
      <c r="C722" s="113"/>
      <c r="D722" s="113"/>
      <c r="E722" s="113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</row>
    <row r="723" spans="2:18">
      <c r="B723" s="113"/>
      <c r="C723" s="113"/>
      <c r="D723" s="113"/>
      <c r="E723" s="113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</row>
    <row r="724" spans="2:18">
      <c r="B724" s="113"/>
      <c r="C724" s="113"/>
      <c r="D724" s="113"/>
      <c r="E724" s="113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</row>
    <row r="725" spans="2:18">
      <c r="B725" s="113"/>
      <c r="C725" s="113"/>
      <c r="D725" s="113"/>
      <c r="E725" s="113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</row>
    <row r="726" spans="2:18">
      <c r="B726" s="113"/>
      <c r="C726" s="113"/>
      <c r="D726" s="113"/>
      <c r="E726" s="113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</row>
    <row r="727" spans="2:18">
      <c r="B727" s="113"/>
      <c r="C727" s="113"/>
      <c r="D727" s="113"/>
      <c r="E727" s="113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</row>
    <row r="728" spans="2:18">
      <c r="B728" s="113"/>
      <c r="C728" s="113"/>
      <c r="D728" s="113"/>
      <c r="E728" s="113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</row>
    <row r="729" spans="2:18">
      <c r="B729" s="113"/>
      <c r="C729" s="113"/>
      <c r="D729" s="113"/>
      <c r="E729" s="113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</row>
    <row r="730" spans="2:18">
      <c r="B730" s="113"/>
      <c r="C730" s="113"/>
      <c r="D730" s="113"/>
      <c r="E730" s="113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</row>
    <row r="731" spans="2:18">
      <c r="B731" s="113"/>
      <c r="C731" s="113"/>
      <c r="D731" s="113"/>
      <c r="E731" s="113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</row>
    <row r="732" spans="2:18">
      <c r="B732" s="113"/>
      <c r="C732" s="113"/>
      <c r="D732" s="113"/>
      <c r="E732" s="113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</row>
    <row r="733" spans="2:18">
      <c r="B733" s="113"/>
      <c r="C733" s="113"/>
      <c r="D733" s="113"/>
      <c r="E733" s="113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</row>
    <row r="734" spans="2:18">
      <c r="B734" s="113"/>
      <c r="C734" s="113"/>
      <c r="D734" s="113"/>
      <c r="E734" s="113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</row>
    <row r="735" spans="2:18">
      <c r="B735" s="113"/>
      <c r="C735" s="113"/>
      <c r="D735" s="113"/>
      <c r="E735" s="113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</row>
    <row r="736" spans="2:18">
      <c r="B736" s="113"/>
      <c r="C736" s="113"/>
      <c r="D736" s="113"/>
      <c r="E736" s="113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</row>
    <row r="737" spans="2:18">
      <c r="B737" s="113"/>
      <c r="C737" s="113"/>
      <c r="D737" s="113"/>
      <c r="E737" s="113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</row>
    <row r="738" spans="2:18">
      <c r="B738" s="113"/>
      <c r="C738" s="113"/>
      <c r="D738" s="113"/>
      <c r="E738" s="113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</row>
    <row r="739" spans="2:18">
      <c r="B739" s="113"/>
      <c r="C739" s="113"/>
      <c r="D739" s="113"/>
      <c r="E739" s="113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</row>
    <row r="740" spans="2:18">
      <c r="B740" s="113"/>
      <c r="C740" s="113"/>
      <c r="D740" s="113"/>
      <c r="E740" s="113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</row>
    <row r="741" spans="2:18">
      <c r="B741" s="113"/>
      <c r="C741" s="113"/>
      <c r="D741" s="113"/>
      <c r="E741" s="113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</row>
    <row r="742" spans="2:18">
      <c r="B742" s="113"/>
      <c r="C742" s="113"/>
      <c r="D742" s="113"/>
      <c r="E742" s="113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</row>
    <row r="743" spans="2:18">
      <c r="B743" s="113"/>
      <c r="C743" s="113"/>
      <c r="D743" s="113"/>
      <c r="E743" s="113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</row>
    <row r="744" spans="2:18">
      <c r="B744" s="113"/>
      <c r="C744" s="113"/>
      <c r="D744" s="113"/>
      <c r="E744" s="113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</row>
    <row r="745" spans="2:18">
      <c r="B745" s="113"/>
      <c r="C745" s="113"/>
      <c r="D745" s="113"/>
      <c r="E745" s="113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</row>
    <row r="746" spans="2:18">
      <c r="B746" s="113"/>
      <c r="C746" s="113"/>
      <c r="D746" s="113"/>
      <c r="E746" s="113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</row>
    <row r="747" spans="2:18">
      <c r="B747" s="113"/>
      <c r="C747" s="113"/>
      <c r="D747" s="113"/>
      <c r="E747" s="113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</row>
    <row r="748" spans="2:18">
      <c r="B748" s="113"/>
      <c r="C748" s="113"/>
      <c r="D748" s="113"/>
      <c r="E748" s="113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</row>
    <row r="749" spans="2:18">
      <c r="B749" s="113"/>
      <c r="C749" s="113"/>
      <c r="D749" s="113"/>
      <c r="E749" s="113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</row>
    <row r="750" spans="2:18">
      <c r="B750" s="113"/>
      <c r="C750" s="113"/>
      <c r="D750" s="113"/>
      <c r="E750" s="113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</row>
    <row r="751" spans="2:18">
      <c r="B751" s="113"/>
      <c r="C751" s="113"/>
      <c r="D751" s="113"/>
      <c r="E751" s="113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</row>
    <row r="752" spans="2:18">
      <c r="B752" s="113"/>
      <c r="C752" s="113"/>
      <c r="D752" s="113"/>
      <c r="E752" s="113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</row>
    <row r="753" spans="2:18">
      <c r="B753" s="113"/>
      <c r="C753" s="113"/>
      <c r="D753" s="113"/>
      <c r="E753" s="113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</row>
    <row r="754" spans="2:18">
      <c r="B754" s="113"/>
      <c r="C754" s="113"/>
      <c r="D754" s="113"/>
      <c r="E754" s="113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</row>
    <row r="755" spans="2:18">
      <c r="B755" s="113"/>
      <c r="C755" s="113"/>
      <c r="D755" s="113"/>
      <c r="E755" s="113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</row>
    <row r="756" spans="2:18">
      <c r="B756" s="113"/>
      <c r="C756" s="113"/>
      <c r="D756" s="113"/>
      <c r="E756" s="113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</row>
    <row r="757" spans="2:18">
      <c r="B757" s="113"/>
      <c r="C757" s="113"/>
      <c r="D757" s="113"/>
      <c r="E757" s="113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</row>
    <row r="758" spans="2:18">
      <c r="B758" s="113"/>
      <c r="C758" s="113"/>
      <c r="D758" s="113"/>
      <c r="E758" s="113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</row>
    <row r="759" spans="2:18">
      <c r="B759" s="113"/>
      <c r="C759" s="113"/>
      <c r="D759" s="113"/>
      <c r="E759" s="113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</row>
    <row r="760" spans="2:18">
      <c r="B760" s="113"/>
      <c r="C760" s="113"/>
      <c r="D760" s="113"/>
      <c r="E760" s="113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</row>
    <row r="761" spans="2:18">
      <c r="B761" s="113"/>
      <c r="C761" s="113"/>
      <c r="D761" s="113"/>
      <c r="E761" s="113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</row>
    <row r="762" spans="2:18">
      <c r="B762" s="113"/>
      <c r="C762" s="113"/>
      <c r="D762" s="113"/>
      <c r="E762" s="113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</row>
    <row r="763" spans="2:18">
      <c r="B763" s="113"/>
      <c r="C763" s="113"/>
      <c r="D763" s="113"/>
      <c r="E763" s="113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</row>
    <row r="764" spans="2:18">
      <c r="B764" s="113"/>
      <c r="C764" s="113"/>
      <c r="D764" s="113"/>
      <c r="E764" s="113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</row>
    <row r="765" spans="2:18">
      <c r="B765" s="113"/>
      <c r="C765" s="113"/>
      <c r="D765" s="113"/>
      <c r="E765" s="113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</row>
    <row r="766" spans="2:18">
      <c r="B766" s="113"/>
      <c r="C766" s="113"/>
      <c r="D766" s="113"/>
      <c r="E766" s="113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</row>
    <row r="767" spans="2:18">
      <c r="B767" s="113"/>
      <c r="C767" s="113"/>
      <c r="D767" s="113"/>
      <c r="E767" s="113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</row>
    <row r="768" spans="2:18">
      <c r="B768" s="113"/>
      <c r="C768" s="113"/>
      <c r="D768" s="113"/>
      <c r="E768" s="113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</row>
    <row r="769" spans="2:18">
      <c r="B769" s="113"/>
      <c r="C769" s="113"/>
      <c r="D769" s="113"/>
      <c r="E769" s="113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</row>
    <row r="770" spans="2:18">
      <c r="B770" s="113"/>
      <c r="C770" s="113"/>
      <c r="D770" s="113"/>
      <c r="E770" s="113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</row>
    <row r="771" spans="2:18">
      <c r="B771" s="113"/>
      <c r="C771" s="113"/>
      <c r="D771" s="113"/>
      <c r="E771" s="113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</row>
    <row r="772" spans="2:18">
      <c r="B772" s="113"/>
      <c r="C772" s="113"/>
      <c r="D772" s="113"/>
      <c r="E772" s="113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</row>
    <row r="773" spans="2:18">
      <c r="B773" s="113"/>
      <c r="C773" s="113"/>
      <c r="D773" s="113"/>
      <c r="E773" s="113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</row>
    <row r="774" spans="2:18">
      <c r="B774" s="113"/>
      <c r="C774" s="113"/>
      <c r="D774" s="113"/>
      <c r="E774" s="113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</row>
    <row r="775" spans="2:18">
      <c r="B775" s="113"/>
      <c r="C775" s="113"/>
      <c r="D775" s="113"/>
      <c r="E775" s="113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</row>
    <row r="776" spans="2:18">
      <c r="B776" s="113"/>
      <c r="C776" s="113"/>
      <c r="D776" s="113"/>
      <c r="E776" s="113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</row>
    <row r="777" spans="2:18">
      <c r="B777" s="113"/>
      <c r="C777" s="113"/>
      <c r="D777" s="113"/>
      <c r="E777" s="113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</row>
    <row r="778" spans="2:18">
      <c r="B778" s="113"/>
      <c r="C778" s="113"/>
      <c r="D778" s="113"/>
      <c r="E778" s="113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</row>
    <row r="779" spans="2:18">
      <c r="B779" s="113"/>
      <c r="C779" s="113"/>
      <c r="D779" s="113"/>
      <c r="E779" s="113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</row>
    <row r="780" spans="2:18">
      <c r="B780" s="113"/>
      <c r="C780" s="113"/>
      <c r="D780" s="113"/>
      <c r="E780" s="113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</row>
    <row r="781" spans="2:18">
      <c r="B781" s="113"/>
      <c r="C781" s="113"/>
      <c r="D781" s="113"/>
      <c r="E781" s="113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</row>
    <row r="782" spans="2:18">
      <c r="B782" s="113"/>
      <c r="C782" s="113"/>
      <c r="D782" s="113"/>
      <c r="E782" s="113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</row>
    <row r="783" spans="2:18">
      <c r="B783" s="113"/>
      <c r="C783" s="113"/>
      <c r="D783" s="113"/>
      <c r="E783" s="113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</row>
    <row r="784" spans="2:18">
      <c r="B784" s="113"/>
      <c r="C784" s="113"/>
      <c r="D784" s="113"/>
      <c r="E784" s="113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</row>
    <row r="785" spans="2:18">
      <c r="B785" s="113"/>
      <c r="C785" s="113"/>
      <c r="D785" s="113"/>
      <c r="E785" s="113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</row>
    <row r="786" spans="2:18">
      <c r="B786" s="113"/>
      <c r="C786" s="113"/>
      <c r="D786" s="113"/>
      <c r="E786" s="113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</row>
    <row r="787" spans="2:18">
      <c r="B787" s="113"/>
      <c r="C787" s="113"/>
      <c r="D787" s="113"/>
      <c r="E787" s="113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</row>
    <row r="788" spans="2:18">
      <c r="B788" s="113"/>
      <c r="C788" s="113"/>
      <c r="D788" s="113"/>
      <c r="E788" s="113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</row>
    <row r="789" spans="2:18">
      <c r="B789" s="113"/>
      <c r="C789" s="113"/>
      <c r="D789" s="113"/>
      <c r="E789" s="113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</row>
    <row r="790" spans="2:18">
      <c r="B790" s="113"/>
      <c r="C790" s="113"/>
      <c r="D790" s="113"/>
      <c r="E790" s="113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</row>
    <row r="791" spans="2:18">
      <c r="B791" s="113"/>
      <c r="C791" s="113"/>
      <c r="D791" s="113"/>
      <c r="E791" s="113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</row>
    <row r="792" spans="2:18">
      <c r="B792" s="113"/>
      <c r="C792" s="113"/>
      <c r="D792" s="113"/>
      <c r="E792" s="113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</row>
    <row r="793" spans="2:18">
      <c r="B793" s="113"/>
      <c r="C793" s="113"/>
      <c r="D793" s="113"/>
      <c r="E793" s="113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</row>
    <row r="794" spans="2:18">
      <c r="B794" s="113"/>
      <c r="C794" s="113"/>
      <c r="D794" s="113"/>
      <c r="E794" s="113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</row>
    <row r="795" spans="2:18">
      <c r="B795" s="113"/>
      <c r="C795" s="113"/>
      <c r="D795" s="113"/>
      <c r="E795" s="113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</row>
    <row r="796" spans="2:18">
      <c r="B796" s="113"/>
      <c r="C796" s="113"/>
      <c r="D796" s="113"/>
      <c r="E796" s="113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</row>
    <row r="797" spans="2:18">
      <c r="B797" s="113"/>
      <c r="C797" s="113"/>
      <c r="D797" s="113"/>
      <c r="E797" s="113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</row>
    <row r="798" spans="2:18">
      <c r="B798" s="113"/>
      <c r="C798" s="113"/>
      <c r="D798" s="113"/>
      <c r="E798" s="113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</row>
    <row r="799" spans="2:18">
      <c r="B799" s="113"/>
      <c r="C799" s="113"/>
      <c r="D799" s="113"/>
      <c r="E799" s="113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</row>
    <row r="800" spans="2:18">
      <c r="B800" s="113"/>
      <c r="C800" s="113"/>
      <c r="D800" s="113"/>
      <c r="E800" s="113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</row>
    <row r="801" spans="2:18">
      <c r="B801" s="113"/>
      <c r="C801" s="113"/>
      <c r="D801" s="113"/>
      <c r="E801" s="113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</row>
    <row r="802" spans="2:18">
      <c r="B802" s="113"/>
      <c r="C802" s="113"/>
      <c r="D802" s="113"/>
      <c r="E802" s="113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</row>
    <row r="803" spans="2:18">
      <c r="B803" s="113"/>
      <c r="C803" s="113"/>
      <c r="D803" s="113"/>
      <c r="E803" s="113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</row>
    <row r="804" spans="2:18">
      <c r="B804" s="113"/>
      <c r="C804" s="113"/>
      <c r="D804" s="113"/>
      <c r="E804" s="113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</row>
    <row r="805" spans="2:18">
      <c r="B805" s="113"/>
      <c r="C805" s="113"/>
      <c r="D805" s="113"/>
      <c r="E805" s="113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</row>
    <row r="806" spans="2:18">
      <c r="B806" s="113"/>
      <c r="C806" s="113"/>
      <c r="D806" s="113"/>
      <c r="E806" s="113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</row>
    <row r="807" spans="2:18">
      <c r="B807" s="113"/>
      <c r="C807" s="113"/>
      <c r="D807" s="113"/>
      <c r="E807" s="113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</row>
    <row r="808" spans="2:18">
      <c r="B808" s="113"/>
      <c r="C808" s="113"/>
      <c r="D808" s="113"/>
      <c r="E808" s="113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</row>
    <row r="809" spans="2:18">
      <c r="B809" s="113"/>
      <c r="C809" s="113"/>
      <c r="D809" s="113"/>
      <c r="E809" s="113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</row>
    <row r="810" spans="2:18">
      <c r="B810" s="113"/>
      <c r="C810" s="113"/>
      <c r="D810" s="113"/>
      <c r="E810" s="113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</row>
    <row r="811" spans="2:18">
      <c r="B811" s="113"/>
      <c r="C811" s="113"/>
      <c r="D811" s="113"/>
      <c r="E811" s="113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</row>
    <row r="812" spans="2:18">
      <c r="B812" s="113"/>
      <c r="C812" s="113"/>
      <c r="D812" s="113"/>
      <c r="E812" s="113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</row>
    <row r="813" spans="2:18">
      <c r="B813" s="113"/>
      <c r="C813" s="113"/>
      <c r="D813" s="113"/>
      <c r="E813" s="113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</row>
    <row r="814" spans="2:18">
      <c r="B814" s="113"/>
      <c r="C814" s="113"/>
      <c r="D814" s="113"/>
      <c r="E814" s="113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</row>
    <row r="815" spans="2:18">
      <c r="B815" s="113"/>
      <c r="C815" s="113"/>
      <c r="D815" s="113"/>
      <c r="E815" s="113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</row>
    <row r="816" spans="2:18">
      <c r="B816" s="113"/>
      <c r="C816" s="113"/>
      <c r="D816" s="113"/>
      <c r="E816" s="113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</row>
    <row r="817" spans="2:18">
      <c r="B817" s="113"/>
      <c r="C817" s="113"/>
      <c r="D817" s="113"/>
      <c r="E817" s="113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</row>
    <row r="818" spans="2:18">
      <c r="B818" s="113"/>
      <c r="C818" s="113"/>
      <c r="D818" s="113"/>
      <c r="E818" s="113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</row>
    <row r="819" spans="2:18">
      <c r="B819" s="113"/>
      <c r="C819" s="113"/>
      <c r="D819" s="113"/>
      <c r="E819" s="113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</row>
    <row r="820" spans="2:18">
      <c r="B820" s="113"/>
      <c r="C820" s="113"/>
      <c r="D820" s="113"/>
      <c r="E820" s="113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</row>
    <row r="821" spans="2:18">
      <c r="B821" s="113"/>
      <c r="C821" s="113"/>
      <c r="D821" s="113"/>
      <c r="E821" s="113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</row>
    <row r="822" spans="2:18">
      <c r="B822" s="113"/>
      <c r="C822" s="113"/>
      <c r="D822" s="113"/>
      <c r="E822" s="113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</row>
    <row r="823" spans="2:18">
      <c r="B823" s="113"/>
      <c r="C823" s="113"/>
      <c r="D823" s="113"/>
      <c r="E823" s="113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</row>
    <row r="824" spans="2:18">
      <c r="B824" s="113"/>
      <c r="C824" s="113"/>
      <c r="D824" s="113"/>
      <c r="E824" s="113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</row>
    <row r="825" spans="2:18">
      <c r="B825" s="113"/>
      <c r="C825" s="113"/>
      <c r="D825" s="113"/>
      <c r="E825" s="113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</row>
    <row r="826" spans="2:18">
      <c r="B826" s="113"/>
      <c r="C826" s="113"/>
      <c r="D826" s="113"/>
      <c r="E826" s="113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</row>
    <row r="827" spans="2:18">
      <c r="B827" s="113"/>
      <c r="C827" s="113"/>
      <c r="D827" s="113"/>
      <c r="E827" s="113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</row>
    <row r="828" spans="2:18">
      <c r="B828" s="113"/>
      <c r="C828" s="113"/>
      <c r="D828" s="113"/>
      <c r="E828" s="113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</row>
    <row r="829" spans="2:18">
      <c r="B829" s="113"/>
      <c r="C829" s="113"/>
      <c r="D829" s="113"/>
      <c r="E829" s="113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</row>
    <row r="830" spans="2:18">
      <c r="B830" s="113"/>
      <c r="C830" s="113"/>
      <c r="D830" s="113"/>
      <c r="E830" s="113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</row>
    <row r="831" spans="2:18">
      <c r="B831" s="113"/>
      <c r="C831" s="113"/>
      <c r="D831" s="113"/>
      <c r="E831" s="113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</row>
    <row r="832" spans="2:18">
      <c r="B832" s="113"/>
      <c r="C832" s="113"/>
      <c r="D832" s="113"/>
      <c r="E832" s="113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</row>
    <row r="833" spans="2:18">
      <c r="B833" s="113"/>
      <c r="C833" s="113"/>
      <c r="D833" s="113"/>
      <c r="E833" s="113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</row>
    <row r="834" spans="2:18">
      <c r="B834" s="113"/>
      <c r="C834" s="113"/>
      <c r="D834" s="113"/>
      <c r="E834" s="113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</row>
    <row r="835" spans="2:18">
      <c r="B835" s="113"/>
      <c r="C835" s="113"/>
      <c r="D835" s="113"/>
      <c r="E835" s="113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</row>
    <row r="836" spans="2:18">
      <c r="B836" s="113"/>
      <c r="C836" s="113"/>
      <c r="D836" s="113"/>
      <c r="E836" s="113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</row>
    <row r="837" spans="2:18">
      <c r="B837" s="113"/>
      <c r="C837" s="113"/>
      <c r="D837" s="113"/>
      <c r="E837" s="113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</row>
    <row r="838" spans="2:18">
      <c r="B838" s="113"/>
      <c r="C838" s="113"/>
      <c r="D838" s="113"/>
      <c r="E838" s="113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</row>
    <row r="839" spans="2:18">
      <c r="B839" s="113"/>
      <c r="C839" s="113"/>
      <c r="D839" s="113"/>
      <c r="E839" s="113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</row>
    <row r="840" spans="2:18">
      <c r="B840" s="113"/>
      <c r="C840" s="113"/>
      <c r="D840" s="113"/>
      <c r="E840" s="113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</row>
    <row r="841" spans="2:18">
      <c r="B841" s="113"/>
      <c r="C841" s="113"/>
      <c r="D841" s="113"/>
      <c r="E841" s="113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</row>
    <row r="842" spans="2:18">
      <c r="B842" s="113"/>
      <c r="C842" s="113"/>
      <c r="D842" s="113"/>
      <c r="E842" s="113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</row>
    <row r="843" spans="2:18">
      <c r="B843" s="113"/>
      <c r="C843" s="113"/>
      <c r="D843" s="113"/>
      <c r="E843" s="113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</row>
    <row r="844" spans="2:18">
      <c r="B844" s="113"/>
      <c r="C844" s="113"/>
      <c r="D844" s="113"/>
      <c r="E844" s="113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</row>
    <row r="845" spans="2:18">
      <c r="B845" s="113"/>
      <c r="C845" s="113"/>
      <c r="D845" s="113"/>
      <c r="E845" s="113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</row>
    <row r="846" spans="2:18">
      <c r="B846" s="113"/>
      <c r="C846" s="113"/>
      <c r="D846" s="113"/>
      <c r="E846" s="113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</row>
    <row r="847" spans="2:18">
      <c r="B847" s="113"/>
      <c r="C847" s="113"/>
      <c r="D847" s="113"/>
      <c r="E847" s="113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</row>
    <row r="848" spans="2:18">
      <c r="B848" s="113"/>
      <c r="C848" s="113"/>
      <c r="D848" s="113"/>
      <c r="E848" s="113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</row>
    <row r="849" spans="2:18">
      <c r="B849" s="113"/>
      <c r="C849" s="113"/>
      <c r="D849" s="113"/>
      <c r="E849" s="113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</row>
    <row r="850" spans="2:18">
      <c r="B850" s="113"/>
      <c r="C850" s="113"/>
      <c r="D850" s="113"/>
      <c r="E850" s="113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</row>
    <row r="851" spans="2:18">
      <c r="B851" s="113"/>
      <c r="C851" s="113"/>
      <c r="D851" s="113"/>
      <c r="E851" s="113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</row>
    <row r="852" spans="2:18">
      <c r="B852" s="113"/>
      <c r="C852" s="113"/>
      <c r="D852" s="113"/>
      <c r="E852" s="113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</row>
    <row r="853" spans="2:18">
      <c r="B853" s="113"/>
      <c r="C853" s="113"/>
      <c r="D853" s="113"/>
      <c r="E853" s="113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</row>
    <row r="854" spans="2:18">
      <c r="B854" s="113"/>
      <c r="C854" s="113"/>
      <c r="D854" s="113"/>
      <c r="E854" s="113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</row>
    <row r="855" spans="2:18">
      <c r="B855" s="113"/>
      <c r="C855" s="113"/>
      <c r="D855" s="113"/>
      <c r="E855" s="113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</row>
    <row r="856" spans="2:18">
      <c r="B856" s="113"/>
      <c r="C856" s="113"/>
      <c r="D856" s="113"/>
      <c r="E856" s="113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</row>
    <row r="857" spans="2:18">
      <c r="B857" s="113"/>
      <c r="C857" s="113"/>
      <c r="D857" s="113"/>
      <c r="E857" s="113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</row>
    <row r="858" spans="2:18">
      <c r="B858" s="113"/>
      <c r="C858" s="113"/>
      <c r="D858" s="113"/>
      <c r="E858" s="113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</row>
    <row r="859" spans="2:18">
      <c r="B859" s="113"/>
      <c r="C859" s="113"/>
      <c r="D859" s="113"/>
      <c r="E859" s="113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</row>
    <row r="860" spans="2:18">
      <c r="B860" s="113"/>
      <c r="C860" s="113"/>
      <c r="D860" s="113"/>
      <c r="E860" s="113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</row>
    <row r="861" spans="2:18">
      <c r="B861" s="113"/>
      <c r="C861" s="113"/>
      <c r="D861" s="113"/>
      <c r="E861" s="113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</row>
    <row r="862" spans="2:18">
      <c r="B862" s="113"/>
      <c r="C862" s="113"/>
      <c r="D862" s="113"/>
      <c r="E862" s="113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</row>
    <row r="863" spans="2:18">
      <c r="B863" s="113"/>
      <c r="C863" s="113"/>
      <c r="D863" s="113"/>
      <c r="E863" s="113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</row>
    <row r="864" spans="2:18">
      <c r="B864" s="113"/>
      <c r="C864" s="113"/>
      <c r="D864" s="113"/>
      <c r="E864" s="113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</row>
    <row r="865" spans="2:18">
      <c r="B865" s="113"/>
      <c r="C865" s="113"/>
      <c r="D865" s="113"/>
      <c r="E865" s="113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</row>
    <row r="866" spans="2:18">
      <c r="B866" s="113"/>
      <c r="C866" s="113"/>
      <c r="D866" s="113"/>
      <c r="E866" s="113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</row>
    <row r="867" spans="2:18">
      <c r="B867" s="113"/>
      <c r="C867" s="113"/>
      <c r="D867" s="113"/>
      <c r="E867" s="113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</row>
    <row r="868" spans="2:18">
      <c r="B868" s="113"/>
      <c r="C868" s="113"/>
      <c r="D868" s="113"/>
      <c r="E868" s="113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</row>
    <row r="869" spans="2:18">
      <c r="B869" s="113"/>
      <c r="C869" s="113"/>
      <c r="D869" s="113"/>
      <c r="E869" s="113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</row>
    <row r="870" spans="2:18">
      <c r="B870" s="113"/>
      <c r="C870" s="113"/>
      <c r="D870" s="113"/>
      <c r="E870" s="113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</row>
    <row r="871" spans="2:18">
      <c r="B871" s="113"/>
      <c r="C871" s="113"/>
      <c r="D871" s="113"/>
      <c r="E871" s="113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</row>
    <row r="872" spans="2:18">
      <c r="B872" s="113"/>
      <c r="C872" s="113"/>
      <c r="D872" s="113"/>
      <c r="E872" s="113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</row>
    <row r="873" spans="2:18">
      <c r="B873" s="113"/>
      <c r="C873" s="113"/>
      <c r="D873" s="113"/>
      <c r="E873" s="113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</row>
    <row r="874" spans="2:18">
      <c r="B874" s="113"/>
      <c r="C874" s="113"/>
      <c r="D874" s="113"/>
      <c r="E874" s="113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</row>
    <row r="875" spans="2:18">
      <c r="B875" s="113"/>
      <c r="C875" s="113"/>
      <c r="D875" s="113"/>
      <c r="E875" s="113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</row>
    <row r="876" spans="2:18">
      <c r="B876" s="113"/>
      <c r="C876" s="113"/>
      <c r="D876" s="113"/>
      <c r="E876" s="113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</row>
    <row r="877" spans="2:18">
      <c r="B877" s="113"/>
      <c r="C877" s="113"/>
      <c r="D877" s="113"/>
      <c r="E877" s="113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</row>
    <row r="878" spans="2:18">
      <c r="B878" s="113"/>
      <c r="C878" s="113"/>
      <c r="D878" s="113"/>
      <c r="E878" s="113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</row>
    <row r="879" spans="2:18">
      <c r="B879" s="113"/>
      <c r="C879" s="113"/>
      <c r="D879" s="113"/>
      <c r="E879" s="113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</row>
    <row r="880" spans="2:18">
      <c r="B880" s="113"/>
      <c r="C880" s="113"/>
      <c r="D880" s="113"/>
      <c r="E880" s="113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</row>
    <row r="881" spans="2:18">
      <c r="B881" s="113"/>
      <c r="C881" s="113"/>
      <c r="D881" s="113"/>
      <c r="E881" s="113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</row>
    <row r="882" spans="2:18">
      <c r="B882" s="113"/>
      <c r="C882" s="113"/>
      <c r="D882" s="113"/>
      <c r="E882" s="113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</row>
    <row r="883" spans="2:18">
      <c r="B883" s="113"/>
      <c r="C883" s="113"/>
      <c r="D883" s="113"/>
      <c r="E883" s="113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</row>
    <row r="884" spans="2:18">
      <c r="B884" s="113"/>
      <c r="C884" s="113"/>
      <c r="D884" s="113"/>
      <c r="E884" s="113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</row>
    <row r="885" spans="2:18">
      <c r="B885" s="113"/>
      <c r="C885" s="113"/>
      <c r="D885" s="113"/>
      <c r="E885" s="113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</row>
    <row r="886" spans="2:18">
      <c r="B886" s="113"/>
      <c r="C886" s="113"/>
      <c r="D886" s="113"/>
      <c r="E886" s="113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</row>
    <row r="887" spans="2:18">
      <c r="B887" s="113"/>
      <c r="C887" s="113"/>
      <c r="D887" s="113"/>
      <c r="E887" s="113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</row>
    <row r="888" spans="2:18">
      <c r="B888" s="113"/>
      <c r="C888" s="113"/>
      <c r="D888" s="113"/>
      <c r="E888" s="113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</row>
    <row r="889" spans="2:18">
      <c r="B889" s="113"/>
      <c r="C889" s="113"/>
      <c r="D889" s="113"/>
      <c r="E889" s="113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</row>
    <row r="890" spans="2:18">
      <c r="B890" s="113"/>
      <c r="C890" s="113"/>
      <c r="D890" s="113"/>
      <c r="E890" s="113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</row>
    <row r="891" spans="2:18">
      <c r="B891" s="113"/>
      <c r="C891" s="113"/>
      <c r="D891" s="113"/>
      <c r="E891" s="113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</row>
    <row r="892" spans="2:18">
      <c r="B892" s="113"/>
      <c r="C892" s="113"/>
      <c r="D892" s="113"/>
      <c r="E892" s="113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</row>
    <row r="893" spans="2:18">
      <c r="B893" s="113"/>
      <c r="C893" s="113"/>
      <c r="D893" s="113"/>
      <c r="E893" s="113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</row>
    <row r="894" spans="2:18">
      <c r="B894" s="113"/>
      <c r="C894" s="113"/>
      <c r="D894" s="113"/>
      <c r="E894" s="113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</row>
    <row r="895" spans="2:18">
      <c r="B895" s="113"/>
      <c r="C895" s="113"/>
      <c r="D895" s="113"/>
      <c r="E895" s="113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</row>
    <row r="896" spans="2:18">
      <c r="B896" s="113"/>
      <c r="C896" s="113"/>
      <c r="D896" s="113"/>
      <c r="E896" s="113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</row>
    <row r="897" spans="2:18">
      <c r="B897" s="113"/>
      <c r="C897" s="113"/>
      <c r="D897" s="113"/>
      <c r="E897" s="113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</row>
    <row r="898" spans="2:18">
      <c r="B898" s="113"/>
      <c r="C898" s="113"/>
      <c r="D898" s="113"/>
      <c r="E898" s="113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</row>
    <row r="899" spans="2:18">
      <c r="B899" s="113"/>
      <c r="C899" s="113"/>
      <c r="D899" s="113"/>
      <c r="E899" s="113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</row>
    <row r="900" spans="2:18">
      <c r="B900" s="113"/>
      <c r="C900" s="113"/>
      <c r="D900" s="113"/>
      <c r="E900" s="113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</row>
    <row r="901" spans="2:18">
      <c r="B901" s="113"/>
      <c r="C901" s="113"/>
      <c r="D901" s="113"/>
      <c r="E901" s="113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</row>
    <row r="902" spans="2:18">
      <c r="B902" s="113"/>
      <c r="C902" s="113"/>
      <c r="D902" s="113"/>
      <c r="E902" s="113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</row>
    <row r="903" spans="2:18">
      <c r="B903" s="113"/>
      <c r="C903" s="113"/>
      <c r="D903" s="113"/>
      <c r="E903" s="113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</row>
    <row r="904" spans="2:18">
      <c r="B904" s="113"/>
      <c r="C904" s="113"/>
      <c r="D904" s="113"/>
      <c r="E904" s="113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</row>
    <row r="905" spans="2:18">
      <c r="B905" s="113"/>
      <c r="C905" s="113"/>
      <c r="D905" s="113"/>
      <c r="E905" s="113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</row>
    <row r="906" spans="2:18">
      <c r="B906" s="113"/>
      <c r="C906" s="113"/>
      <c r="D906" s="113"/>
      <c r="E906" s="113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</row>
    <row r="907" spans="2:18">
      <c r="B907" s="113"/>
      <c r="C907" s="113"/>
      <c r="D907" s="113"/>
      <c r="E907" s="113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</row>
    <row r="908" spans="2:18">
      <c r="B908" s="113"/>
      <c r="C908" s="113"/>
      <c r="D908" s="113"/>
      <c r="E908" s="113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</row>
    <row r="909" spans="2:18">
      <c r="B909" s="113"/>
      <c r="C909" s="113"/>
      <c r="D909" s="113"/>
      <c r="E909" s="113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</row>
    <row r="910" spans="2:18">
      <c r="B910" s="113"/>
      <c r="C910" s="113"/>
      <c r="D910" s="113"/>
      <c r="E910" s="113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</row>
    <row r="911" spans="2:18">
      <c r="B911" s="113"/>
      <c r="C911" s="113"/>
      <c r="D911" s="113"/>
      <c r="E911" s="113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</row>
    <row r="912" spans="2:18">
      <c r="B912" s="113"/>
      <c r="C912" s="113"/>
      <c r="D912" s="113"/>
      <c r="E912" s="113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</row>
    <row r="913" spans="2:18">
      <c r="B913" s="113"/>
      <c r="C913" s="113"/>
      <c r="D913" s="113"/>
      <c r="E913" s="113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</row>
    <row r="914" spans="2:18">
      <c r="B914" s="113"/>
      <c r="C914" s="113"/>
      <c r="D914" s="113"/>
      <c r="E914" s="113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</row>
    <row r="915" spans="2:18">
      <c r="B915" s="113"/>
      <c r="C915" s="113"/>
      <c r="D915" s="113"/>
      <c r="E915" s="113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</row>
    <row r="916" spans="2:18">
      <c r="B916" s="113"/>
      <c r="C916" s="113"/>
      <c r="D916" s="113"/>
      <c r="E916" s="113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</row>
    <row r="917" spans="2:18">
      <c r="B917" s="113"/>
      <c r="C917" s="113"/>
      <c r="D917" s="113"/>
      <c r="E917" s="113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</row>
    <row r="918" spans="2:18">
      <c r="B918" s="113"/>
      <c r="C918" s="113"/>
      <c r="D918" s="113"/>
      <c r="E918" s="113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</row>
    <row r="919" spans="2:18">
      <c r="B919" s="113"/>
      <c r="C919" s="113"/>
      <c r="D919" s="113"/>
      <c r="E919" s="113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</row>
    <row r="920" spans="2:18">
      <c r="B920" s="113"/>
      <c r="C920" s="113"/>
      <c r="D920" s="113"/>
      <c r="E920" s="113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</row>
    <row r="921" spans="2:18">
      <c r="B921" s="113"/>
      <c r="C921" s="113"/>
      <c r="D921" s="113"/>
      <c r="E921" s="113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</row>
    <row r="922" spans="2:18">
      <c r="B922" s="113"/>
      <c r="C922" s="113"/>
      <c r="D922" s="113"/>
      <c r="E922" s="113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</row>
    <row r="923" spans="2:18">
      <c r="B923" s="113"/>
      <c r="C923" s="113"/>
      <c r="D923" s="113"/>
      <c r="E923" s="113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</row>
    <row r="924" spans="2:18">
      <c r="B924" s="113"/>
      <c r="C924" s="113"/>
      <c r="D924" s="113"/>
      <c r="E924" s="113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</row>
    <row r="925" spans="2:18">
      <c r="B925" s="113"/>
      <c r="C925" s="113"/>
      <c r="D925" s="113"/>
      <c r="E925" s="113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</row>
    <row r="926" spans="2:18">
      <c r="B926" s="113"/>
      <c r="C926" s="113"/>
      <c r="D926" s="113"/>
      <c r="E926" s="113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</row>
    <row r="927" spans="2:18">
      <c r="B927" s="113"/>
      <c r="C927" s="113"/>
      <c r="D927" s="113"/>
      <c r="E927" s="113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</row>
    <row r="928" spans="2:18">
      <c r="B928" s="113"/>
      <c r="C928" s="113"/>
      <c r="D928" s="113"/>
      <c r="E928" s="113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</row>
    <row r="929" spans="2:18">
      <c r="B929" s="113"/>
      <c r="C929" s="113"/>
      <c r="D929" s="113"/>
      <c r="E929" s="113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</row>
    <row r="930" spans="2:18">
      <c r="B930" s="113"/>
      <c r="C930" s="113"/>
      <c r="D930" s="113"/>
      <c r="E930" s="113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</row>
    <row r="931" spans="2:18">
      <c r="B931" s="113"/>
      <c r="C931" s="113"/>
      <c r="D931" s="113"/>
      <c r="E931" s="113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</row>
    <row r="932" spans="2:18">
      <c r="B932" s="113"/>
      <c r="C932" s="113"/>
      <c r="D932" s="113"/>
      <c r="E932" s="113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</row>
    <row r="933" spans="2:18">
      <c r="B933" s="113"/>
      <c r="C933" s="113"/>
      <c r="D933" s="113"/>
      <c r="E933" s="113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</row>
    <row r="934" spans="2:18">
      <c r="B934" s="113"/>
      <c r="C934" s="113"/>
      <c r="D934" s="113"/>
      <c r="E934" s="113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</row>
    <row r="935" spans="2:18">
      <c r="B935" s="113"/>
      <c r="C935" s="113"/>
      <c r="D935" s="113"/>
      <c r="E935" s="113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</row>
    <row r="936" spans="2:18">
      <c r="B936" s="113"/>
      <c r="C936" s="113"/>
      <c r="D936" s="113"/>
      <c r="E936" s="113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</row>
    <row r="937" spans="2:18">
      <c r="B937" s="113"/>
      <c r="C937" s="113"/>
      <c r="D937" s="113"/>
      <c r="E937" s="113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</row>
    <row r="938" spans="2:18">
      <c r="B938" s="113"/>
      <c r="C938" s="113"/>
      <c r="D938" s="113"/>
      <c r="E938" s="113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</row>
    <row r="939" spans="2:18">
      <c r="B939" s="113"/>
      <c r="C939" s="113"/>
      <c r="D939" s="113"/>
      <c r="E939" s="113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</row>
    <row r="940" spans="2:18">
      <c r="B940" s="113"/>
      <c r="C940" s="113"/>
      <c r="D940" s="113"/>
      <c r="E940" s="113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</row>
    <row r="941" spans="2:18">
      <c r="B941" s="113"/>
      <c r="C941" s="113"/>
      <c r="D941" s="113"/>
      <c r="E941" s="113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</row>
    <row r="942" spans="2:18">
      <c r="B942" s="113"/>
      <c r="C942" s="113"/>
      <c r="D942" s="113"/>
      <c r="E942" s="113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</row>
    <row r="943" spans="2:18">
      <c r="B943" s="113"/>
      <c r="C943" s="113"/>
      <c r="D943" s="113"/>
      <c r="E943" s="113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</row>
    <row r="944" spans="2:18">
      <c r="B944" s="113"/>
      <c r="C944" s="113"/>
      <c r="D944" s="113"/>
      <c r="E944" s="113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</row>
    <row r="945" spans="2:18">
      <c r="B945" s="113"/>
      <c r="C945" s="113"/>
      <c r="D945" s="113"/>
      <c r="E945" s="113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</row>
    <row r="946" spans="2:18">
      <c r="B946" s="113"/>
      <c r="C946" s="113"/>
      <c r="D946" s="113"/>
      <c r="E946" s="113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</row>
    <row r="947" spans="2:18">
      <c r="B947" s="113"/>
      <c r="C947" s="113"/>
      <c r="D947" s="113"/>
      <c r="E947" s="113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</row>
    <row r="948" spans="2:18">
      <c r="B948" s="113"/>
      <c r="C948" s="113"/>
      <c r="D948" s="113"/>
      <c r="E948" s="113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</row>
    <row r="949" spans="2:18">
      <c r="B949" s="113"/>
      <c r="C949" s="113"/>
      <c r="D949" s="113"/>
      <c r="E949" s="113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</row>
    <row r="950" spans="2:18">
      <c r="B950" s="113"/>
      <c r="C950" s="113"/>
      <c r="D950" s="113"/>
      <c r="E950" s="113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</row>
    <row r="951" spans="2:18">
      <c r="B951" s="113"/>
      <c r="C951" s="113"/>
      <c r="D951" s="113"/>
      <c r="E951" s="113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</row>
    <row r="952" spans="2:18">
      <c r="B952" s="113"/>
      <c r="C952" s="113"/>
      <c r="D952" s="113"/>
      <c r="E952" s="113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</row>
    <row r="953" spans="2:18">
      <c r="B953" s="113"/>
      <c r="C953" s="113"/>
      <c r="D953" s="113"/>
      <c r="E953" s="113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</row>
    <row r="954" spans="2:18">
      <c r="B954" s="113"/>
      <c r="C954" s="113"/>
      <c r="D954" s="113"/>
      <c r="E954" s="113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</row>
    <row r="955" spans="2:18">
      <c r="B955" s="113"/>
      <c r="C955" s="113"/>
      <c r="D955" s="113"/>
      <c r="E955" s="113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</row>
    <row r="956" spans="2:18">
      <c r="B956" s="113"/>
      <c r="C956" s="113"/>
      <c r="D956" s="113"/>
      <c r="E956" s="113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</row>
    <row r="957" spans="2:18">
      <c r="B957" s="113"/>
      <c r="C957" s="113"/>
      <c r="D957" s="113"/>
      <c r="E957" s="113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</row>
    <row r="958" spans="2:18">
      <c r="B958" s="113"/>
      <c r="C958" s="113"/>
      <c r="D958" s="113"/>
      <c r="E958" s="113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</row>
    <row r="959" spans="2:18">
      <c r="B959" s="113"/>
      <c r="C959" s="113"/>
      <c r="D959" s="113"/>
      <c r="E959" s="113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</row>
    <row r="960" spans="2:18">
      <c r="B960" s="113"/>
      <c r="C960" s="113"/>
      <c r="D960" s="113"/>
      <c r="E960" s="113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</row>
    <row r="961" spans="2:18">
      <c r="B961" s="113"/>
      <c r="C961" s="113"/>
      <c r="D961" s="113"/>
      <c r="E961" s="113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</row>
    <row r="962" spans="2:18">
      <c r="B962" s="113"/>
      <c r="C962" s="113"/>
      <c r="D962" s="113"/>
      <c r="E962" s="113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</row>
    <row r="963" spans="2:18">
      <c r="B963" s="113"/>
      <c r="C963" s="113"/>
      <c r="D963" s="113"/>
      <c r="E963" s="113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</row>
    <row r="964" spans="2:18">
      <c r="B964" s="113"/>
      <c r="C964" s="113"/>
      <c r="D964" s="113"/>
      <c r="E964" s="113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</row>
    <row r="965" spans="2:18">
      <c r="B965" s="113"/>
      <c r="C965" s="113"/>
      <c r="D965" s="113"/>
      <c r="E965" s="113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</row>
    <row r="966" spans="2:18">
      <c r="B966" s="113"/>
      <c r="C966" s="113"/>
      <c r="D966" s="113"/>
      <c r="E966" s="113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</row>
    <row r="967" spans="2:18">
      <c r="B967" s="113"/>
      <c r="C967" s="113"/>
      <c r="D967" s="113"/>
      <c r="E967" s="113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</row>
    <row r="968" spans="2:18">
      <c r="B968" s="113"/>
      <c r="C968" s="113"/>
      <c r="D968" s="113"/>
      <c r="E968" s="113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</row>
    <row r="969" spans="2:18">
      <c r="B969" s="113"/>
      <c r="C969" s="113"/>
      <c r="D969" s="113"/>
      <c r="E969" s="113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</row>
    <row r="970" spans="2:18">
      <c r="B970" s="113"/>
      <c r="C970" s="113"/>
      <c r="D970" s="113"/>
      <c r="E970" s="113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</row>
    <row r="971" spans="2:18">
      <c r="B971" s="113"/>
      <c r="C971" s="113"/>
      <c r="D971" s="113"/>
      <c r="E971" s="113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</row>
    <row r="972" spans="2:18">
      <c r="B972" s="113"/>
      <c r="C972" s="113"/>
      <c r="D972" s="113"/>
      <c r="E972" s="113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</row>
    <row r="973" spans="2:18">
      <c r="B973" s="113"/>
      <c r="C973" s="113"/>
      <c r="D973" s="113"/>
      <c r="E973" s="113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</row>
    <row r="974" spans="2:18">
      <c r="B974" s="113"/>
      <c r="C974" s="113"/>
      <c r="D974" s="113"/>
      <c r="E974" s="113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</row>
    <row r="975" spans="2:18">
      <c r="B975" s="113"/>
      <c r="C975" s="113"/>
      <c r="D975" s="113"/>
      <c r="E975" s="113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</row>
    <row r="976" spans="2:18">
      <c r="B976" s="113"/>
      <c r="C976" s="113"/>
      <c r="D976" s="113"/>
      <c r="E976" s="113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</row>
    <row r="977" spans="2:18">
      <c r="B977" s="113"/>
      <c r="C977" s="113"/>
      <c r="D977" s="113"/>
      <c r="E977" s="113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</row>
    <row r="978" spans="2:18">
      <c r="B978" s="113"/>
      <c r="C978" s="113"/>
      <c r="D978" s="113"/>
      <c r="E978" s="113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</row>
    <row r="979" spans="2:18">
      <c r="B979" s="113"/>
      <c r="C979" s="113"/>
      <c r="D979" s="113"/>
      <c r="E979" s="113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</row>
    <row r="980" spans="2:18">
      <c r="B980" s="113"/>
      <c r="C980" s="113"/>
      <c r="D980" s="113"/>
      <c r="E980" s="113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</row>
    <row r="981" spans="2:18">
      <c r="B981" s="113"/>
      <c r="C981" s="113"/>
      <c r="D981" s="113"/>
      <c r="E981" s="113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</row>
    <row r="982" spans="2:18">
      <c r="B982" s="113"/>
      <c r="C982" s="113"/>
      <c r="D982" s="113"/>
      <c r="E982" s="113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</row>
    <row r="983" spans="2:18">
      <c r="B983" s="113"/>
      <c r="C983" s="113"/>
      <c r="D983" s="113"/>
      <c r="E983" s="113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</row>
    <row r="984" spans="2:18">
      <c r="B984" s="113"/>
      <c r="C984" s="113"/>
      <c r="D984" s="113"/>
      <c r="E984" s="113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</row>
    <row r="985" spans="2:18">
      <c r="B985" s="113"/>
      <c r="C985" s="113"/>
      <c r="D985" s="113"/>
      <c r="E985" s="113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</row>
    <row r="986" spans="2:18">
      <c r="B986" s="113"/>
      <c r="C986" s="113"/>
      <c r="D986" s="113"/>
      <c r="E986" s="113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</row>
    <row r="987" spans="2:18">
      <c r="B987" s="113"/>
      <c r="C987" s="113"/>
      <c r="D987" s="113"/>
      <c r="E987" s="113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</row>
    <row r="988" spans="2:18">
      <c r="B988" s="113"/>
      <c r="C988" s="113"/>
      <c r="D988" s="113"/>
      <c r="E988" s="113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</row>
    <row r="989" spans="2:18">
      <c r="B989" s="113"/>
      <c r="C989" s="113"/>
      <c r="D989" s="113"/>
      <c r="E989" s="113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</row>
    <row r="990" spans="2:18">
      <c r="B990" s="113"/>
      <c r="C990" s="113"/>
      <c r="D990" s="113"/>
      <c r="E990" s="113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</row>
    <row r="991" spans="2:18">
      <c r="B991" s="113"/>
      <c r="C991" s="113"/>
      <c r="D991" s="113"/>
      <c r="E991" s="113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</row>
    <row r="992" spans="2:18">
      <c r="B992" s="113"/>
      <c r="C992" s="113"/>
      <c r="D992" s="113"/>
      <c r="E992" s="113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</row>
    <row r="993" spans="2:18">
      <c r="B993" s="113"/>
      <c r="C993" s="113"/>
      <c r="D993" s="113"/>
      <c r="E993" s="113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</row>
    <row r="994" spans="2:18">
      <c r="B994" s="113"/>
      <c r="C994" s="113"/>
      <c r="D994" s="113"/>
      <c r="E994" s="113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</row>
    <row r="995" spans="2:18">
      <c r="B995" s="113"/>
      <c r="C995" s="113"/>
      <c r="D995" s="113"/>
      <c r="E995" s="113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</row>
    <row r="996" spans="2:18">
      <c r="B996" s="113"/>
      <c r="C996" s="113"/>
      <c r="D996" s="113"/>
      <c r="E996" s="113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</row>
    <row r="997" spans="2:18">
      <c r="B997" s="113"/>
      <c r="C997" s="113"/>
      <c r="D997" s="113"/>
      <c r="E997" s="113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</row>
    <row r="998" spans="2:18">
      <c r="B998" s="113"/>
      <c r="C998" s="113"/>
      <c r="D998" s="113"/>
      <c r="E998" s="113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</row>
    <row r="999" spans="2:18">
      <c r="B999" s="113"/>
      <c r="C999" s="113"/>
      <c r="D999" s="113"/>
      <c r="E999" s="113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</row>
    <row r="1000" spans="2:18">
      <c r="B1000" s="113"/>
      <c r="C1000" s="113"/>
      <c r="D1000" s="113"/>
      <c r="E1000" s="113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</row>
    <row r="1001" spans="2:18">
      <c r="B1001" s="113"/>
      <c r="C1001" s="113"/>
      <c r="D1001" s="113"/>
      <c r="E1001" s="113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</row>
    <row r="1002" spans="2:18">
      <c r="B1002" s="113"/>
      <c r="C1002" s="113"/>
      <c r="D1002" s="113"/>
      <c r="E1002" s="113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</row>
    <row r="1003" spans="2:18">
      <c r="B1003" s="113"/>
      <c r="C1003" s="113"/>
      <c r="D1003" s="113"/>
      <c r="E1003" s="113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</row>
    <row r="1004" spans="2:18">
      <c r="B1004" s="113"/>
      <c r="C1004" s="113"/>
      <c r="D1004" s="113"/>
      <c r="E1004" s="113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</row>
    <row r="1005" spans="2:18">
      <c r="B1005" s="113"/>
      <c r="C1005" s="113"/>
      <c r="D1005" s="113"/>
      <c r="E1005" s="113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</row>
    <row r="1006" spans="2:18">
      <c r="B1006" s="113"/>
      <c r="C1006" s="113"/>
      <c r="D1006" s="113"/>
      <c r="E1006" s="113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</row>
    <row r="1007" spans="2:18">
      <c r="B1007" s="113"/>
      <c r="C1007" s="113"/>
      <c r="D1007" s="113"/>
      <c r="E1007" s="113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</row>
    <row r="1008" spans="2:18">
      <c r="B1008" s="113"/>
      <c r="C1008" s="113"/>
      <c r="D1008" s="113"/>
      <c r="E1008" s="113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</row>
    <row r="1009" spans="2:18">
      <c r="B1009" s="113"/>
      <c r="C1009" s="113"/>
      <c r="D1009" s="113"/>
      <c r="E1009" s="113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</row>
    <row r="1010" spans="2:18">
      <c r="B1010" s="113"/>
      <c r="C1010" s="113"/>
      <c r="D1010" s="113"/>
      <c r="E1010" s="113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</row>
    <row r="1011" spans="2:18">
      <c r="B1011" s="113"/>
      <c r="C1011" s="113"/>
      <c r="D1011" s="113"/>
      <c r="E1011" s="113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</row>
    <row r="1012" spans="2:18">
      <c r="B1012" s="113"/>
      <c r="C1012" s="113"/>
      <c r="D1012" s="113"/>
      <c r="E1012" s="113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</row>
    <row r="1013" spans="2:18">
      <c r="B1013" s="113"/>
      <c r="C1013" s="113"/>
      <c r="D1013" s="113"/>
      <c r="E1013" s="113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</row>
    <row r="1014" spans="2:18">
      <c r="B1014" s="113"/>
      <c r="C1014" s="113"/>
      <c r="D1014" s="113"/>
      <c r="E1014" s="113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</row>
    <row r="1015" spans="2:18">
      <c r="B1015" s="113"/>
      <c r="C1015" s="113"/>
      <c r="D1015" s="113"/>
      <c r="E1015" s="113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</row>
    <row r="1016" spans="2:18">
      <c r="B1016" s="113"/>
      <c r="C1016" s="113"/>
      <c r="D1016" s="113"/>
      <c r="E1016" s="113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</row>
    <row r="1017" spans="2:18">
      <c r="B1017" s="113"/>
      <c r="C1017" s="113"/>
      <c r="D1017" s="113"/>
      <c r="E1017" s="113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</row>
    <row r="1018" spans="2:18">
      <c r="B1018" s="113"/>
      <c r="C1018" s="113"/>
      <c r="D1018" s="113"/>
      <c r="E1018" s="113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</row>
    <row r="1019" spans="2:18">
      <c r="B1019" s="113"/>
      <c r="C1019" s="113"/>
      <c r="D1019" s="113"/>
      <c r="E1019" s="113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</row>
    <row r="1020" spans="2:18">
      <c r="B1020" s="113"/>
      <c r="C1020" s="113"/>
      <c r="D1020" s="113"/>
      <c r="E1020" s="113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</row>
    <row r="1021" spans="2:18">
      <c r="B1021" s="113"/>
      <c r="C1021" s="113"/>
      <c r="D1021" s="113"/>
      <c r="E1021" s="113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</row>
    <row r="1022" spans="2:18">
      <c r="B1022" s="113"/>
      <c r="C1022" s="113"/>
      <c r="D1022" s="113"/>
      <c r="E1022" s="113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</row>
    <row r="1023" spans="2:18">
      <c r="B1023" s="113"/>
      <c r="C1023" s="113"/>
      <c r="D1023" s="113"/>
      <c r="E1023" s="113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</row>
    <row r="1024" spans="2:18">
      <c r="B1024" s="113"/>
      <c r="C1024" s="113"/>
      <c r="D1024" s="113"/>
      <c r="E1024" s="113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</row>
    <row r="1025" spans="2:18">
      <c r="B1025" s="113"/>
      <c r="C1025" s="113"/>
      <c r="D1025" s="113"/>
      <c r="E1025" s="113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</row>
    <row r="1026" spans="2:18">
      <c r="B1026" s="113"/>
      <c r="C1026" s="113"/>
      <c r="D1026" s="113"/>
      <c r="E1026" s="113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</row>
    <row r="1027" spans="2:18">
      <c r="B1027" s="113"/>
      <c r="C1027" s="113"/>
      <c r="D1027" s="113"/>
      <c r="E1027" s="113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</row>
    <row r="1028" spans="2:18">
      <c r="B1028" s="113"/>
      <c r="C1028" s="113"/>
      <c r="D1028" s="113"/>
      <c r="E1028" s="113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</row>
    <row r="1029" spans="2:18">
      <c r="B1029" s="113"/>
      <c r="C1029" s="113"/>
      <c r="D1029" s="113"/>
      <c r="E1029" s="113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</row>
    <row r="1030" spans="2:18">
      <c r="B1030" s="113"/>
      <c r="C1030" s="113"/>
      <c r="D1030" s="113"/>
      <c r="E1030" s="113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</row>
    <row r="1031" spans="2:18">
      <c r="B1031" s="113"/>
      <c r="C1031" s="113"/>
      <c r="D1031" s="113"/>
      <c r="E1031" s="113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</row>
    <row r="1032" spans="2:18">
      <c r="B1032" s="113"/>
      <c r="C1032" s="113"/>
      <c r="D1032" s="113"/>
      <c r="E1032" s="113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</row>
    <row r="1033" spans="2:18">
      <c r="B1033" s="113"/>
      <c r="C1033" s="113"/>
      <c r="D1033" s="113"/>
      <c r="E1033" s="113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</row>
    <row r="1034" spans="2:18">
      <c r="B1034" s="113"/>
      <c r="C1034" s="113"/>
      <c r="D1034" s="113"/>
      <c r="E1034" s="113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</row>
    <row r="1035" spans="2:18">
      <c r="B1035" s="113"/>
      <c r="C1035" s="113"/>
      <c r="D1035" s="113"/>
      <c r="E1035" s="113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</row>
    <row r="1036" spans="2:18">
      <c r="B1036" s="113"/>
      <c r="C1036" s="113"/>
      <c r="D1036" s="113"/>
      <c r="E1036" s="113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</row>
    <row r="1037" spans="2:18">
      <c r="B1037" s="113"/>
      <c r="C1037" s="113"/>
      <c r="D1037" s="113"/>
      <c r="E1037" s="113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</row>
    <row r="1038" spans="2:18">
      <c r="B1038" s="113"/>
      <c r="C1038" s="113"/>
      <c r="D1038" s="113"/>
      <c r="E1038" s="113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</row>
    <row r="1039" spans="2:18">
      <c r="B1039" s="113"/>
      <c r="C1039" s="113"/>
      <c r="D1039" s="113"/>
      <c r="E1039" s="113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</row>
    <row r="1040" spans="2:18">
      <c r="B1040" s="113"/>
      <c r="C1040" s="113"/>
      <c r="D1040" s="113"/>
      <c r="E1040" s="113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</row>
    <row r="1041" spans="2:18">
      <c r="B1041" s="113"/>
      <c r="C1041" s="113"/>
      <c r="D1041" s="113"/>
      <c r="E1041" s="113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</row>
    <row r="1042" spans="2:18">
      <c r="B1042" s="113"/>
      <c r="C1042" s="113"/>
      <c r="D1042" s="113"/>
      <c r="E1042" s="113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</row>
    <row r="1043" spans="2:18">
      <c r="B1043" s="113"/>
      <c r="C1043" s="113"/>
      <c r="D1043" s="113"/>
      <c r="E1043" s="113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</row>
    <row r="1044" spans="2:18">
      <c r="B1044" s="113"/>
      <c r="C1044" s="113"/>
      <c r="D1044" s="113"/>
      <c r="E1044" s="113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</row>
    <row r="1045" spans="2:18">
      <c r="B1045" s="113"/>
      <c r="C1045" s="113"/>
      <c r="D1045" s="113"/>
      <c r="E1045" s="113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</row>
    <row r="1046" spans="2:18">
      <c r="B1046" s="113"/>
      <c r="C1046" s="113"/>
      <c r="D1046" s="113"/>
      <c r="E1046" s="113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</row>
    <row r="1047" spans="2:18">
      <c r="B1047" s="113"/>
      <c r="C1047" s="113"/>
      <c r="D1047" s="113"/>
      <c r="E1047" s="113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</row>
    <row r="1048" spans="2:18">
      <c r="B1048" s="113"/>
      <c r="C1048" s="113"/>
      <c r="D1048" s="113"/>
      <c r="E1048" s="113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</row>
    <row r="1049" spans="2:18">
      <c r="B1049" s="113"/>
      <c r="C1049" s="113"/>
      <c r="D1049" s="113"/>
      <c r="E1049" s="113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</row>
    <row r="1050" spans="2:18">
      <c r="B1050" s="113"/>
      <c r="C1050" s="113"/>
      <c r="D1050" s="113"/>
      <c r="E1050" s="113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</row>
    <row r="1051" spans="2:18">
      <c r="B1051" s="113"/>
      <c r="C1051" s="113"/>
      <c r="D1051" s="113"/>
      <c r="E1051" s="113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</row>
    <row r="1052" spans="2:18">
      <c r="B1052" s="113"/>
      <c r="C1052" s="113"/>
      <c r="D1052" s="113"/>
      <c r="E1052" s="113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</row>
    <row r="1053" spans="2:18">
      <c r="B1053" s="113"/>
      <c r="C1053" s="113"/>
      <c r="D1053" s="113"/>
      <c r="E1053" s="113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</row>
    <row r="1054" spans="2:18">
      <c r="B1054" s="113"/>
      <c r="C1054" s="113"/>
      <c r="D1054" s="113"/>
      <c r="E1054" s="113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</row>
    <row r="1055" spans="2:18">
      <c r="B1055" s="113"/>
      <c r="C1055" s="113"/>
      <c r="D1055" s="113"/>
      <c r="E1055" s="113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</row>
    <row r="1056" spans="2:18">
      <c r="B1056" s="113"/>
      <c r="C1056" s="113"/>
      <c r="D1056" s="113"/>
      <c r="E1056" s="113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</row>
    <row r="1057" spans="2:18">
      <c r="B1057" s="113"/>
      <c r="C1057" s="113"/>
      <c r="D1057" s="113"/>
      <c r="E1057" s="113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</row>
    <row r="1058" spans="2:18">
      <c r="B1058" s="113"/>
      <c r="C1058" s="113"/>
      <c r="D1058" s="113"/>
      <c r="E1058" s="113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</row>
    <row r="1059" spans="2:18">
      <c r="B1059" s="113"/>
      <c r="C1059" s="113"/>
      <c r="D1059" s="113"/>
      <c r="E1059" s="113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</row>
    <row r="1060" spans="2:18">
      <c r="B1060" s="113"/>
      <c r="C1060" s="113"/>
      <c r="D1060" s="113"/>
      <c r="E1060" s="113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</row>
    <row r="1061" spans="2:18">
      <c r="B1061" s="113"/>
      <c r="C1061" s="113"/>
      <c r="D1061" s="113"/>
      <c r="E1061" s="113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</row>
    <row r="1062" spans="2:18">
      <c r="B1062" s="113"/>
      <c r="C1062" s="113"/>
      <c r="D1062" s="113"/>
      <c r="E1062" s="113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</row>
    <row r="1063" spans="2:18">
      <c r="B1063" s="113"/>
      <c r="C1063" s="113"/>
      <c r="D1063" s="113"/>
      <c r="E1063" s="113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</row>
    <row r="1064" spans="2:18">
      <c r="B1064" s="113"/>
      <c r="C1064" s="113"/>
      <c r="D1064" s="113"/>
      <c r="E1064" s="113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</row>
    <row r="1065" spans="2:18">
      <c r="B1065" s="113"/>
      <c r="C1065" s="113"/>
      <c r="D1065" s="113"/>
      <c r="E1065" s="113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</row>
    <row r="1066" spans="2:18">
      <c r="B1066" s="113"/>
      <c r="C1066" s="113"/>
      <c r="D1066" s="113"/>
      <c r="E1066" s="113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</row>
  </sheetData>
  <sheetProtection sheet="1" objects="1" scenarios="1"/>
  <mergeCells count="1">
    <mergeCell ref="B6:R6"/>
  </mergeCells>
  <phoneticPr fontId="3" type="noConversion"/>
  <conditionalFormatting sqref="B58:B167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67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168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136</v>
      </c>
      <c r="C1" s="67" t="s" vm="1">
        <v>213</v>
      </c>
    </row>
    <row r="2" spans="2:15">
      <c r="B2" s="46" t="s">
        <v>135</v>
      </c>
      <c r="C2" s="67" t="s">
        <v>214</v>
      </c>
    </row>
    <row r="3" spans="2:15">
      <c r="B3" s="46" t="s">
        <v>137</v>
      </c>
      <c r="C3" s="67" t="s">
        <v>215</v>
      </c>
    </row>
    <row r="4" spans="2:15">
      <c r="B4" s="46" t="s">
        <v>138</v>
      </c>
      <c r="C4" s="67">
        <v>8602</v>
      </c>
    </row>
    <row r="6" spans="2:15" ht="26.25" customHeight="1">
      <c r="B6" s="127" t="s">
        <v>167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s="3" customFormat="1" ht="78.75">
      <c r="B7" s="47" t="s">
        <v>106</v>
      </c>
      <c r="C7" s="48" t="s">
        <v>40</v>
      </c>
      <c r="D7" s="48" t="s">
        <v>107</v>
      </c>
      <c r="E7" s="48" t="s">
        <v>14</v>
      </c>
      <c r="F7" s="48" t="s">
        <v>59</v>
      </c>
      <c r="G7" s="48" t="s">
        <v>17</v>
      </c>
      <c r="H7" s="48" t="s">
        <v>93</v>
      </c>
      <c r="I7" s="48" t="s">
        <v>47</v>
      </c>
      <c r="J7" s="48" t="s">
        <v>18</v>
      </c>
      <c r="K7" s="48" t="s">
        <v>191</v>
      </c>
      <c r="L7" s="48" t="s">
        <v>190</v>
      </c>
      <c r="M7" s="48" t="s">
        <v>101</v>
      </c>
      <c r="N7" s="48" t="s">
        <v>139</v>
      </c>
      <c r="O7" s="50" t="s">
        <v>141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198</v>
      </c>
      <c r="L8" s="31"/>
      <c r="M8" s="31" t="s">
        <v>194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8" t="s">
        <v>1820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9">
        <v>0</v>
      </c>
      <c r="N10" s="120">
        <v>0</v>
      </c>
      <c r="O10" s="120">
        <v>0</v>
      </c>
    </row>
    <row r="11" spans="2:15" ht="20.25" customHeight="1">
      <c r="B11" s="115" t="s">
        <v>206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5" t="s">
        <v>102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5" t="s">
        <v>189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5" t="s">
        <v>197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3"/>
      <c r="C110" s="113"/>
      <c r="D110" s="113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2:15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2:15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</row>
    <row r="113" spans="2:15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2:15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2:15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  <row r="116" spans="2:15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3"/>
      <c r="D177" s="113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3"/>
      <c r="D178" s="113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3"/>
      <c r="D179" s="113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3"/>
      <c r="D180" s="113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3"/>
      <c r="D181" s="113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3"/>
      <c r="D182" s="11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3"/>
      <c r="D183" s="113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3"/>
      <c r="D184" s="113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3"/>
      <c r="D185" s="113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3"/>
      <c r="D186" s="113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3"/>
      <c r="D187" s="113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3"/>
      <c r="D188" s="113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3"/>
      <c r="D189" s="113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3"/>
      <c r="D190" s="113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3"/>
      <c r="D191" s="113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3"/>
      <c r="D192" s="113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3"/>
      <c r="D193" s="113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3"/>
      <c r="D194" s="113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3"/>
      <c r="D195" s="113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3"/>
      <c r="D196" s="113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3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3"/>
      <c r="D198" s="113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3"/>
      <c r="D199" s="113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3"/>
      <c r="D200" s="113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3"/>
      <c r="D201" s="113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3"/>
      <c r="D202" s="113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3"/>
      <c r="D203" s="113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3"/>
      <c r="D204" s="113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3"/>
      <c r="D205" s="113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3"/>
      <c r="D206" s="113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3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3"/>
      <c r="D208" s="113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3"/>
      <c r="D209" s="113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3"/>
      <c r="D210" s="113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3"/>
      <c r="D211" s="113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3"/>
      <c r="D212" s="113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3"/>
      <c r="D213" s="113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3"/>
      <c r="D214" s="113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3"/>
      <c r="D215" s="113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3"/>
      <c r="D216" s="113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3"/>
      <c r="D217" s="113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3"/>
      <c r="D218" s="113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3"/>
      <c r="D219" s="113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3"/>
      <c r="D220" s="113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3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3"/>
      <c r="D222" s="113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3"/>
      <c r="D223" s="113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3"/>
      <c r="D224" s="113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3"/>
      <c r="D225" s="113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3"/>
      <c r="D226" s="113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3"/>
      <c r="D227" s="113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3"/>
      <c r="D228" s="113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3"/>
      <c r="D229" s="113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3"/>
      <c r="D230" s="113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3"/>
      <c r="D231" s="113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3"/>
      <c r="D232" s="113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3"/>
      <c r="D233" s="113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3"/>
      <c r="D234" s="113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3"/>
      <c r="D235" s="113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3"/>
      <c r="D236" s="113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3"/>
      <c r="D237" s="113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3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3"/>
      <c r="D239" s="113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3"/>
      <c r="D240" s="113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3"/>
      <c r="D241" s="113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3"/>
      <c r="D242" s="113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3"/>
      <c r="D243" s="113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3"/>
      <c r="D244" s="113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3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3"/>
      <c r="D246" s="113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3"/>
      <c r="D247" s="113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3"/>
      <c r="D248" s="113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3"/>
      <c r="D249" s="113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3"/>
      <c r="D250" s="113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3"/>
      <c r="D251" s="113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3"/>
      <c r="D252" s="113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3"/>
      <c r="D253" s="113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3"/>
      <c r="D254" s="113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3"/>
      <c r="D255" s="113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3"/>
      <c r="D256" s="113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3"/>
      <c r="D257" s="113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3"/>
      <c r="D258" s="113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3"/>
      <c r="D259" s="113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3"/>
      <c r="D260" s="113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3"/>
      <c r="D261" s="113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3"/>
      <c r="D262" s="113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3"/>
      <c r="D263" s="113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136</v>
      </c>
      <c r="C1" s="67" t="s" vm="1">
        <v>213</v>
      </c>
    </row>
    <row r="2" spans="2:10">
      <c r="B2" s="46" t="s">
        <v>135</v>
      </c>
      <c r="C2" s="67" t="s">
        <v>214</v>
      </c>
    </row>
    <row r="3" spans="2:10">
      <c r="B3" s="46" t="s">
        <v>137</v>
      </c>
      <c r="C3" s="67" t="s">
        <v>215</v>
      </c>
    </row>
    <row r="4" spans="2:10">
      <c r="B4" s="46" t="s">
        <v>138</v>
      </c>
      <c r="C4" s="67">
        <v>8602</v>
      </c>
    </row>
    <row r="6" spans="2:10" ht="26.25" customHeight="1">
      <c r="B6" s="127" t="s">
        <v>168</v>
      </c>
      <c r="C6" s="128"/>
      <c r="D6" s="128"/>
      <c r="E6" s="128"/>
      <c r="F6" s="128"/>
      <c r="G6" s="128"/>
      <c r="H6" s="128"/>
      <c r="I6" s="128"/>
      <c r="J6" s="129"/>
    </row>
    <row r="7" spans="2:10" s="3" customFormat="1" ht="78.75">
      <c r="B7" s="47" t="s">
        <v>106</v>
      </c>
      <c r="C7" s="49" t="s">
        <v>49</v>
      </c>
      <c r="D7" s="49" t="s">
        <v>78</v>
      </c>
      <c r="E7" s="49" t="s">
        <v>50</v>
      </c>
      <c r="F7" s="49" t="s">
        <v>93</v>
      </c>
      <c r="G7" s="49" t="s">
        <v>179</v>
      </c>
      <c r="H7" s="49" t="s">
        <v>139</v>
      </c>
      <c r="I7" s="49" t="s">
        <v>140</v>
      </c>
      <c r="J7" s="64" t="s">
        <v>201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8" t="s">
        <v>1821</v>
      </c>
      <c r="C10" s="68"/>
      <c r="D10" s="68"/>
      <c r="E10" s="68"/>
      <c r="F10" s="68"/>
      <c r="G10" s="119">
        <v>0</v>
      </c>
      <c r="H10" s="120">
        <v>0</v>
      </c>
      <c r="I10" s="120">
        <v>0</v>
      </c>
      <c r="J10" s="68"/>
    </row>
    <row r="11" spans="2:10" ht="22.5" customHeight="1">
      <c r="B11" s="116"/>
      <c r="C11" s="68"/>
      <c r="D11" s="68"/>
      <c r="E11" s="68"/>
      <c r="F11" s="68"/>
      <c r="G11" s="68"/>
      <c r="H11" s="68"/>
      <c r="I11" s="68"/>
      <c r="J11" s="68"/>
    </row>
    <row r="12" spans="2:10">
      <c r="B12" s="116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3"/>
      <c r="C110" s="113"/>
      <c r="D110" s="114"/>
      <c r="E110" s="114"/>
      <c r="F110" s="122"/>
      <c r="G110" s="122"/>
      <c r="H110" s="122"/>
      <c r="I110" s="122"/>
      <c r="J110" s="114"/>
    </row>
    <row r="111" spans="2:10">
      <c r="B111" s="113"/>
      <c r="C111" s="113"/>
      <c r="D111" s="114"/>
      <c r="E111" s="114"/>
      <c r="F111" s="122"/>
      <c r="G111" s="122"/>
      <c r="H111" s="122"/>
      <c r="I111" s="122"/>
      <c r="J111" s="114"/>
    </row>
    <row r="112" spans="2:10">
      <c r="B112" s="113"/>
      <c r="C112" s="113"/>
      <c r="D112" s="114"/>
      <c r="E112" s="114"/>
      <c r="F112" s="122"/>
      <c r="G112" s="122"/>
      <c r="H112" s="122"/>
      <c r="I112" s="122"/>
      <c r="J112" s="114"/>
    </row>
    <row r="113" spans="2:10">
      <c r="B113" s="113"/>
      <c r="C113" s="113"/>
      <c r="D113" s="114"/>
      <c r="E113" s="114"/>
      <c r="F113" s="122"/>
      <c r="G113" s="122"/>
      <c r="H113" s="122"/>
      <c r="I113" s="122"/>
      <c r="J113" s="114"/>
    </row>
    <row r="114" spans="2:10">
      <c r="B114" s="113"/>
      <c r="C114" s="113"/>
      <c r="D114" s="114"/>
      <c r="E114" s="114"/>
      <c r="F114" s="122"/>
      <c r="G114" s="122"/>
      <c r="H114" s="122"/>
      <c r="I114" s="122"/>
      <c r="J114" s="114"/>
    </row>
    <row r="115" spans="2:10">
      <c r="B115" s="113"/>
      <c r="C115" s="113"/>
      <c r="D115" s="114"/>
      <c r="E115" s="114"/>
      <c r="F115" s="122"/>
      <c r="G115" s="122"/>
      <c r="H115" s="122"/>
      <c r="I115" s="122"/>
      <c r="J115" s="114"/>
    </row>
    <row r="116" spans="2:10">
      <c r="B116" s="113"/>
      <c r="C116" s="113"/>
      <c r="D116" s="114"/>
      <c r="E116" s="114"/>
      <c r="F116" s="122"/>
      <c r="G116" s="122"/>
      <c r="H116" s="122"/>
      <c r="I116" s="122"/>
      <c r="J116" s="114"/>
    </row>
    <row r="117" spans="2:10">
      <c r="B117" s="113"/>
      <c r="C117" s="113"/>
      <c r="D117" s="114"/>
      <c r="E117" s="114"/>
      <c r="F117" s="122"/>
      <c r="G117" s="122"/>
      <c r="H117" s="122"/>
      <c r="I117" s="122"/>
      <c r="J117" s="114"/>
    </row>
    <row r="118" spans="2:10">
      <c r="B118" s="113"/>
      <c r="C118" s="113"/>
      <c r="D118" s="114"/>
      <c r="E118" s="114"/>
      <c r="F118" s="122"/>
      <c r="G118" s="122"/>
      <c r="H118" s="122"/>
      <c r="I118" s="122"/>
      <c r="J118" s="114"/>
    </row>
    <row r="119" spans="2:10">
      <c r="B119" s="113"/>
      <c r="C119" s="113"/>
      <c r="D119" s="114"/>
      <c r="E119" s="114"/>
      <c r="F119" s="122"/>
      <c r="G119" s="122"/>
      <c r="H119" s="122"/>
      <c r="I119" s="122"/>
      <c r="J119" s="114"/>
    </row>
    <row r="120" spans="2:10">
      <c r="B120" s="113"/>
      <c r="C120" s="113"/>
      <c r="D120" s="114"/>
      <c r="E120" s="114"/>
      <c r="F120" s="122"/>
      <c r="G120" s="122"/>
      <c r="H120" s="122"/>
      <c r="I120" s="122"/>
      <c r="J120" s="114"/>
    </row>
    <row r="121" spans="2:10">
      <c r="B121" s="113"/>
      <c r="C121" s="113"/>
      <c r="D121" s="114"/>
      <c r="E121" s="114"/>
      <c r="F121" s="122"/>
      <c r="G121" s="122"/>
      <c r="H121" s="122"/>
      <c r="I121" s="122"/>
      <c r="J121" s="114"/>
    </row>
    <row r="122" spans="2:10">
      <c r="B122" s="113"/>
      <c r="C122" s="113"/>
      <c r="D122" s="114"/>
      <c r="E122" s="114"/>
      <c r="F122" s="122"/>
      <c r="G122" s="122"/>
      <c r="H122" s="122"/>
      <c r="I122" s="122"/>
      <c r="J122" s="114"/>
    </row>
    <row r="123" spans="2:10">
      <c r="B123" s="113"/>
      <c r="C123" s="113"/>
      <c r="D123" s="114"/>
      <c r="E123" s="114"/>
      <c r="F123" s="122"/>
      <c r="G123" s="122"/>
      <c r="H123" s="122"/>
      <c r="I123" s="122"/>
      <c r="J123" s="114"/>
    </row>
    <row r="124" spans="2:10">
      <c r="B124" s="113"/>
      <c r="C124" s="113"/>
      <c r="D124" s="114"/>
      <c r="E124" s="114"/>
      <c r="F124" s="122"/>
      <c r="G124" s="122"/>
      <c r="H124" s="122"/>
      <c r="I124" s="122"/>
      <c r="J124" s="114"/>
    </row>
    <row r="125" spans="2:10">
      <c r="B125" s="113"/>
      <c r="C125" s="113"/>
      <c r="D125" s="114"/>
      <c r="E125" s="114"/>
      <c r="F125" s="122"/>
      <c r="G125" s="122"/>
      <c r="H125" s="122"/>
      <c r="I125" s="122"/>
      <c r="J125" s="114"/>
    </row>
    <row r="126" spans="2:10">
      <c r="B126" s="113"/>
      <c r="C126" s="113"/>
      <c r="D126" s="114"/>
      <c r="E126" s="114"/>
      <c r="F126" s="122"/>
      <c r="G126" s="122"/>
      <c r="H126" s="122"/>
      <c r="I126" s="122"/>
      <c r="J126" s="114"/>
    </row>
    <row r="127" spans="2:10">
      <c r="B127" s="113"/>
      <c r="C127" s="113"/>
      <c r="D127" s="114"/>
      <c r="E127" s="114"/>
      <c r="F127" s="122"/>
      <c r="G127" s="122"/>
      <c r="H127" s="122"/>
      <c r="I127" s="122"/>
      <c r="J127" s="114"/>
    </row>
    <row r="128" spans="2:10">
      <c r="B128" s="113"/>
      <c r="C128" s="113"/>
      <c r="D128" s="114"/>
      <c r="E128" s="114"/>
      <c r="F128" s="122"/>
      <c r="G128" s="122"/>
      <c r="H128" s="122"/>
      <c r="I128" s="122"/>
      <c r="J128" s="114"/>
    </row>
    <row r="129" spans="2:10">
      <c r="B129" s="113"/>
      <c r="C129" s="113"/>
      <c r="D129" s="114"/>
      <c r="E129" s="114"/>
      <c r="F129" s="122"/>
      <c r="G129" s="122"/>
      <c r="H129" s="122"/>
      <c r="I129" s="122"/>
      <c r="J129" s="114"/>
    </row>
    <row r="130" spans="2:10">
      <c r="B130" s="113"/>
      <c r="C130" s="113"/>
      <c r="D130" s="114"/>
      <c r="E130" s="114"/>
      <c r="F130" s="122"/>
      <c r="G130" s="122"/>
      <c r="H130" s="122"/>
      <c r="I130" s="122"/>
      <c r="J130" s="114"/>
    </row>
    <row r="131" spans="2:10">
      <c r="B131" s="113"/>
      <c r="C131" s="113"/>
      <c r="D131" s="114"/>
      <c r="E131" s="114"/>
      <c r="F131" s="122"/>
      <c r="G131" s="122"/>
      <c r="H131" s="122"/>
      <c r="I131" s="122"/>
      <c r="J131" s="114"/>
    </row>
    <row r="132" spans="2:10">
      <c r="B132" s="113"/>
      <c r="C132" s="113"/>
      <c r="D132" s="114"/>
      <c r="E132" s="114"/>
      <c r="F132" s="122"/>
      <c r="G132" s="122"/>
      <c r="H132" s="122"/>
      <c r="I132" s="122"/>
      <c r="J132" s="114"/>
    </row>
    <row r="133" spans="2:10">
      <c r="B133" s="113"/>
      <c r="C133" s="113"/>
      <c r="D133" s="114"/>
      <c r="E133" s="114"/>
      <c r="F133" s="122"/>
      <c r="G133" s="122"/>
      <c r="H133" s="122"/>
      <c r="I133" s="122"/>
      <c r="J133" s="114"/>
    </row>
    <row r="134" spans="2:10">
      <c r="B134" s="113"/>
      <c r="C134" s="113"/>
      <c r="D134" s="114"/>
      <c r="E134" s="114"/>
      <c r="F134" s="122"/>
      <c r="G134" s="122"/>
      <c r="H134" s="122"/>
      <c r="I134" s="122"/>
      <c r="J134" s="114"/>
    </row>
    <row r="135" spans="2:10">
      <c r="B135" s="113"/>
      <c r="C135" s="113"/>
      <c r="D135" s="114"/>
      <c r="E135" s="114"/>
      <c r="F135" s="122"/>
      <c r="G135" s="122"/>
      <c r="H135" s="122"/>
      <c r="I135" s="122"/>
      <c r="J135" s="114"/>
    </row>
    <row r="136" spans="2:10">
      <c r="B136" s="113"/>
      <c r="C136" s="113"/>
      <c r="D136" s="114"/>
      <c r="E136" s="114"/>
      <c r="F136" s="122"/>
      <c r="G136" s="122"/>
      <c r="H136" s="122"/>
      <c r="I136" s="122"/>
      <c r="J136" s="114"/>
    </row>
    <row r="137" spans="2:10">
      <c r="B137" s="113"/>
      <c r="C137" s="113"/>
      <c r="D137" s="114"/>
      <c r="E137" s="114"/>
      <c r="F137" s="122"/>
      <c r="G137" s="122"/>
      <c r="H137" s="122"/>
      <c r="I137" s="122"/>
      <c r="J137" s="114"/>
    </row>
    <row r="138" spans="2:10">
      <c r="B138" s="113"/>
      <c r="C138" s="113"/>
      <c r="D138" s="114"/>
      <c r="E138" s="114"/>
      <c r="F138" s="122"/>
      <c r="G138" s="122"/>
      <c r="H138" s="122"/>
      <c r="I138" s="122"/>
      <c r="J138" s="114"/>
    </row>
    <row r="139" spans="2:10">
      <c r="B139" s="113"/>
      <c r="C139" s="113"/>
      <c r="D139" s="114"/>
      <c r="E139" s="114"/>
      <c r="F139" s="122"/>
      <c r="G139" s="122"/>
      <c r="H139" s="122"/>
      <c r="I139" s="122"/>
      <c r="J139" s="114"/>
    </row>
    <row r="140" spans="2:10">
      <c r="B140" s="113"/>
      <c r="C140" s="113"/>
      <c r="D140" s="114"/>
      <c r="E140" s="114"/>
      <c r="F140" s="122"/>
      <c r="G140" s="122"/>
      <c r="H140" s="122"/>
      <c r="I140" s="122"/>
      <c r="J140" s="114"/>
    </row>
    <row r="141" spans="2:10">
      <c r="B141" s="113"/>
      <c r="C141" s="113"/>
      <c r="D141" s="114"/>
      <c r="E141" s="114"/>
      <c r="F141" s="122"/>
      <c r="G141" s="122"/>
      <c r="H141" s="122"/>
      <c r="I141" s="122"/>
      <c r="J141" s="114"/>
    </row>
    <row r="142" spans="2:10">
      <c r="B142" s="113"/>
      <c r="C142" s="113"/>
      <c r="D142" s="114"/>
      <c r="E142" s="114"/>
      <c r="F142" s="122"/>
      <c r="G142" s="122"/>
      <c r="H142" s="122"/>
      <c r="I142" s="122"/>
      <c r="J142" s="114"/>
    </row>
    <row r="143" spans="2:10">
      <c r="B143" s="113"/>
      <c r="C143" s="113"/>
      <c r="D143" s="114"/>
      <c r="E143" s="114"/>
      <c r="F143" s="122"/>
      <c r="G143" s="122"/>
      <c r="H143" s="122"/>
      <c r="I143" s="122"/>
      <c r="J143" s="114"/>
    </row>
    <row r="144" spans="2:10">
      <c r="B144" s="113"/>
      <c r="C144" s="113"/>
      <c r="D144" s="114"/>
      <c r="E144" s="114"/>
      <c r="F144" s="122"/>
      <c r="G144" s="122"/>
      <c r="H144" s="122"/>
      <c r="I144" s="122"/>
      <c r="J144" s="114"/>
    </row>
    <row r="145" spans="2:10">
      <c r="B145" s="113"/>
      <c r="C145" s="113"/>
      <c r="D145" s="114"/>
      <c r="E145" s="114"/>
      <c r="F145" s="122"/>
      <c r="G145" s="122"/>
      <c r="H145" s="122"/>
      <c r="I145" s="122"/>
      <c r="J145" s="114"/>
    </row>
    <row r="146" spans="2:10">
      <c r="B146" s="113"/>
      <c r="C146" s="113"/>
      <c r="D146" s="114"/>
      <c r="E146" s="114"/>
      <c r="F146" s="122"/>
      <c r="G146" s="122"/>
      <c r="H146" s="122"/>
      <c r="I146" s="122"/>
      <c r="J146" s="114"/>
    </row>
    <row r="147" spans="2:10">
      <c r="B147" s="113"/>
      <c r="C147" s="113"/>
      <c r="D147" s="114"/>
      <c r="E147" s="114"/>
      <c r="F147" s="122"/>
      <c r="G147" s="122"/>
      <c r="H147" s="122"/>
      <c r="I147" s="122"/>
      <c r="J147" s="114"/>
    </row>
    <row r="148" spans="2:10">
      <c r="B148" s="113"/>
      <c r="C148" s="113"/>
      <c r="D148" s="114"/>
      <c r="E148" s="114"/>
      <c r="F148" s="122"/>
      <c r="G148" s="122"/>
      <c r="H148" s="122"/>
      <c r="I148" s="122"/>
      <c r="J148" s="114"/>
    </row>
    <row r="149" spans="2:10">
      <c r="B149" s="113"/>
      <c r="C149" s="113"/>
      <c r="D149" s="114"/>
      <c r="E149" s="114"/>
      <c r="F149" s="122"/>
      <c r="G149" s="122"/>
      <c r="H149" s="122"/>
      <c r="I149" s="122"/>
      <c r="J149" s="114"/>
    </row>
    <row r="150" spans="2:10">
      <c r="B150" s="113"/>
      <c r="C150" s="113"/>
      <c r="D150" s="114"/>
      <c r="E150" s="114"/>
      <c r="F150" s="122"/>
      <c r="G150" s="122"/>
      <c r="H150" s="122"/>
      <c r="I150" s="122"/>
      <c r="J150" s="114"/>
    </row>
    <row r="151" spans="2:10">
      <c r="B151" s="113"/>
      <c r="C151" s="113"/>
      <c r="D151" s="114"/>
      <c r="E151" s="114"/>
      <c r="F151" s="122"/>
      <c r="G151" s="122"/>
      <c r="H151" s="122"/>
      <c r="I151" s="122"/>
      <c r="J151" s="114"/>
    </row>
    <row r="152" spans="2:10">
      <c r="B152" s="113"/>
      <c r="C152" s="113"/>
      <c r="D152" s="114"/>
      <c r="E152" s="114"/>
      <c r="F152" s="122"/>
      <c r="G152" s="122"/>
      <c r="H152" s="122"/>
      <c r="I152" s="122"/>
      <c r="J152" s="114"/>
    </row>
    <row r="153" spans="2:10">
      <c r="B153" s="113"/>
      <c r="C153" s="113"/>
      <c r="D153" s="114"/>
      <c r="E153" s="114"/>
      <c r="F153" s="122"/>
      <c r="G153" s="122"/>
      <c r="H153" s="122"/>
      <c r="I153" s="122"/>
      <c r="J153" s="114"/>
    </row>
    <row r="154" spans="2:10">
      <c r="B154" s="113"/>
      <c r="C154" s="113"/>
      <c r="D154" s="114"/>
      <c r="E154" s="114"/>
      <c r="F154" s="122"/>
      <c r="G154" s="122"/>
      <c r="H154" s="122"/>
      <c r="I154" s="122"/>
      <c r="J154" s="114"/>
    </row>
    <row r="155" spans="2:10">
      <c r="B155" s="113"/>
      <c r="C155" s="113"/>
      <c r="D155" s="114"/>
      <c r="E155" s="114"/>
      <c r="F155" s="122"/>
      <c r="G155" s="122"/>
      <c r="H155" s="122"/>
      <c r="I155" s="122"/>
      <c r="J155" s="114"/>
    </row>
    <row r="156" spans="2:10">
      <c r="B156" s="113"/>
      <c r="C156" s="113"/>
      <c r="D156" s="114"/>
      <c r="E156" s="114"/>
      <c r="F156" s="122"/>
      <c r="G156" s="122"/>
      <c r="H156" s="122"/>
      <c r="I156" s="122"/>
      <c r="J156" s="114"/>
    </row>
    <row r="157" spans="2:10">
      <c r="B157" s="113"/>
      <c r="C157" s="113"/>
      <c r="D157" s="114"/>
      <c r="E157" s="114"/>
      <c r="F157" s="122"/>
      <c r="G157" s="122"/>
      <c r="H157" s="122"/>
      <c r="I157" s="122"/>
      <c r="J157" s="114"/>
    </row>
    <row r="158" spans="2:10">
      <c r="B158" s="113"/>
      <c r="C158" s="113"/>
      <c r="D158" s="114"/>
      <c r="E158" s="114"/>
      <c r="F158" s="122"/>
      <c r="G158" s="122"/>
      <c r="H158" s="122"/>
      <c r="I158" s="122"/>
      <c r="J158" s="114"/>
    </row>
    <row r="159" spans="2:10">
      <c r="B159" s="113"/>
      <c r="C159" s="113"/>
      <c r="D159" s="114"/>
      <c r="E159" s="114"/>
      <c r="F159" s="122"/>
      <c r="G159" s="122"/>
      <c r="H159" s="122"/>
      <c r="I159" s="122"/>
      <c r="J159" s="114"/>
    </row>
    <row r="160" spans="2:10">
      <c r="B160" s="113"/>
      <c r="C160" s="113"/>
      <c r="D160" s="114"/>
      <c r="E160" s="114"/>
      <c r="F160" s="122"/>
      <c r="G160" s="122"/>
      <c r="H160" s="122"/>
      <c r="I160" s="122"/>
      <c r="J160" s="114"/>
    </row>
    <row r="161" spans="2:10">
      <c r="B161" s="113"/>
      <c r="C161" s="113"/>
      <c r="D161" s="114"/>
      <c r="E161" s="114"/>
      <c r="F161" s="122"/>
      <c r="G161" s="122"/>
      <c r="H161" s="122"/>
      <c r="I161" s="122"/>
      <c r="J161" s="114"/>
    </row>
    <row r="162" spans="2:10">
      <c r="B162" s="113"/>
      <c r="C162" s="113"/>
      <c r="D162" s="114"/>
      <c r="E162" s="114"/>
      <c r="F162" s="122"/>
      <c r="G162" s="122"/>
      <c r="H162" s="122"/>
      <c r="I162" s="122"/>
      <c r="J162" s="114"/>
    </row>
    <row r="163" spans="2:10">
      <c r="B163" s="113"/>
      <c r="C163" s="113"/>
      <c r="D163" s="114"/>
      <c r="E163" s="114"/>
      <c r="F163" s="122"/>
      <c r="G163" s="122"/>
      <c r="H163" s="122"/>
      <c r="I163" s="122"/>
      <c r="J163" s="114"/>
    </row>
    <row r="164" spans="2:10">
      <c r="B164" s="113"/>
      <c r="C164" s="113"/>
      <c r="D164" s="114"/>
      <c r="E164" s="114"/>
      <c r="F164" s="122"/>
      <c r="G164" s="122"/>
      <c r="H164" s="122"/>
      <c r="I164" s="122"/>
      <c r="J164" s="114"/>
    </row>
    <row r="165" spans="2:10">
      <c r="B165" s="113"/>
      <c r="C165" s="113"/>
      <c r="D165" s="114"/>
      <c r="E165" s="114"/>
      <c r="F165" s="122"/>
      <c r="G165" s="122"/>
      <c r="H165" s="122"/>
      <c r="I165" s="122"/>
      <c r="J165" s="114"/>
    </row>
    <row r="166" spans="2:10">
      <c r="B166" s="113"/>
      <c r="C166" s="113"/>
      <c r="D166" s="114"/>
      <c r="E166" s="114"/>
      <c r="F166" s="122"/>
      <c r="G166" s="122"/>
      <c r="H166" s="122"/>
      <c r="I166" s="122"/>
      <c r="J166" s="114"/>
    </row>
    <row r="167" spans="2:10">
      <c r="B167" s="113"/>
      <c r="C167" s="113"/>
      <c r="D167" s="114"/>
      <c r="E167" s="114"/>
      <c r="F167" s="122"/>
      <c r="G167" s="122"/>
      <c r="H167" s="122"/>
      <c r="I167" s="122"/>
      <c r="J167" s="114"/>
    </row>
    <row r="168" spans="2:10">
      <c r="B168" s="113"/>
      <c r="C168" s="113"/>
      <c r="D168" s="114"/>
      <c r="E168" s="114"/>
      <c r="F168" s="122"/>
      <c r="G168" s="122"/>
      <c r="H168" s="122"/>
      <c r="I168" s="122"/>
      <c r="J168" s="114"/>
    </row>
    <row r="169" spans="2:10">
      <c r="B169" s="113"/>
      <c r="C169" s="113"/>
      <c r="D169" s="114"/>
      <c r="E169" s="114"/>
      <c r="F169" s="122"/>
      <c r="G169" s="122"/>
      <c r="H169" s="122"/>
      <c r="I169" s="122"/>
      <c r="J169" s="114"/>
    </row>
    <row r="170" spans="2:10">
      <c r="B170" s="113"/>
      <c r="C170" s="113"/>
      <c r="D170" s="114"/>
      <c r="E170" s="114"/>
      <c r="F170" s="122"/>
      <c r="G170" s="122"/>
      <c r="H170" s="122"/>
      <c r="I170" s="122"/>
      <c r="J170" s="114"/>
    </row>
    <row r="171" spans="2:10">
      <c r="B171" s="113"/>
      <c r="C171" s="113"/>
      <c r="D171" s="114"/>
      <c r="E171" s="114"/>
      <c r="F171" s="122"/>
      <c r="G171" s="122"/>
      <c r="H171" s="122"/>
      <c r="I171" s="122"/>
      <c r="J171" s="114"/>
    </row>
    <row r="172" spans="2:10">
      <c r="B172" s="113"/>
      <c r="C172" s="113"/>
      <c r="D172" s="114"/>
      <c r="E172" s="114"/>
      <c r="F172" s="122"/>
      <c r="G172" s="122"/>
      <c r="H172" s="122"/>
      <c r="I172" s="122"/>
      <c r="J172" s="114"/>
    </row>
    <row r="173" spans="2:10">
      <c r="B173" s="113"/>
      <c r="C173" s="113"/>
      <c r="D173" s="114"/>
      <c r="E173" s="114"/>
      <c r="F173" s="122"/>
      <c r="G173" s="122"/>
      <c r="H173" s="122"/>
      <c r="I173" s="122"/>
      <c r="J173" s="114"/>
    </row>
    <row r="174" spans="2:10">
      <c r="B174" s="113"/>
      <c r="C174" s="113"/>
      <c r="D174" s="114"/>
      <c r="E174" s="114"/>
      <c r="F174" s="122"/>
      <c r="G174" s="122"/>
      <c r="H174" s="122"/>
      <c r="I174" s="122"/>
      <c r="J174" s="114"/>
    </row>
    <row r="175" spans="2:10">
      <c r="B175" s="113"/>
      <c r="C175" s="113"/>
      <c r="D175" s="114"/>
      <c r="E175" s="114"/>
      <c r="F175" s="122"/>
      <c r="G175" s="122"/>
      <c r="H175" s="122"/>
      <c r="I175" s="122"/>
      <c r="J175" s="114"/>
    </row>
    <row r="176" spans="2:10">
      <c r="B176" s="113"/>
      <c r="C176" s="113"/>
      <c r="D176" s="114"/>
      <c r="E176" s="114"/>
      <c r="F176" s="122"/>
      <c r="G176" s="122"/>
      <c r="H176" s="122"/>
      <c r="I176" s="122"/>
      <c r="J176" s="114"/>
    </row>
    <row r="177" spans="2:10">
      <c r="B177" s="113"/>
      <c r="C177" s="113"/>
      <c r="D177" s="114"/>
      <c r="E177" s="114"/>
      <c r="F177" s="122"/>
      <c r="G177" s="122"/>
      <c r="H177" s="122"/>
      <c r="I177" s="122"/>
      <c r="J177" s="114"/>
    </row>
    <row r="178" spans="2:10">
      <c r="B178" s="113"/>
      <c r="C178" s="113"/>
      <c r="D178" s="114"/>
      <c r="E178" s="114"/>
      <c r="F178" s="122"/>
      <c r="G178" s="122"/>
      <c r="H178" s="122"/>
      <c r="I178" s="122"/>
      <c r="J178" s="114"/>
    </row>
    <row r="179" spans="2:10">
      <c r="B179" s="113"/>
      <c r="C179" s="113"/>
      <c r="D179" s="114"/>
      <c r="E179" s="114"/>
      <c r="F179" s="122"/>
      <c r="G179" s="122"/>
      <c r="H179" s="122"/>
      <c r="I179" s="122"/>
      <c r="J179" s="114"/>
    </row>
    <row r="180" spans="2:10">
      <c r="B180" s="113"/>
      <c r="C180" s="113"/>
      <c r="D180" s="114"/>
      <c r="E180" s="114"/>
      <c r="F180" s="122"/>
      <c r="G180" s="122"/>
      <c r="H180" s="122"/>
      <c r="I180" s="122"/>
      <c r="J180" s="114"/>
    </row>
    <row r="181" spans="2:10">
      <c r="B181" s="113"/>
      <c r="C181" s="113"/>
      <c r="D181" s="114"/>
      <c r="E181" s="114"/>
      <c r="F181" s="122"/>
      <c r="G181" s="122"/>
      <c r="H181" s="122"/>
      <c r="I181" s="122"/>
      <c r="J181" s="114"/>
    </row>
    <row r="182" spans="2:10">
      <c r="B182" s="113"/>
      <c r="C182" s="113"/>
      <c r="D182" s="114"/>
      <c r="E182" s="114"/>
      <c r="F182" s="122"/>
      <c r="G182" s="122"/>
      <c r="H182" s="122"/>
      <c r="I182" s="122"/>
      <c r="J182" s="114"/>
    </row>
    <row r="183" spans="2:10">
      <c r="B183" s="113"/>
      <c r="C183" s="113"/>
      <c r="D183" s="114"/>
      <c r="E183" s="114"/>
      <c r="F183" s="122"/>
      <c r="G183" s="122"/>
      <c r="H183" s="122"/>
      <c r="I183" s="122"/>
      <c r="J183" s="114"/>
    </row>
    <row r="184" spans="2:10">
      <c r="B184" s="113"/>
      <c r="C184" s="113"/>
      <c r="D184" s="114"/>
      <c r="E184" s="114"/>
      <c r="F184" s="122"/>
      <c r="G184" s="122"/>
      <c r="H184" s="122"/>
      <c r="I184" s="122"/>
      <c r="J184" s="114"/>
    </row>
    <row r="185" spans="2:10">
      <c r="B185" s="113"/>
      <c r="C185" s="113"/>
      <c r="D185" s="114"/>
      <c r="E185" s="114"/>
      <c r="F185" s="122"/>
      <c r="G185" s="122"/>
      <c r="H185" s="122"/>
      <c r="I185" s="122"/>
      <c r="J185" s="114"/>
    </row>
    <row r="186" spans="2:10">
      <c r="B186" s="113"/>
      <c r="C186" s="113"/>
      <c r="D186" s="114"/>
      <c r="E186" s="114"/>
      <c r="F186" s="122"/>
      <c r="G186" s="122"/>
      <c r="H186" s="122"/>
      <c r="I186" s="122"/>
      <c r="J186" s="114"/>
    </row>
    <row r="187" spans="2:10">
      <c r="B187" s="113"/>
      <c r="C187" s="113"/>
      <c r="D187" s="114"/>
      <c r="E187" s="114"/>
      <c r="F187" s="122"/>
      <c r="G187" s="122"/>
      <c r="H187" s="122"/>
      <c r="I187" s="122"/>
      <c r="J187" s="114"/>
    </row>
    <row r="188" spans="2:10">
      <c r="B188" s="113"/>
      <c r="C188" s="113"/>
      <c r="D188" s="114"/>
      <c r="E188" s="114"/>
      <c r="F188" s="122"/>
      <c r="G188" s="122"/>
      <c r="H188" s="122"/>
      <c r="I188" s="122"/>
      <c r="J188" s="114"/>
    </row>
    <row r="189" spans="2:10">
      <c r="B189" s="113"/>
      <c r="C189" s="113"/>
      <c r="D189" s="114"/>
      <c r="E189" s="114"/>
      <c r="F189" s="122"/>
      <c r="G189" s="122"/>
      <c r="H189" s="122"/>
      <c r="I189" s="122"/>
      <c r="J189" s="114"/>
    </row>
    <row r="190" spans="2:10">
      <c r="B190" s="113"/>
      <c r="C190" s="113"/>
      <c r="D190" s="114"/>
      <c r="E190" s="114"/>
      <c r="F190" s="122"/>
      <c r="G190" s="122"/>
      <c r="H190" s="122"/>
      <c r="I190" s="122"/>
      <c r="J190" s="114"/>
    </row>
    <row r="191" spans="2:10">
      <c r="B191" s="113"/>
      <c r="C191" s="113"/>
      <c r="D191" s="114"/>
      <c r="E191" s="114"/>
      <c r="F191" s="122"/>
      <c r="G191" s="122"/>
      <c r="H191" s="122"/>
      <c r="I191" s="122"/>
      <c r="J191" s="114"/>
    </row>
    <row r="192" spans="2:10">
      <c r="B192" s="113"/>
      <c r="C192" s="113"/>
      <c r="D192" s="114"/>
      <c r="E192" s="114"/>
      <c r="F192" s="122"/>
      <c r="G192" s="122"/>
      <c r="H192" s="122"/>
      <c r="I192" s="122"/>
      <c r="J192" s="114"/>
    </row>
    <row r="193" spans="2:10">
      <c r="B193" s="113"/>
      <c r="C193" s="113"/>
      <c r="D193" s="114"/>
      <c r="E193" s="114"/>
      <c r="F193" s="122"/>
      <c r="G193" s="122"/>
      <c r="H193" s="122"/>
      <c r="I193" s="122"/>
      <c r="J193" s="114"/>
    </row>
    <row r="194" spans="2:10">
      <c r="B194" s="113"/>
      <c r="C194" s="113"/>
      <c r="D194" s="114"/>
      <c r="E194" s="114"/>
      <c r="F194" s="122"/>
      <c r="G194" s="122"/>
      <c r="H194" s="122"/>
      <c r="I194" s="122"/>
      <c r="J194" s="114"/>
    </row>
    <row r="195" spans="2:10">
      <c r="B195" s="113"/>
      <c r="C195" s="113"/>
      <c r="D195" s="114"/>
      <c r="E195" s="114"/>
      <c r="F195" s="122"/>
      <c r="G195" s="122"/>
      <c r="H195" s="122"/>
      <c r="I195" s="122"/>
      <c r="J195" s="114"/>
    </row>
    <row r="196" spans="2:10">
      <c r="B196" s="113"/>
      <c r="C196" s="113"/>
      <c r="D196" s="114"/>
      <c r="E196" s="114"/>
      <c r="F196" s="122"/>
      <c r="G196" s="122"/>
      <c r="H196" s="122"/>
      <c r="I196" s="122"/>
      <c r="J196" s="114"/>
    </row>
    <row r="197" spans="2:10">
      <c r="B197" s="113"/>
      <c r="C197" s="113"/>
      <c r="D197" s="114"/>
      <c r="E197" s="114"/>
      <c r="F197" s="122"/>
      <c r="G197" s="122"/>
      <c r="H197" s="122"/>
      <c r="I197" s="122"/>
      <c r="J197" s="114"/>
    </row>
    <row r="198" spans="2:10">
      <c r="B198" s="113"/>
      <c r="C198" s="113"/>
      <c r="D198" s="114"/>
      <c r="E198" s="114"/>
      <c r="F198" s="122"/>
      <c r="G198" s="122"/>
      <c r="H198" s="122"/>
      <c r="I198" s="122"/>
      <c r="J198" s="114"/>
    </row>
    <row r="199" spans="2:10">
      <c r="B199" s="113"/>
      <c r="C199" s="113"/>
      <c r="D199" s="114"/>
      <c r="E199" s="114"/>
      <c r="F199" s="122"/>
      <c r="G199" s="122"/>
      <c r="H199" s="122"/>
      <c r="I199" s="122"/>
      <c r="J199" s="114"/>
    </row>
    <row r="200" spans="2:10">
      <c r="B200" s="113"/>
      <c r="C200" s="113"/>
      <c r="D200" s="114"/>
      <c r="E200" s="114"/>
      <c r="F200" s="122"/>
      <c r="G200" s="122"/>
      <c r="H200" s="122"/>
      <c r="I200" s="122"/>
      <c r="J200" s="11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136</v>
      </c>
      <c r="C1" s="67" t="s" vm="1">
        <v>213</v>
      </c>
    </row>
    <row r="2" spans="2:11">
      <c r="B2" s="46" t="s">
        <v>135</v>
      </c>
      <c r="C2" s="67" t="s">
        <v>214</v>
      </c>
    </row>
    <row r="3" spans="2:11">
      <c r="B3" s="46" t="s">
        <v>137</v>
      </c>
      <c r="C3" s="67" t="s">
        <v>215</v>
      </c>
    </row>
    <row r="4" spans="2:11">
      <c r="B4" s="46" t="s">
        <v>138</v>
      </c>
      <c r="C4" s="67">
        <v>8602</v>
      </c>
    </row>
    <row r="6" spans="2:11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s="3" customFormat="1" ht="63">
      <c r="B7" s="47" t="s">
        <v>106</v>
      </c>
      <c r="C7" s="49" t="s">
        <v>107</v>
      </c>
      <c r="D7" s="49" t="s">
        <v>14</v>
      </c>
      <c r="E7" s="49" t="s">
        <v>15</v>
      </c>
      <c r="F7" s="49" t="s">
        <v>51</v>
      </c>
      <c r="G7" s="49" t="s">
        <v>93</v>
      </c>
      <c r="H7" s="49" t="s">
        <v>48</v>
      </c>
      <c r="I7" s="49" t="s">
        <v>101</v>
      </c>
      <c r="J7" s="49" t="s">
        <v>139</v>
      </c>
      <c r="K7" s="64" t="s">
        <v>140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8" t="s">
        <v>1822</v>
      </c>
      <c r="C10" s="68"/>
      <c r="D10" s="68"/>
      <c r="E10" s="68"/>
      <c r="F10" s="68"/>
      <c r="G10" s="68"/>
      <c r="H10" s="68"/>
      <c r="I10" s="119">
        <v>0</v>
      </c>
      <c r="J10" s="120">
        <v>0</v>
      </c>
      <c r="K10" s="120">
        <v>0</v>
      </c>
    </row>
    <row r="11" spans="2:11" ht="21" customHeight="1">
      <c r="B11" s="116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16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3"/>
      <c r="C110" s="113"/>
      <c r="D110" s="122"/>
      <c r="E110" s="122"/>
      <c r="F110" s="122"/>
      <c r="G110" s="122"/>
      <c r="H110" s="122"/>
      <c r="I110" s="114"/>
      <c r="J110" s="114"/>
      <c r="K110" s="114"/>
    </row>
    <row r="111" spans="2:11">
      <c r="B111" s="113"/>
      <c r="C111" s="113"/>
      <c r="D111" s="122"/>
      <c r="E111" s="122"/>
      <c r="F111" s="122"/>
      <c r="G111" s="122"/>
      <c r="H111" s="122"/>
      <c r="I111" s="114"/>
      <c r="J111" s="114"/>
      <c r="K111" s="114"/>
    </row>
    <row r="112" spans="2:11">
      <c r="B112" s="113"/>
      <c r="C112" s="113"/>
      <c r="D112" s="122"/>
      <c r="E112" s="122"/>
      <c r="F112" s="122"/>
      <c r="G112" s="122"/>
      <c r="H112" s="122"/>
      <c r="I112" s="114"/>
      <c r="J112" s="114"/>
      <c r="K112" s="114"/>
    </row>
    <row r="113" spans="2:11">
      <c r="B113" s="113"/>
      <c r="C113" s="113"/>
      <c r="D113" s="122"/>
      <c r="E113" s="122"/>
      <c r="F113" s="122"/>
      <c r="G113" s="122"/>
      <c r="H113" s="122"/>
      <c r="I113" s="114"/>
      <c r="J113" s="114"/>
      <c r="K113" s="114"/>
    </row>
    <row r="114" spans="2:11">
      <c r="B114" s="113"/>
      <c r="C114" s="113"/>
      <c r="D114" s="122"/>
      <c r="E114" s="122"/>
      <c r="F114" s="122"/>
      <c r="G114" s="122"/>
      <c r="H114" s="122"/>
      <c r="I114" s="114"/>
      <c r="J114" s="114"/>
      <c r="K114" s="114"/>
    </row>
    <row r="115" spans="2:11">
      <c r="B115" s="113"/>
      <c r="C115" s="113"/>
      <c r="D115" s="122"/>
      <c r="E115" s="122"/>
      <c r="F115" s="122"/>
      <c r="G115" s="122"/>
      <c r="H115" s="122"/>
      <c r="I115" s="114"/>
      <c r="J115" s="114"/>
      <c r="K115" s="114"/>
    </row>
    <row r="116" spans="2:11">
      <c r="B116" s="113"/>
      <c r="C116" s="113"/>
      <c r="D116" s="122"/>
      <c r="E116" s="122"/>
      <c r="F116" s="122"/>
      <c r="G116" s="122"/>
      <c r="H116" s="122"/>
      <c r="I116" s="114"/>
      <c r="J116" s="114"/>
      <c r="K116" s="114"/>
    </row>
    <row r="117" spans="2:11">
      <c r="B117" s="113"/>
      <c r="C117" s="113"/>
      <c r="D117" s="122"/>
      <c r="E117" s="122"/>
      <c r="F117" s="122"/>
      <c r="G117" s="122"/>
      <c r="H117" s="122"/>
      <c r="I117" s="114"/>
      <c r="J117" s="114"/>
      <c r="K117" s="114"/>
    </row>
    <row r="118" spans="2:11">
      <c r="B118" s="113"/>
      <c r="C118" s="113"/>
      <c r="D118" s="122"/>
      <c r="E118" s="122"/>
      <c r="F118" s="122"/>
      <c r="G118" s="122"/>
      <c r="H118" s="122"/>
      <c r="I118" s="114"/>
      <c r="J118" s="114"/>
      <c r="K118" s="114"/>
    </row>
    <row r="119" spans="2:11">
      <c r="B119" s="113"/>
      <c r="C119" s="113"/>
      <c r="D119" s="122"/>
      <c r="E119" s="122"/>
      <c r="F119" s="122"/>
      <c r="G119" s="122"/>
      <c r="H119" s="122"/>
      <c r="I119" s="114"/>
      <c r="J119" s="114"/>
      <c r="K119" s="114"/>
    </row>
    <row r="120" spans="2:11">
      <c r="B120" s="113"/>
      <c r="C120" s="113"/>
      <c r="D120" s="122"/>
      <c r="E120" s="122"/>
      <c r="F120" s="122"/>
      <c r="G120" s="122"/>
      <c r="H120" s="122"/>
      <c r="I120" s="114"/>
      <c r="J120" s="114"/>
      <c r="K120" s="114"/>
    </row>
    <row r="121" spans="2:11">
      <c r="B121" s="113"/>
      <c r="C121" s="113"/>
      <c r="D121" s="122"/>
      <c r="E121" s="122"/>
      <c r="F121" s="122"/>
      <c r="G121" s="122"/>
      <c r="H121" s="122"/>
      <c r="I121" s="114"/>
      <c r="J121" s="114"/>
      <c r="K121" s="114"/>
    </row>
    <row r="122" spans="2:11">
      <c r="B122" s="113"/>
      <c r="C122" s="113"/>
      <c r="D122" s="122"/>
      <c r="E122" s="122"/>
      <c r="F122" s="122"/>
      <c r="G122" s="122"/>
      <c r="H122" s="122"/>
      <c r="I122" s="114"/>
      <c r="J122" s="114"/>
      <c r="K122" s="114"/>
    </row>
    <row r="123" spans="2:11">
      <c r="B123" s="113"/>
      <c r="C123" s="113"/>
      <c r="D123" s="122"/>
      <c r="E123" s="122"/>
      <c r="F123" s="122"/>
      <c r="G123" s="122"/>
      <c r="H123" s="122"/>
      <c r="I123" s="114"/>
      <c r="J123" s="114"/>
      <c r="K123" s="114"/>
    </row>
    <row r="124" spans="2:11">
      <c r="B124" s="113"/>
      <c r="C124" s="113"/>
      <c r="D124" s="122"/>
      <c r="E124" s="122"/>
      <c r="F124" s="122"/>
      <c r="G124" s="122"/>
      <c r="H124" s="122"/>
      <c r="I124" s="114"/>
      <c r="J124" s="114"/>
      <c r="K124" s="114"/>
    </row>
    <row r="125" spans="2:11">
      <c r="B125" s="113"/>
      <c r="C125" s="113"/>
      <c r="D125" s="122"/>
      <c r="E125" s="122"/>
      <c r="F125" s="122"/>
      <c r="G125" s="122"/>
      <c r="H125" s="122"/>
      <c r="I125" s="114"/>
      <c r="J125" s="114"/>
      <c r="K125" s="114"/>
    </row>
    <row r="126" spans="2:11">
      <c r="B126" s="113"/>
      <c r="C126" s="113"/>
      <c r="D126" s="122"/>
      <c r="E126" s="122"/>
      <c r="F126" s="122"/>
      <c r="G126" s="122"/>
      <c r="H126" s="122"/>
      <c r="I126" s="114"/>
      <c r="J126" s="114"/>
      <c r="K126" s="114"/>
    </row>
    <row r="127" spans="2:11">
      <c r="B127" s="113"/>
      <c r="C127" s="113"/>
      <c r="D127" s="122"/>
      <c r="E127" s="122"/>
      <c r="F127" s="122"/>
      <c r="G127" s="122"/>
      <c r="H127" s="122"/>
      <c r="I127" s="114"/>
      <c r="J127" s="114"/>
      <c r="K127" s="114"/>
    </row>
    <row r="128" spans="2:11">
      <c r="B128" s="113"/>
      <c r="C128" s="113"/>
      <c r="D128" s="122"/>
      <c r="E128" s="122"/>
      <c r="F128" s="122"/>
      <c r="G128" s="122"/>
      <c r="H128" s="122"/>
      <c r="I128" s="114"/>
      <c r="J128" s="114"/>
      <c r="K128" s="114"/>
    </row>
    <row r="129" spans="2:11">
      <c r="B129" s="113"/>
      <c r="C129" s="113"/>
      <c r="D129" s="122"/>
      <c r="E129" s="122"/>
      <c r="F129" s="122"/>
      <c r="G129" s="122"/>
      <c r="H129" s="122"/>
      <c r="I129" s="114"/>
      <c r="J129" s="114"/>
      <c r="K129" s="114"/>
    </row>
    <row r="130" spans="2:11">
      <c r="B130" s="113"/>
      <c r="C130" s="113"/>
      <c r="D130" s="122"/>
      <c r="E130" s="122"/>
      <c r="F130" s="122"/>
      <c r="G130" s="122"/>
      <c r="H130" s="122"/>
      <c r="I130" s="114"/>
      <c r="J130" s="114"/>
      <c r="K130" s="114"/>
    </row>
    <row r="131" spans="2:11">
      <c r="B131" s="113"/>
      <c r="C131" s="113"/>
      <c r="D131" s="122"/>
      <c r="E131" s="122"/>
      <c r="F131" s="122"/>
      <c r="G131" s="122"/>
      <c r="H131" s="122"/>
      <c r="I131" s="114"/>
      <c r="J131" s="114"/>
      <c r="K131" s="114"/>
    </row>
    <row r="132" spans="2:11">
      <c r="B132" s="113"/>
      <c r="C132" s="113"/>
      <c r="D132" s="122"/>
      <c r="E132" s="122"/>
      <c r="F132" s="122"/>
      <c r="G132" s="122"/>
      <c r="H132" s="122"/>
      <c r="I132" s="114"/>
      <c r="J132" s="114"/>
      <c r="K132" s="114"/>
    </row>
    <row r="133" spans="2:11">
      <c r="B133" s="113"/>
      <c r="C133" s="113"/>
      <c r="D133" s="122"/>
      <c r="E133" s="122"/>
      <c r="F133" s="122"/>
      <c r="G133" s="122"/>
      <c r="H133" s="122"/>
      <c r="I133" s="114"/>
      <c r="J133" s="114"/>
      <c r="K133" s="114"/>
    </row>
    <row r="134" spans="2:11">
      <c r="B134" s="113"/>
      <c r="C134" s="113"/>
      <c r="D134" s="122"/>
      <c r="E134" s="122"/>
      <c r="F134" s="122"/>
      <c r="G134" s="122"/>
      <c r="H134" s="122"/>
      <c r="I134" s="114"/>
      <c r="J134" s="114"/>
      <c r="K134" s="114"/>
    </row>
    <row r="135" spans="2:11">
      <c r="B135" s="113"/>
      <c r="C135" s="113"/>
      <c r="D135" s="122"/>
      <c r="E135" s="122"/>
      <c r="F135" s="122"/>
      <c r="G135" s="122"/>
      <c r="H135" s="122"/>
      <c r="I135" s="114"/>
      <c r="J135" s="114"/>
      <c r="K135" s="114"/>
    </row>
    <row r="136" spans="2:11">
      <c r="B136" s="113"/>
      <c r="C136" s="113"/>
      <c r="D136" s="122"/>
      <c r="E136" s="122"/>
      <c r="F136" s="122"/>
      <c r="G136" s="122"/>
      <c r="H136" s="122"/>
      <c r="I136" s="114"/>
      <c r="J136" s="114"/>
      <c r="K136" s="114"/>
    </row>
    <row r="137" spans="2:11">
      <c r="B137" s="113"/>
      <c r="C137" s="113"/>
      <c r="D137" s="122"/>
      <c r="E137" s="122"/>
      <c r="F137" s="122"/>
      <c r="G137" s="122"/>
      <c r="H137" s="122"/>
      <c r="I137" s="114"/>
      <c r="J137" s="114"/>
      <c r="K137" s="114"/>
    </row>
    <row r="138" spans="2:11">
      <c r="B138" s="113"/>
      <c r="C138" s="113"/>
      <c r="D138" s="122"/>
      <c r="E138" s="122"/>
      <c r="F138" s="122"/>
      <c r="G138" s="122"/>
      <c r="H138" s="122"/>
      <c r="I138" s="114"/>
      <c r="J138" s="114"/>
      <c r="K138" s="114"/>
    </row>
    <row r="139" spans="2:11">
      <c r="B139" s="113"/>
      <c r="C139" s="113"/>
      <c r="D139" s="122"/>
      <c r="E139" s="122"/>
      <c r="F139" s="122"/>
      <c r="G139" s="122"/>
      <c r="H139" s="122"/>
      <c r="I139" s="114"/>
      <c r="J139" s="114"/>
      <c r="K139" s="114"/>
    </row>
    <row r="140" spans="2:11">
      <c r="B140" s="113"/>
      <c r="C140" s="113"/>
      <c r="D140" s="122"/>
      <c r="E140" s="122"/>
      <c r="F140" s="122"/>
      <c r="G140" s="122"/>
      <c r="H140" s="122"/>
      <c r="I140" s="114"/>
      <c r="J140" s="114"/>
      <c r="K140" s="114"/>
    </row>
    <row r="141" spans="2:11">
      <c r="B141" s="113"/>
      <c r="C141" s="113"/>
      <c r="D141" s="122"/>
      <c r="E141" s="122"/>
      <c r="F141" s="122"/>
      <c r="G141" s="122"/>
      <c r="H141" s="122"/>
      <c r="I141" s="114"/>
      <c r="J141" s="114"/>
      <c r="K141" s="114"/>
    </row>
    <row r="142" spans="2:11">
      <c r="B142" s="113"/>
      <c r="C142" s="113"/>
      <c r="D142" s="122"/>
      <c r="E142" s="122"/>
      <c r="F142" s="122"/>
      <c r="G142" s="122"/>
      <c r="H142" s="122"/>
      <c r="I142" s="114"/>
      <c r="J142" s="114"/>
      <c r="K142" s="114"/>
    </row>
    <row r="143" spans="2:11">
      <c r="B143" s="113"/>
      <c r="C143" s="113"/>
      <c r="D143" s="122"/>
      <c r="E143" s="122"/>
      <c r="F143" s="122"/>
      <c r="G143" s="122"/>
      <c r="H143" s="122"/>
      <c r="I143" s="114"/>
      <c r="J143" s="114"/>
      <c r="K143" s="114"/>
    </row>
    <row r="144" spans="2:11">
      <c r="B144" s="113"/>
      <c r="C144" s="113"/>
      <c r="D144" s="122"/>
      <c r="E144" s="122"/>
      <c r="F144" s="122"/>
      <c r="G144" s="122"/>
      <c r="H144" s="122"/>
      <c r="I144" s="114"/>
      <c r="J144" s="114"/>
      <c r="K144" s="114"/>
    </row>
    <row r="145" spans="2:11">
      <c r="B145" s="113"/>
      <c r="C145" s="113"/>
      <c r="D145" s="122"/>
      <c r="E145" s="122"/>
      <c r="F145" s="122"/>
      <c r="G145" s="122"/>
      <c r="H145" s="122"/>
      <c r="I145" s="114"/>
      <c r="J145" s="114"/>
      <c r="K145" s="114"/>
    </row>
    <row r="146" spans="2:11">
      <c r="B146" s="113"/>
      <c r="C146" s="113"/>
      <c r="D146" s="122"/>
      <c r="E146" s="122"/>
      <c r="F146" s="122"/>
      <c r="G146" s="122"/>
      <c r="H146" s="122"/>
      <c r="I146" s="114"/>
      <c r="J146" s="114"/>
      <c r="K146" s="114"/>
    </row>
    <row r="147" spans="2:11">
      <c r="B147" s="113"/>
      <c r="C147" s="113"/>
      <c r="D147" s="122"/>
      <c r="E147" s="122"/>
      <c r="F147" s="122"/>
      <c r="G147" s="122"/>
      <c r="H147" s="122"/>
      <c r="I147" s="114"/>
      <c r="J147" s="114"/>
      <c r="K147" s="114"/>
    </row>
    <row r="148" spans="2:11">
      <c r="B148" s="113"/>
      <c r="C148" s="113"/>
      <c r="D148" s="122"/>
      <c r="E148" s="122"/>
      <c r="F148" s="122"/>
      <c r="G148" s="122"/>
      <c r="H148" s="122"/>
      <c r="I148" s="114"/>
      <c r="J148" s="114"/>
      <c r="K148" s="114"/>
    </row>
    <row r="149" spans="2:11">
      <c r="B149" s="113"/>
      <c r="C149" s="113"/>
      <c r="D149" s="122"/>
      <c r="E149" s="122"/>
      <c r="F149" s="122"/>
      <c r="G149" s="122"/>
      <c r="H149" s="122"/>
      <c r="I149" s="114"/>
      <c r="J149" s="114"/>
      <c r="K149" s="114"/>
    </row>
    <row r="150" spans="2:11">
      <c r="B150" s="113"/>
      <c r="C150" s="113"/>
      <c r="D150" s="122"/>
      <c r="E150" s="122"/>
      <c r="F150" s="122"/>
      <c r="G150" s="122"/>
      <c r="H150" s="122"/>
      <c r="I150" s="114"/>
      <c r="J150" s="114"/>
      <c r="K150" s="114"/>
    </row>
    <row r="151" spans="2:11">
      <c r="B151" s="113"/>
      <c r="C151" s="113"/>
      <c r="D151" s="122"/>
      <c r="E151" s="122"/>
      <c r="F151" s="122"/>
      <c r="G151" s="122"/>
      <c r="H151" s="122"/>
      <c r="I151" s="114"/>
      <c r="J151" s="114"/>
      <c r="K151" s="114"/>
    </row>
    <row r="152" spans="2:11">
      <c r="B152" s="113"/>
      <c r="C152" s="113"/>
      <c r="D152" s="122"/>
      <c r="E152" s="122"/>
      <c r="F152" s="122"/>
      <c r="G152" s="122"/>
      <c r="H152" s="122"/>
      <c r="I152" s="114"/>
      <c r="J152" s="114"/>
      <c r="K152" s="114"/>
    </row>
    <row r="153" spans="2:11">
      <c r="B153" s="113"/>
      <c r="C153" s="113"/>
      <c r="D153" s="122"/>
      <c r="E153" s="122"/>
      <c r="F153" s="122"/>
      <c r="G153" s="122"/>
      <c r="H153" s="122"/>
      <c r="I153" s="114"/>
      <c r="J153" s="114"/>
      <c r="K153" s="114"/>
    </row>
    <row r="154" spans="2:11">
      <c r="B154" s="113"/>
      <c r="C154" s="113"/>
      <c r="D154" s="122"/>
      <c r="E154" s="122"/>
      <c r="F154" s="122"/>
      <c r="G154" s="122"/>
      <c r="H154" s="122"/>
      <c r="I154" s="114"/>
      <c r="J154" s="114"/>
      <c r="K154" s="114"/>
    </row>
    <row r="155" spans="2:11">
      <c r="B155" s="113"/>
      <c r="C155" s="113"/>
      <c r="D155" s="122"/>
      <c r="E155" s="122"/>
      <c r="F155" s="122"/>
      <c r="G155" s="122"/>
      <c r="H155" s="122"/>
      <c r="I155" s="114"/>
      <c r="J155" s="114"/>
      <c r="K155" s="114"/>
    </row>
    <row r="156" spans="2:11">
      <c r="B156" s="113"/>
      <c r="C156" s="113"/>
      <c r="D156" s="122"/>
      <c r="E156" s="122"/>
      <c r="F156" s="122"/>
      <c r="G156" s="122"/>
      <c r="H156" s="122"/>
      <c r="I156" s="114"/>
      <c r="J156" s="114"/>
      <c r="K156" s="114"/>
    </row>
    <row r="157" spans="2:11">
      <c r="B157" s="113"/>
      <c r="C157" s="113"/>
      <c r="D157" s="122"/>
      <c r="E157" s="122"/>
      <c r="F157" s="122"/>
      <c r="G157" s="122"/>
      <c r="H157" s="122"/>
      <c r="I157" s="114"/>
      <c r="J157" s="114"/>
      <c r="K157" s="114"/>
    </row>
    <row r="158" spans="2:11">
      <c r="B158" s="113"/>
      <c r="C158" s="113"/>
      <c r="D158" s="122"/>
      <c r="E158" s="122"/>
      <c r="F158" s="122"/>
      <c r="G158" s="122"/>
      <c r="H158" s="122"/>
      <c r="I158" s="114"/>
      <c r="J158" s="114"/>
      <c r="K158" s="114"/>
    </row>
    <row r="159" spans="2:11">
      <c r="B159" s="113"/>
      <c r="C159" s="113"/>
      <c r="D159" s="122"/>
      <c r="E159" s="122"/>
      <c r="F159" s="122"/>
      <c r="G159" s="122"/>
      <c r="H159" s="122"/>
      <c r="I159" s="114"/>
      <c r="J159" s="114"/>
      <c r="K159" s="114"/>
    </row>
    <row r="160" spans="2:11">
      <c r="B160" s="113"/>
      <c r="C160" s="113"/>
      <c r="D160" s="122"/>
      <c r="E160" s="122"/>
      <c r="F160" s="122"/>
      <c r="G160" s="122"/>
      <c r="H160" s="122"/>
      <c r="I160" s="114"/>
      <c r="J160" s="114"/>
      <c r="K160" s="114"/>
    </row>
    <row r="161" spans="2:11">
      <c r="B161" s="113"/>
      <c r="C161" s="113"/>
      <c r="D161" s="122"/>
      <c r="E161" s="122"/>
      <c r="F161" s="122"/>
      <c r="G161" s="122"/>
      <c r="H161" s="122"/>
      <c r="I161" s="114"/>
      <c r="J161" s="114"/>
      <c r="K161" s="114"/>
    </row>
    <row r="162" spans="2:11">
      <c r="B162" s="113"/>
      <c r="C162" s="113"/>
      <c r="D162" s="122"/>
      <c r="E162" s="122"/>
      <c r="F162" s="122"/>
      <c r="G162" s="122"/>
      <c r="H162" s="122"/>
      <c r="I162" s="114"/>
      <c r="J162" s="114"/>
      <c r="K162" s="114"/>
    </row>
    <row r="163" spans="2:11">
      <c r="B163" s="113"/>
      <c r="C163" s="113"/>
      <c r="D163" s="122"/>
      <c r="E163" s="122"/>
      <c r="F163" s="122"/>
      <c r="G163" s="122"/>
      <c r="H163" s="122"/>
      <c r="I163" s="114"/>
      <c r="J163" s="114"/>
      <c r="K163" s="114"/>
    </row>
    <row r="164" spans="2:11">
      <c r="B164" s="113"/>
      <c r="C164" s="113"/>
      <c r="D164" s="122"/>
      <c r="E164" s="122"/>
      <c r="F164" s="122"/>
      <c r="G164" s="122"/>
      <c r="H164" s="122"/>
      <c r="I164" s="114"/>
      <c r="J164" s="114"/>
      <c r="K164" s="114"/>
    </row>
    <row r="165" spans="2:11">
      <c r="B165" s="113"/>
      <c r="C165" s="113"/>
      <c r="D165" s="122"/>
      <c r="E165" s="122"/>
      <c r="F165" s="122"/>
      <c r="G165" s="122"/>
      <c r="H165" s="122"/>
      <c r="I165" s="114"/>
      <c r="J165" s="114"/>
      <c r="K165" s="114"/>
    </row>
    <row r="166" spans="2:11">
      <c r="B166" s="113"/>
      <c r="C166" s="113"/>
      <c r="D166" s="122"/>
      <c r="E166" s="122"/>
      <c r="F166" s="122"/>
      <c r="G166" s="122"/>
      <c r="H166" s="122"/>
      <c r="I166" s="114"/>
      <c r="J166" s="114"/>
      <c r="K166" s="114"/>
    </row>
    <row r="167" spans="2:11">
      <c r="B167" s="113"/>
      <c r="C167" s="113"/>
      <c r="D167" s="122"/>
      <c r="E167" s="122"/>
      <c r="F167" s="122"/>
      <c r="G167" s="122"/>
      <c r="H167" s="122"/>
      <c r="I167" s="114"/>
      <c r="J167" s="114"/>
      <c r="K167" s="114"/>
    </row>
    <row r="168" spans="2:11">
      <c r="B168" s="113"/>
      <c r="C168" s="113"/>
      <c r="D168" s="122"/>
      <c r="E168" s="122"/>
      <c r="F168" s="122"/>
      <c r="G168" s="122"/>
      <c r="H168" s="122"/>
      <c r="I168" s="114"/>
      <c r="J168" s="114"/>
      <c r="K168" s="114"/>
    </row>
    <row r="169" spans="2:11">
      <c r="B169" s="113"/>
      <c r="C169" s="113"/>
      <c r="D169" s="122"/>
      <c r="E169" s="122"/>
      <c r="F169" s="122"/>
      <c r="G169" s="122"/>
      <c r="H169" s="122"/>
      <c r="I169" s="114"/>
      <c r="J169" s="114"/>
      <c r="K169" s="114"/>
    </row>
    <row r="170" spans="2:11">
      <c r="B170" s="113"/>
      <c r="C170" s="113"/>
      <c r="D170" s="122"/>
      <c r="E170" s="122"/>
      <c r="F170" s="122"/>
      <c r="G170" s="122"/>
      <c r="H170" s="122"/>
      <c r="I170" s="114"/>
      <c r="J170" s="114"/>
      <c r="K170" s="114"/>
    </row>
    <row r="171" spans="2:11">
      <c r="B171" s="113"/>
      <c r="C171" s="113"/>
      <c r="D171" s="122"/>
      <c r="E171" s="122"/>
      <c r="F171" s="122"/>
      <c r="G171" s="122"/>
      <c r="H171" s="122"/>
      <c r="I171" s="114"/>
      <c r="J171" s="114"/>
      <c r="K171" s="114"/>
    </row>
    <row r="172" spans="2:11">
      <c r="B172" s="113"/>
      <c r="C172" s="113"/>
      <c r="D172" s="122"/>
      <c r="E172" s="122"/>
      <c r="F172" s="122"/>
      <c r="G172" s="122"/>
      <c r="H172" s="122"/>
      <c r="I172" s="114"/>
      <c r="J172" s="114"/>
      <c r="K172" s="114"/>
    </row>
    <row r="173" spans="2:11">
      <c r="B173" s="113"/>
      <c r="C173" s="113"/>
      <c r="D173" s="122"/>
      <c r="E173" s="122"/>
      <c r="F173" s="122"/>
      <c r="G173" s="122"/>
      <c r="H173" s="122"/>
      <c r="I173" s="114"/>
      <c r="J173" s="114"/>
      <c r="K173" s="114"/>
    </row>
    <row r="174" spans="2:11">
      <c r="B174" s="113"/>
      <c r="C174" s="113"/>
      <c r="D174" s="122"/>
      <c r="E174" s="122"/>
      <c r="F174" s="122"/>
      <c r="G174" s="122"/>
      <c r="H174" s="122"/>
      <c r="I174" s="114"/>
      <c r="J174" s="114"/>
      <c r="K174" s="114"/>
    </row>
    <row r="175" spans="2:11">
      <c r="B175" s="113"/>
      <c r="C175" s="113"/>
      <c r="D175" s="122"/>
      <c r="E175" s="122"/>
      <c r="F175" s="122"/>
      <c r="G175" s="122"/>
      <c r="H175" s="122"/>
      <c r="I175" s="114"/>
      <c r="J175" s="114"/>
      <c r="K175" s="114"/>
    </row>
    <row r="176" spans="2:11">
      <c r="B176" s="113"/>
      <c r="C176" s="113"/>
      <c r="D176" s="122"/>
      <c r="E176" s="122"/>
      <c r="F176" s="122"/>
      <c r="G176" s="122"/>
      <c r="H176" s="122"/>
      <c r="I176" s="114"/>
      <c r="J176" s="114"/>
      <c r="K176" s="114"/>
    </row>
    <row r="177" spans="2:11">
      <c r="B177" s="113"/>
      <c r="C177" s="113"/>
      <c r="D177" s="122"/>
      <c r="E177" s="122"/>
      <c r="F177" s="122"/>
      <c r="G177" s="122"/>
      <c r="H177" s="122"/>
      <c r="I177" s="114"/>
      <c r="J177" s="114"/>
      <c r="K177" s="114"/>
    </row>
    <row r="178" spans="2:11">
      <c r="B178" s="113"/>
      <c r="C178" s="113"/>
      <c r="D178" s="122"/>
      <c r="E178" s="122"/>
      <c r="F178" s="122"/>
      <c r="G178" s="122"/>
      <c r="H178" s="122"/>
      <c r="I178" s="114"/>
      <c r="J178" s="114"/>
      <c r="K178" s="114"/>
    </row>
    <row r="179" spans="2:11">
      <c r="B179" s="113"/>
      <c r="C179" s="113"/>
      <c r="D179" s="122"/>
      <c r="E179" s="122"/>
      <c r="F179" s="122"/>
      <c r="G179" s="122"/>
      <c r="H179" s="122"/>
      <c r="I179" s="114"/>
      <c r="J179" s="114"/>
      <c r="K179" s="114"/>
    </row>
    <row r="180" spans="2:11">
      <c r="B180" s="113"/>
      <c r="C180" s="113"/>
      <c r="D180" s="122"/>
      <c r="E180" s="122"/>
      <c r="F180" s="122"/>
      <c r="G180" s="122"/>
      <c r="H180" s="122"/>
      <c r="I180" s="114"/>
      <c r="J180" s="114"/>
      <c r="K180" s="114"/>
    </row>
    <row r="181" spans="2:11">
      <c r="B181" s="113"/>
      <c r="C181" s="113"/>
      <c r="D181" s="122"/>
      <c r="E181" s="122"/>
      <c r="F181" s="122"/>
      <c r="G181" s="122"/>
      <c r="H181" s="122"/>
      <c r="I181" s="114"/>
      <c r="J181" s="114"/>
      <c r="K181" s="114"/>
    </row>
    <row r="182" spans="2:11">
      <c r="B182" s="113"/>
      <c r="C182" s="113"/>
      <c r="D182" s="122"/>
      <c r="E182" s="122"/>
      <c r="F182" s="122"/>
      <c r="G182" s="122"/>
      <c r="H182" s="122"/>
      <c r="I182" s="114"/>
      <c r="J182" s="114"/>
      <c r="K182" s="114"/>
    </row>
    <row r="183" spans="2:11">
      <c r="B183" s="113"/>
      <c r="C183" s="113"/>
      <c r="D183" s="122"/>
      <c r="E183" s="122"/>
      <c r="F183" s="122"/>
      <c r="G183" s="122"/>
      <c r="H183" s="122"/>
      <c r="I183" s="114"/>
      <c r="J183" s="114"/>
      <c r="K183" s="114"/>
    </row>
    <row r="184" spans="2:11">
      <c r="B184" s="113"/>
      <c r="C184" s="113"/>
      <c r="D184" s="122"/>
      <c r="E184" s="122"/>
      <c r="F184" s="122"/>
      <c r="G184" s="122"/>
      <c r="H184" s="122"/>
      <c r="I184" s="114"/>
      <c r="J184" s="114"/>
      <c r="K184" s="114"/>
    </row>
    <row r="185" spans="2:11">
      <c r="B185" s="113"/>
      <c r="C185" s="113"/>
      <c r="D185" s="122"/>
      <c r="E185" s="122"/>
      <c r="F185" s="122"/>
      <c r="G185" s="122"/>
      <c r="H185" s="122"/>
      <c r="I185" s="114"/>
      <c r="J185" s="114"/>
      <c r="K185" s="114"/>
    </row>
    <row r="186" spans="2:11">
      <c r="B186" s="113"/>
      <c r="C186" s="113"/>
      <c r="D186" s="122"/>
      <c r="E186" s="122"/>
      <c r="F186" s="122"/>
      <c r="G186" s="122"/>
      <c r="H186" s="122"/>
      <c r="I186" s="114"/>
      <c r="J186" s="114"/>
      <c r="K186" s="114"/>
    </row>
    <row r="187" spans="2:11">
      <c r="B187" s="113"/>
      <c r="C187" s="113"/>
      <c r="D187" s="122"/>
      <c r="E187" s="122"/>
      <c r="F187" s="122"/>
      <c r="G187" s="122"/>
      <c r="H187" s="122"/>
      <c r="I187" s="114"/>
      <c r="J187" s="114"/>
      <c r="K187" s="114"/>
    </row>
    <row r="188" spans="2:11">
      <c r="B188" s="113"/>
      <c r="C188" s="113"/>
      <c r="D188" s="122"/>
      <c r="E188" s="122"/>
      <c r="F188" s="122"/>
      <c r="G188" s="122"/>
      <c r="H188" s="122"/>
      <c r="I188" s="114"/>
      <c r="J188" s="114"/>
      <c r="K188" s="114"/>
    </row>
    <row r="189" spans="2:11">
      <c r="B189" s="113"/>
      <c r="C189" s="113"/>
      <c r="D189" s="122"/>
      <c r="E189" s="122"/>
      <c r="F189" s="122"/>
      <c r="G189" s="122"/>
      <c r="H189" s="122"/>
      <c r="I189" s="114"/>
      <c r="J189" s="114"/>
      <c r="K189" s="114"/>
    </row>
    <row r="190" spans="2:11">
      <c r="B190" s="113"/>
      <c r="C190" s="113"/>
      <c r="D190" s="122"/>
      <c r="E190" s="122"/>
      <c r="F190" s="122"/>
      <c r="G190" s="122"/>
      <c r="H190" s="122"/>
      <c r="I190" s="114"/>
      <c r="J190" s="114"/>
      <c r="K190" s="114"/>
    </row>
    <row r="191" spans="2:11">
      <c r="B191" s="113"/>
      <c r="C191" s="113"/>
      <c r="D191" s="122"/>
      <c r="E191" s="122"/>
      <c r="F191" s="122"/>
      <c r="G191" s="122"/>
      <c r="H191" s="122"/>
      <c r="I191" s="114"/>
      <c r="J191" s="114"/>
      <c r="K191" s="114"/>
    </row>
    <row r="192" spans="2:11">
      <c r="B192" s="113"/>
      <c r="C192" s="113"/>
      <c r="D192" s="122"/>
      <c r="E192" s="122"/>
      <c r="F192" s="122"/>
      <c r="G192" s="122"/>
      <c r="H192" s="122"/>
      <c r="I192" s="114"/>
      <c r="J192" s="114"/>
      <c r="K192" s="114"/>
    </row>
    <row r="193" spans="2:11">
      <c r="B193" s="113"/>
      <c r="C193" s="113"/>
      <c r="D193" s="122"/>
      <c r="E193" s="122"/>
      <c r="F193" s="122"/>
      <c r="G193" s="122"/>
      <c r="H193" s="122"/>
      <c r="I193" s="114"/>
      <c r="J193" s="114"/>
      <c r="K193" s="114"/>
    </row>
    <row r="194" spans="2:11">
      <c r="B194" s="113"/>
      <c r="C194" s="113"/>
      <c r="D194" s="122"/>
      <c r="E194" s="122"/>
      <c r="F194" s="122"/>
      <c r="G194" s="122"/>
      <c r="H194" s="122"/>
      <c r="I194" s="114"/>
      <c r="J194" s="114"/>
      <c r="K194" s="114"/>
    </row>
    <row r="195" spans="2:11">
      <c r="B195" s="113"/>
      <c r="C195" s="113"/>
      <c r="D195" s="122"/>
      <c r="E195" s="122"/>
      <c r="F195" s="122"/>
      <c r="G195" s="122"/>
      <c r="H195" s="122"/>
      <c r="I195" s="114"/>
      <c r="J195" s="114"/>
      <c r="K195" s="114"/>
    </row>
    <row r="196" spans="2:11">
      <c r="B196" s="113"/>
      <c r="C196" s="113"/>
      <c r="D196" s="122"/>
      <c r="E196" s="122"/>
      <c r="F196" s="122"/>
      <c r="G196" s="122"/>
      <c r="H196" s="122"/>
      <c r="I196" s="114"/>
      <c r="J196" s="114"/>
      <c r="K196" s="114"/>
    </row>
    <row r="197" spans="2:11">
      <c r="B197" s="113"/>
      <c r="C197" s="113"/>
      <c r="D197" s="122"/>
      <c r="E197" s="122"/>
      <c r="F197" s="122"/>
      <c r="G197" s="122"/>
      <c r="H197" s="122"/>
      <c r="I197" s="114"/>
      <c r="J197" s="114"/>
      <c r="K197" s="114"/>
    </row>
    <row r="198" spans="2:11">
      <c r="B198" s="113"/>
      <c r="C198" s="113"/>
      <c r="D198" s="122"/>
      <c r="E198" s="122"/>
      <c r="F198" s="122"/>
      <c r="G198" s="122"/>
      <c r="H198" s="122"/>
      <c r="I198" s="114"/>
      <c r="J198" s="114"/>
      <c r="K198" s="114"/>
    </row>
    <row r="199" spans="2:11">
      <c r="B199" s="113"/>
      <c r="C199" s="113"/>
      <c r="D199" s="122"/>
      <c r="E199" s="122"/>
      <c r="F199" s="122"/>
      <c r="G199" s="122"/>
      <c r="H199" s="122"/>
      <c r="I199" s="114"/>
      <c r="J199" s="114"/>
      <c r="K199" s="114"/>
    </row>
    <row r="200" spans="2:11">
      <c r="B200" s="113"/>
      <c r="C200" s="113"/>
      <c r="D200" s="122"/>
      <c r="E200" s="122"/>
      <c r="F200" s="122"/>
      <c r="G200" s="122"/>
      <c r="H200" s="122"/>
      <c r="I200" s="114"/>
      <c r="J200" s="114"/>
      <c r="K200" s="114"/>
    </row>
    <row r="201" spans="2:11">
      <c r="B201" s="113"/>
      <c r="C201" s="113"/>
      <c r="D201" s="122"/>
      <c r="E201" s="122"/>
      <c r="F201" s="122"/>
      <c r="G201" s="122"/>
      <c r="H201" s="122"/>
      <c r="I201" s="114"/>
      <c r="J201" s="114"/>
      <c r="K201" s="114"/>
    </row>
    <row r="202" spans="2:11">
      <c r="B202" s="113"/>
      <c r="C202" s="113"/>
      <c r="D202" s="122"/>
      <c r="E202" s="122"/>
      <c r="F202" s="122"/>
      <c r="G202" s="122"/>
      <c r="H202" s="122"/>
      <c r="I202" s="114"/>
      <c r="J202" s="114"/>
      <c r="K202" s="114"/>
    </row>
    <row r="203" spans="2:11">
      <c r="B203" s="113"/>
      <c r="C203" s="113"/>
      <c r="D203" s="122"/>
      <c r="E203" s="122"/>
      <c r="F203" s="122"/>
      <c r="G203" s="122"/>
      <c r="H203" s="122"/>
      <c r="I203" s="114"/>
      <c r="J203" s="114"/>
      <c r="K203" s="114"/>
    </row>
    <row r="204" spans="2:11">
      <c r="B204" s="113"/>
      <c r="C204" s="113"/>
      <c r="D204" s="122"/>
      <c r="E204" s="122"/>
      <c r="F204" s="122"/>
      <c r="G204" s="122"/>
      <c r="H204" s="122"/>
      <c r="I204" s="114"/>
      <c r="J204" s="114"/>
      <c r="K204" s="114"/>
    </row>
    <row r="205" spans="2:11">
      <c r="B205" s="113"/>
      <c r="C205" s="113"/>
      <c r="D205" s="122"/>
      <c r="E205" s="122"/>
      <c r="F205" s="122"/>
      <c r="G205" s="122"/>
      <c r="H205" s="122"/>
      <c r="I205" s="114"/>
      <c r="J205" s="114"/>
      <c r="K205" s="114"/>
    </row>
    <row r="206" spans="2:11">
      <c r="B206" s="113"/>
      <c r="C206" s="113"/>
      <c r="D206" s="122"/>
      <c r="E206" s="122"/>
      <c r="F206" s="122"/>
      <c r="G206" s="122"/>
      <c r="H206" s="122"/>
      <c r="I206" s="114"/>
      <c r="J206" s="114"/>
      <c r="K206" s="114"/>
    </row>
    <row r="207" spans="2:11">
      <c r="B207" s="113"/>
      <c r="C207" s="113"/>
      <c r="D207" s="122"/>
      <c r="E207" s="122"/>
      <c r="F207" s="122"/>
      <c r="G207" s="122"/>
      <c r="H207" s="122"/>
      <c r="I207" s="114"/>
      <c r="J207" s="114"/>
      <c r="K207" s="114"/>
    </row>
    <row r="208" spans="2:11">
      <c r="B208" s="113"/>
      <c r="C208" s="113"/>
      <c r="D208" s="122"/>
      <c r="E208" s="122"/>
      <c r="F208" s="122"/>
      <c r="G208" s="122"/>
      <c r="H208" s="122"/>
      <c r="I208" s="114"/>
      <c r="J208" s="114"/>
      <c r="K208" s="114"/>
    </row>
    <row r="209" spans="2:11">
      <c r="B209" s="113"/>
      <c r="C209" s="113"/>
      <c r="D209" s="122"/>
      <c r="E209" s="122"/>
      <c r="F209" s="122"/>
      <c r="G209" s="122"/>
      <c r="H209" s="122"/>
      <c r="I209" s="114"/>
      <c r="J209" s="114"/>
      <c r="K209" s="114"/>
    </row>
    <row r="210" spans="2:11">
      <c r="B210" s="113"/>
      <c r="C210" s="113"/>
      <c r="D210" s="122"/>
      <c r="E210" s="122"/>
      <c r="F210" s="122"/>
      <c r="G210" s="122"/>
      <c r="H210" s="122"/>
      <c r="I210" s="114"/>
      <c r="J210" s="114"/>
      <c r="K210" s="114"/>
    </row>
    <row r="211" spans="2:11">
      <c r="B211" s="113"/>
      <c r="C211" s="113"/>
      <c r="D211" s="122"/>
      <c r="E211" s="122"/>
      <c r="F211" s="122"/>
      <c r="G211" s="122"/>
      <c r="H211" s="122"/>
      <c r="I211" s="114"/>
      <c r="J211" s="114"/>
      <c r="K211" s="114"/>
    </row>
    <row r="212" spans="2:11">
      <c r="B212" s="113"/>
      <c r="C212" s="113"/>
      <c r="D212" s="122"/>
      <c r="E212" s="122"/>
      <c r="F212" s="122"/>
      <c r="G212" s="122"/>
      <c r="H212" s="122"/>
      <c r="I212" s="114"/>
      <c r="J212" s="114"/>
      <c r="K212" s="114"/>
    </row>
    <row r="213" spans="2:11">
      <c r="B213" s="113"/>
      <c r="C213" s="113"/>
      <c r="D213" s="122"/>
      <c r="E213" s="122"/>
      <c r="F213" s="122"/>
      <c r="G213" s="122"/>
      <c r="H213" s="122"/>
      <c r="I213" s="114"/>
      <c r="J213" s="114"/>
      <c r="K213" s="114"/>
    </row>
    <row r="214" spans="2:11">
      <c r="B214" s="113"/>
      <c r="C214" s="113"/>
      <c r="D214" s="122"/>
      <c r="E214" s="122"/>
      <c r="F214" s="122"/>
      <c r="G214" s="122"/>
      <c r="H214" s="122"/>
      <c r="I214" s="114"/>
      <c r="J214" s="114"/>
      <c r="K214" s="114"/>
    </row>
    <row r="215" spans="2:11">
      <c r="B215" s="113"/>
      <c r="C215" s="113"/>
      <c r="D215" s="122"/>
      <c r="E215" s="122"/>
      <c r="F215" s="122"/>
      <c r="G215" s="122"/>
      <c r="H215" s="122"/>
      <c r="I215" s="114"/>
      <c r="J215" s="114"/>
      <c r="K215" s="114"/>
    </row>
    <row r="216" spans="2:11">
      <c r="B216" s="113"/>
      <c r="C216" s="113"/>
      <c r="D216" s="122"/>
      <c r="E216" s="122"/>
      <c r="F216" s="122"/>
      <c r="G216" s="122"/>
      <c r="H216" s="122"/>
      <c r="I216" s="114"/>
      <c r="J216" s="114"/>
      <c r="K216" s="114"/>
    </row>
    <row r="217" spans="2:11">
      <c r="B217" s="113"/>
      <c r="C217" s="113"/>
      <c r="D217" s="122"/>
      <c r="E217" s="122"/>
      <c r="F217" s="122"/>
      <c r="G217" s="122"/>
      <c r="H217" s="122"/>
      <c r="I217" s="114"/>
      <c r="J217" s="114"/>
      <c r="K217" s="114"/>
    </row>
    <row r="218" spans="2:11">
      <c r="B218" s="113"/>
      <c r="C218" s="113"/>
      <c r="D218" s="122"/>
      <c r="E218" s="122"/>
      <c r="F218" s="122"/>
      <c r="G218" s="122"/>
      <c r="H218" s="122"/>
      <c r="I218" s="114"/>
      <c r="J218" s="114"/>
      <c r="K218" s="114"/>
    </row>
    <row r="219" spans="2:11">
      <c r="B219" s="113"/>
      <c r="C219" s="113"/>
      <c r="D219" s="122"/>
      <c r="E219" s="122"/>
      <c r="F219" s="122"/>
      <c r="G219" s="122"/>
      <c r="H219" s="122"/>
      <c r="I219" s="114"/>
      <c r="J219" s="114"/>
      <c r="K219" s="114"/>
    </row>
    <row r="220" spans="2:11">
      <c r="B220" s="113"/>
      <c r="C220" s="113"/>
      <c r="D220" s="122"/>
      <c r="E220" s="122"/>
      <c r="F220" s="122"/>
      <c r="G220" s="122"/>
      <c r="H220" s="122"/>
      <c r="I220" s="114"/>
      <c r="J220" s="114"/>
      <c r="K220" s="114"/>
    </row>
    <row r="221" spans="2:11">
      <c r="B221" s="113"/>
      <c r="C221" s="113"/>
      <c r="D221" s="122"/>
      <c r="E221" s="122"/>
      <c r="F221" s="122"/>
      <c r="G221" s="122"/>
      <c r="H221" s="122"/>
      <c r="I221" s="114"/>
      <c r="J221" s="114"/>
      <c r="K221" s="114"/>
    </row>
    <row r="222" spans="2:11">
      <c r="B222" s="113"/>
      <c r="C222" s="113"/>
      <c r="D222" s="122"/>
      <c r="E222" s="122"/>
      <c r="F222" s="122"/>
      <c r="G222" s="122"/>
      <c r="H222" s="122"/>
      <c r="I222" s="114"/>
      <c r="J222" s="114"/>
      <c r="K222" s="114"/>
    </row>
    <row r="223" spans="2:11">
      <c r="B223" s="113"/>
      <c r="C223" s="113"/>
      <c r="D223" s="122"/>
      <c r="E223" s="122"/>
      <c r="F223" s="122"/>
      <c r="G223" s="122"/>
      <c r="H223" s="122"/>
      <c r="I223" s="114"/>
      <c r="J223" s="114"/>
      <c r="K223" s="114"/>
    </row>
    <row r="224" spans="2:11">
      <c r="B224" s="113"/>
      <c r="C224" s="113"/>
      <c r="D224" s="122"/>
      <c r="E224" s="122"/>
      <c r="F224" s="122"/>
      <c r="G224" s="122"/>
      <c r="H224" s="122"/>
      <c r="I224" s="114"/>
      <c r="J224" s="114"/>
      <c r="K224" s="114"/>
    </row>
    <row r="225" spans="2:11">
      <c r="B225" s="113"/>
      <c r="C225" s="113"/>
      <c r="D225" s="122"/>
      <c r="E225" s="122"/>
      <c r="F225" s="122"/>
      <c r="G225" s="122"/>
      <c r="H225" s="122"/>
      <c r="I225" s="114"/>
      <c r="J225" s="114"/>
      <c r="K225" s="114"/>
    </row>
    <row r="226" spans="2:11">
      <c r="B226" s="113"/>
      <c r="C226" s="113"/>
      <c r="D226" s="122"/>
      <c r="E226" s="122"/>
      <c r="F226" s="122"/>
      <c r="G226" s="122"/>
      <c r="H226" s="122"/>
      <c r="I226" s="114"/>
      <c r="J226" s="114"/>
      <c r="K226" s="114"/>
    </row>
    <row r="227" spans="2:11">
      <c r="B227" s="113"/>
      <c r="C227" s="113"/>
      <c r="D227" s="122"/>
      <c r="E227" s="122"/>
      <c r="F227" s="122"/>
      <c r="G227" s="122"/>
      <c r="H227" s="122"/>
      <c r="I227" s="114"/>
      <c r="J227" s="114"/>
      <c r="K227" s="114"/>
    </row>
    <row r="228" spans="2:11">
      <c r="B228" s="113"/>
      <c r="C228" s="113"/>
      <c r="D228" s="122"/>
      <c r="E228" s="122"/>
      <c r="F228" s="122"/>
      <c r="G228" s="122"/>
      <c r="H228" s="122"/>
      <c r="I228" s="114"/>
      <c r="J228" s="114"/>
      <c r="K228" s="114"/>
    </row>
    <row r="229" spans="2:11">
      <c r="B229" s="113"/>
      <c r="C229" s="113"/>
      <c r="D229" s="122"/>
      <c r="E229" s="122"/>
      <c r="F229" s="122"/>
      <c r="G229" s="122"/>
      <c r="H229" s="122"/>
      <c r="I229" s="114"/>
      <c r="J229" s="114"/>
      <c r="K229" s="114"/>
    </row>
    <row r="230" spans="2:11">
      <c r="B230" s="113"/>
      <c r="C230" s="113"/>
      <c r="D230" s="122"/>
      <c r="E230" s="122"/>
      <c r="F230" s="122"/>
      <c r="G230" s="122"/>
      <c r="H230" s="122"/>
      <c r="I230" s="114"/>
      <c r="J230" s="114"/>
      <c r="K230" s="114"/>
    </row>
    <row r="231" spans="2:11">
      <c r="B231" s="113"/>
      <c r="C231" s="113"/>
      <c r="D231" s="122"/>
      <c r="E231" s="122"/>
      <c r="F231" s="122"/>
      <c r="G231" s="122"/>
      <c r="H231" s="122"/>
      <c r="I231" s="114"/>
      <c r="J231" s="114"/>
      <c r="K231" s="114"/>
    </row>
    <row r="232" spans="2:11">
      <c r="B232" s="113"/>
      <c r="C232" s="113"/>
      <c r="D232" s="122"/>
      <c r="E232" s="122"/>
      <c r="F232" s="122"/>
      <c r="G232" s="122"/>
      <c r="H232" s="122"/>
      <c r="I232" s="114"/>
      <c r="J232" s="114"/>
      <c r="K232" s="114"/>
    </row>
    <row r="233" spans="2:11">
      <c r="B233" s="113"/>
      <c r="C233" s="113"/>
      <c r="D233" s="122"/>
      <c r="E233" s="122"/>
      <c r="F233" s="122"/>
      <c r="G233" s="122"/>
      <c r="H233" s="122"/>
      <c r="I233" s="114"/>
      <c r="J233" s="114"/>
      <c r="K233" s="114"/>
    </row>
    <row r="234" spans="2:11">
      <c r="B234" s="113"/>
      <c r="C234" s="113"/>
      <c r="D234" s="122"/>
      <c r="E234" s="122"/>
      <c r="F234" s="122"/>
      <c r="G234" s="122"/>
      <c r="H234" s="122"/>
      <c r="I234" s="114"/>
      <c r="J234" s="114"/>
      <c r="K234" s="114"/>
    </row>
    <row r="235" spans="2:11">
      <c r="B235" s="113"/>
      <c r="C235" s="113"/>
      <c r="D235" s="122"/>
      <c r="E235" s="122"/>
      <c r="F235" s="122"/>
      <c r="G235" s="122"/>
      <c r="H235" s="122"/>
      <c r="I235" s="114"/>
      <c r="J235" s="114"/>
      <c r="K235" s="114"/>
    </row>
    <row r="236" spans="2:11">
      <c r="B236" s="113"/>
      <c r="C236" s="113"/>
      <c r="D236" s="122"/>
      <c r="E236" s="122"/>
      <c r="F236" s="122"/>
      <c r="G236" s="122"/>
      <c r="H236" s="122"/>
      <c r="I236" s="114"/>
      <c r="J236" s="114"/>
      <c r="K236" s="114"/>
    </row>
    <row r="237" spans="2:11">
      <c r="B237" s="113"/>
      <c r="C237" s="113"/>
      <c r="D237" s="122"/>
      <c r="E237" s="122"/>
      <c r="F237" s="122"/>
      <c r="G237" s="122"/>
      <c r="H237" s="122"/>
      <c r="I237" s="114"/>
      <c r="J237" s="114"/>
      <c r="K237" s="114"/>
    </row>
    <row r="238" spans="2:11">
      <c r="B238" s="113"/>
      <c r="C238" s="113"/>
      <c r="D238" s="122"/>
      <c r="E238" s="122"/>
      <c r="F238" s="122"/>
      <c r="G238" s="122"/>
      <c r="H238" s="122"/>
      <c r="I238" s="114"/>
      <c r="J238" s="114"/>
      <c r="K238" s="114"/>
    </row>
    <row r="239" spans="2:11">
      <c r="B239" s="113"/>
      <c r="C239" s="113"/>
      <c r="D239" s="122"/>
      <c r="E239" s="122"/>
      <c r="F239" s="122"/>
      <c r="G239" s="122"/>
      <c r="H239" s="122"/>
      <c r="I239" s="114"/>
      <c r="J239" s="114"/>
      <c r="K239" s="114"/>
    </row>
    <row r="240" spans="2:11">
      <c r="B240" s="113"/>
      <c r="C240" s="113"/>
      <c r="D240" s="122"/>
      <c r="E240" s="122"/>
      <c r="F240" s="122"/>
      <c r="G240" s="122"/>
      <c r="H240" s="122"/>
      <c r="I240" s="114"/>
      <c r="J240" s="114"/>
      <c r="K240" s="114"/>
    </row>
    <row r="241" spans="2:11">
      <c r="B241" s="113"/>
      <c r="C241" s="113"/>
      <c r="D241" s="122"/>
      <c r="E241" s="122"/>
      <c r="F241" s="122"/>
      <c r="G241" s="122"/>
      <c r="H241" s="122"/>
      <c r="I241" s="114"/>
      <c r="J241" s="114"/>
      <c r="K241" s="114"/>
    </row>
    <row r="242" spans="2:11">
      <c r="B242" s="113"/>
      <c r="C242" s="113"/>
      <c r="D242" s="122"/>
      <c r="E242" s="122"/>
      <c r="F242" s="122"/>
      <c r="G242" s="122"/>
      <c r="H242" s="122"/>
      <c r="I242" s="114"/>
      <c r="J242" s="114"/>
      <c r="K242" s="114"/>
    </row>
    <row r="243" spans="2:11">
      <c r="B243" s="113"/>
      <c r="C243" s="113"/>
      <c r="D243" s="122"/>
      <c r="E243" s="122"/>
      <c r="F243" s="122"/>
      <c r="G243" s="122"/>
      <c r="H243" s="122"/>
      <c r="I243" s="114"/>
      <c r="J243" s="114"/>
      <c r="K243" s="114"/>
    </row>
    <row r="244" spans="2:11">
      <c r="B244" s="113"/>
      <c r="C244" s="113"/>
      <c r="D244" s="122"/>
      <c r="E244" s="122"/>
      <c r="F244" s="122"/>
      <c r="G244" s="122"/>
      <c r="H244" s="122"/>
      <c r="I244" s="114"/>
      <c r="J244" s="114"/>
      <c r="K244" s="114"/>
    </row>
    <row r="245" spans="2:11">
      <c r="B245" s="113"/>
      <c r="C245" s="113"/>
      <c r="D245" s="122"/>
      <c r="E245" s="122"/>
      <c r="F245" s="122"/>
      <c r="G245" s="122"/>
      <c r="H245" s="122"/>
      <c r="I245" s="114"/>
      <c r="J245" s="114"/>
      <c r="K245" s="114"/>
    </row>
    <row r="246" spans="2:11">
      <c r="B246" s="113"/>
      <c r="C246" s="113"/>
      <c r="D246" s="122"/>
      <c r="E246" s="122"/>
      <c r="F246" s="122"/>
      <c r="G246" s="122"/>
      <c r="H246" s="122"/>
      <c r="I246" s="114"/>
      <c r="J246" s="114"/>
      <c r="K246" s="114"/>
    </row>
    <row r="247" spans="2:11">
      <c r="B247" s="113"/>
      <c r="C247" s="113"/>
      <c r="D247" s="122"/>
      <c r="E247" s="122"/>
      <c r="F247" s="122"/>
      <c r="G247" s="122"/>
      <c r="H247" s="122"/>
      <c r="I247" s="114"/>
      <c r="J247" s="114"/>
      <c r="K247" s="114"/>
    </row>
    <row r="248" spans="2:11">
      <c r="B248" s="113"/>
      <c r="C248" s="113"/>
      <c r="D248" s="122"/>
      <c r="E248" s="122"/>
      <c r="F248" s="122"/>
      <c r="G248" s="122"/>
      <c r="H248" s="122"/>
      <c r="I248" s="114"/>
      <c r="J248" s="114"/>
      <c r="K248" s="114"/>
    </row>
    <row r="249" spans="2:11">
      <c r="B249" s="113"/>
      <c r="C249" s="113"/>
      <c r="D249" s="122"/>
      <c r="E249" s="122"/>
      <c r="F249" s="122"/>
      <c r="G249" s="122"/>
      <c r="H249" s="122"/>
      <c r="I249" s="114"/>
      <c r="J249" s="114"/>
      <c r="K249" s="114"/>
    </row>
    <row r="250" spans="2:11">
      <c r="B250" s="113"/>
      <c r="C250" s="113"/>
      <c r="D250" s="122"/>
      <c r="E250" s="122"/>
      <c r="F250" s="122"/>
      <c r="G250" s="122"/>
      <c r="H250" s="122"/>
      <c r="I250" s="114"/>
      <c r="J250" s="114"/>
      <c r="K250" s="114"/>
    </row>
    <row r="251" spans="2:11">
      <c r="B251" s="113"/>
      <c r="C251" s="113"/>
      <c r="D251" s="122"/>
      <c r="E251" s="122"/>
      <c r="F251" s="122"/>
      <c r="G251" s="122"/>
      <c r="H251" s="122"/>
      <c r="I251" s="114"/>
      <c r="J251" s="114"/>
      <c r="K251" s="114"/>
    </row>
    <row r="252" spans="2:11">
      <c r="B252" s="113"/>
      <c r="C252" s="113"/>
      <c r="D252" s="122"/>
      <c r="E252" s="122"/>
      <c r="F252" s="122"/>
      <c r="G252" s="122"/>
      <c r="H252" s="122"/>
      <c r="I252" s="114"/>
      <c r="J252" s="114"/>
      <c r="K252" s="114"/>
    </row>
    <row r="253" spans="2:11">
      <c r="B253" s="113"/>
      <c r="C253" s="113"/>
      <c r="D253" s="122"/>
      <c r="E253" s="122"/>
      <c r="F253" s="122"/>
      <c r="G253" s="122"/>
      <c r="H253" s="122"/>
      <c r="I253" s="114"/>
      <c r="J253" s="114"/>
      <c r="K253" s="114"/>
    </row>
    <row r="254" spans="2:11">
      <c r="B254" s="113"/>
      <c r="C254" s="113"/>
      <c r="D254" s="122"/>
      <c r="E254" s="122"/>
      <c r="F254" s="122"/>
      <c r="G254" s="122"/>
      <c r="H254" s="122"/>
      <c r="I254" s="114"/>
      <c r="J254" s="114"/>
      <c r="K254" s="114"/>
    </row>
    <row r="255" spans="2:11">
      <c r="B255" s="113"/>
      <c r="C255" s="113"/>
      <c r="D255" s="122"/>
      <c r="E255" s="122"/>
      <c r="F255" s="122"/>
      <c r="G255" s="122"/>
      <c r="H255" s="122"/>
      <c r="I255" s="114"/>
      <c r="J255" s="114"/>
      <c r="K255" s="114"/>
    </row>
    <row r="256" spans="2:11">
      <c r="B256" s="113"/>
      <c r="C256" s="113"/>
      <c r="D256" s="122"/>
      <c r="E256" s="122"/>
      <c r="F256" s="122"/>
      <c r="G256" s="122"/>
      <c r="H256" s="122"/>
      <c r="I256" s="114"/>
      <c r="J256" s="114"/>
      <c r="K256" s="114"/>
    </row>
    <row r="257" spans="2:11">
      <c r="B257" s="113"/>
      <c r="C257" s="113"/>
      <c r="D257" s="122"/>
      <c r="E257" s="122"/>
      <c r="F257" s="122"/>
      <c r="G257" s="122"/>
      <c r="H257" s="122"/>
      <c r="I257" s="114"/>
      <c r="J257" s="114"/>
      <c r="K257" s="114"/>
    </row>
    <row r="258" spans="2:11">
      <c r="B258" s="113"/>
      <c r="C258" s="113"/>
      <c r="D258" s="122"/>
      <c r="E258" s="122"/>
      <c r="F258" s="122"/>
      <c r="G258" s="122"/>
      <c r="H258" s="122"/>
      <c r="I258" s="114"/>
      <c r="J258" s="114"/>
      <c r="K258" s="114"/>
    </row>
    <row r="259" spans="2:11">
      <c r="B259" s="113"/>
      <c r="C259" s="113"/>
      <c r="D259" s="122"/>
      <c r="E259" s="122"/>
      <c r="F259" s="122"/>
      <c r="G259" s="122"/>
      <c r="H259" s="122"/>
      <c r="I259" s="114"/>
      <c r="J259" s="114"/>
      <c r="K259" s="114"/>
    </row>
    <row r="260" spans="2:11">
      <c r="B260" s="113"/>
      <c r="C260" s="113"/>
      <c r="D260" s="122"/>
      <c r="E260" s="122"/>
      <c r="F260" s="122"/>
      <c r="G260" s="122"/>
      <c r="H260" s="122"/>
      <c r="I260" s="114"/>
      <c r="J260" s="114"/>
      <c r="K260" s="114"/>
    </row>
    <row r="261" spans="2:11">
      <c r="B261" s="113"/>
      <c r="C261" s="113"/>
      <c r="D261" s="122"/>
      <c r="E261" s="122"/>
      <c r="F261" s="122"/>
      <c r="G261" s="122"/>
      <c r="H261" s="122"/>
      <c r="I261" s="114"/>
      <c r="J261" s="114"/>
      <c r="K261" s="114"/>
    </row>
    <row r="262" spans="2:11">
      <c r="B262" s="113"/>
      <c r="C262" s="113"/>
      <c r="D262" s="122"/>
      <c r="E262" s="122"/>
      <c r="F262" s="122"/>
      <c r="G262" s="122"/>
      <c r="H262" s="122"/>
      <c r="I262" s="114"/>
      <c r="J262" s="114"/>
      <c r="K262" s="114"/>
    </row>
    <row r="263" spans="2:11">
      <c r="B263" s="113"/>
      <c r="C263" s="113"/>
      <c r="D263" s="122"/>
      <c r="E263" s="122"/>
      <c r="F263" s="122"/>
      <c r="G263" s="122"/>
      <c r="H263" s="122"/>
      <c r="I263" s="114"/>
      <c r="J263" s="114"/>
      <c r="K263" s="114"/>
    </row>
    <row r="264" spans="2:11">
      <c r="B264" s="113"/>
      <c r="C264" s="113"/>
      <c r="D264" s="122"/>
      <c r="E264" s="122"/>
      <c r="F264" s="122"/>
      <c r="G264" s="122"/>
      <c r="H264" s="122"/>
      <c r="I264" s="114"/>
      <c r="J264" s="114"/>
      <c r="K264" s="114"/>
    </row>
    <row r="265" spans="2:11">
      <c r="B265" s="113"/>
      <c r="C265" s="113"/>
      <c r="D265" s="122"/>
      <c r="E265" s="122"/>
      <c r="F265" s="122"/>
      <c r="G265" s="122"/>
      <c r="H265" s="122"/>
      <c r="I265" s="114"/>
      <c r="J265" s="114"/>
      <c r="K265" s="114"/>
    </row>
    <row r="266" spans="2:11">
      <c r="B266" s="113"/>
      <c r="C266" s="113"/>
      <c r="D266" s="122"/>
      <c r="E266" s="122"/>
      <c r="F266" s="122"/>
      <c r="G266" s="122"/>
      <c r="H266" s="122"/>
      <c r="I266" s="114"/>
      <c r="J266" s="114"/>
      <c r="K266" s="114"/>
    </row>
    <row r="267" spans="2:11">
      <c r="B267" s="113"/>
      <c r="C267" s="113"/>
      <c r="D267" s="122"/>
      <c r="E267" s="122"/>
      <c r="F267" s="122"/>
      <c r="G267" s="122"/>
      <c r="H267" s="122"/>
      <c r="I267" s="114"/>
      <c r="J267" s="114"/>
      <c r="K267" s="114"/>
    </row>
    <row r="268" spans="2:11">
      <c r="B268" s="113"/>
      <c r="C268" s="113"/>
      <c r="D268" s="122"/>
      <c r="E268" s="122"/>
      <c r="F268" s="122"/>
      <c r="G268" s="122"/>
      <c r="H268" s="122"/>
      <c r="I268" s="114"/>
      <c r="J268" s="114"/>
      <c r="K268" s="114"/>
    </row>
    <row r="269" spans="2:11">
      <c r="B269" s="113"/>
      <c r="C269" s="113"/>
      <c r="D269" s="122"/>
      <c r="E269" s="122"/>
      <c r="F269" s="122"/>
      <c r="G269" s="122"/>
      <c r="H269" s="122"/>
      <c r="I269" s="114"/>
      <c r="J269" s="114"/>
      <c r="K269" s="114"/>
    </row>
    <row r="270" spans="2:11">
      <c r="B270" s="113"/>
      <c r="C270" s="113"/>
      <c r="D270" s="122"/>
      <c r="E270" s="122"/>
      <c r="F270" s="122"/>
      <c r="G270" s="122"/>
      <c r="H270" s="122"/>
      <c r="I270" s="114"/>
      <c r="J270" s="114"/>
      <c r="K270" s="114"/>
    </row>
    <row r="271" spans="2:11">
      <c r="B271" s="113"/>
      <c r="C271" s="113"/>
      <c r="D271" s="122"/>
      <c r="E271" s="122"/>
      <c r="F271" s="122"/>
      <c r="G271" s="122"/>
      <c r="H271" s="122"/>
      <c r="I271" s="114"/>
      <c r="J271" s="114"/>
      <c r="K271" s="114"/>
    </row>
    <row r="272" spans="2:11">
      <c r="B272" s="113"/>
      <c r="C272" s="113"/>
      <c r="D272" s="122"/>
      <c r="E272" s="122"/>
      <c r="F272" s="122"/>
      <c r="G272" s="122"/>
      <c r="H272" s="122"/>
      <c r="I272" s="114"/>
      <c r="J272" s="114"/>
      <c r="K272" s="114"/>
    </row>
    <row r="273" spans="2:11">
      <c r="B273" s="113"/>
      <c r="C273" s="113"/>
      <c r="D273" s="122"/>
      <c r="E273" s="122"/>
      <c r="F273" s="122"/>
      <c r="G273" s="122"/>
      <c r="H273" s="122"/>
      <c r="I273" s="114"/>
      <c r="J273" s="114"/>
      <c r="K273" s="114"/>
    </row>
    <row r="274" spans="2:11">
      <c r="B274" s="113"/>
      <c r="C274" s="113"/>
      <c r="D274" s="122"/>
      <c r="E274" s="122"/>
      <c r="F274" s="122"/>
      <c r="G274" s="122"/>
      <c r="H274" s="122"/>
      <c r="I274" s="114"/>
      <c r="J274" s="114"/>
      <c r="K274" s="114"/>
    </row>
    <row r="275" spans="2:11">
      <c r="B275" s="113"/>
      <c r="C275" s="113"/>
      <c r="D275" s="122"/>
      <c r="E275" s="122"/>
      <c r="F275" s="122"/>
      <c r="G275" s="122"/>
      <c r="H275" s="122"/>
      <c r="I275" s="114"/>
      <c r="J275" s="114"/>
      <c r="K275" s="114"/>
    </row>
    <row r="276" spans="2:11">
      <c r="B276" s="113"/>
      <c r="C276" s="113"/>
      <c r="D276" s="122"/>
      <c r="E276" s="122"/>
      <c r="F276" s="122"/>
      <c r="G276" s="122"/>
      <c r="H276" s="122"/>
      <c r="I276" s="114"/>
      <c r="J276" s="114"/>
      <c r="K276" s="114"/>
    </row>
    <row r="277" spans="2:11">
      <c r="B277" s="113"/>
      <c r="C277" s="113"/>
      <c r="D277" s="122"/>
      <c r="E277" s="122"/>
      <c r="F277" s="122"/>
      <c r="G277" s="122"/>
      <c r="H277" s="122"/>
      <c r="I277" s="114"/>
      <c r="J277" s="114"/>
      <c r="K277" s="114"/>
    </row>
    <row r="278" spans="2:11">
      <c r="B278" s="113"/>
      <c r="C278" s="113"/>
      <c r="D278" s="122"/>
      <c r="E278" s="122"/>
      <c r="F278" s="122"/>
      <c r="G278" s="122"/>
      <c r="H278" s="122"/>
      <c r="I278" s="114"/>
      <c r="J278" s="114"/>
      <c r="K278" s="114"/>
    </row>
    <row r="279" spans="2:11">
      <c r="B279" s="113"/>
      <c r="C279" s="113"/>
      <c r="D279" s="122"/>
      <c r="E279" s="122"/>
      <c r="F279" s="122"/>
      <c r="G279" s="122"/>
      <c r="H279" s="122"/>
      <c r="I279" s="114"/>
      <c r="J279" s="114"/>
      <c r="K279" s="114"/>
    </row>
    <row r="280" spans="2:11">
      <c r="B280" s="113"/>
      <c r="C280" s="113"/>
      <c r="D280" s="122"/>
      <c r="E280" s="122"/>
      <c r="F280" s="122"/>
      <c r="G280" s="122"/>
      <c r="H280" s="122"/>
      <c r="I280" s="114"/>
      <c r="J280" s="114"/>
      <c r="K280" s="114"/>
    </row>
    <row r="281" spans="2:11">
      <c r="B281" s="113"/>
      <c r="C281" s="113"/>
      <c r="D281" s="122"/>
      <c r="E281" s="122"/>
      <c r="F281" s="122"/>
      <c r="G281" s="122"/>
      <c r="H281" s="122"/>
      <c r="I281" s="114"/>
      <c r="J281" s="114"/>
      <c r="K281" s="114"/>
    </row>
    <row r="282" spans="2:11">
      <c r="B282" s="113"/>
      <c r="C282" s="113"/>
      <c r="D282" s="122"/>
      <c r="E282" s="122"/>
      <c r="F282" s="122"/>
      <c r="G282" s="122"/>
      <c r="H282" s="122"/>
      <c r="I282" s="114"/>
      <c r="J282" s="114"/>
      <c r="K282" s="114"/>
    </row>
    <row r="283" spans="2:11">
      <c r="B283" s="113"/>
      <c r="C283" s="113"/>
      <c r="D283" s="122"/>
      <c r="E283" s="122"/>
      <c r="F283" s="122"/>
      <c r="G283" s="122"/>
      <c r="H283" s="122"/>
      <c r="I283" s="114"/>
      <c r="J283" s="114"/>
      <c r="K283" s="114"/>
    </row>
    <row r="284" spans="2:11">
      <c r="B284" s="113"/>
      <c r="C284" s="113"/>
      <c r="D284" s="122"/>
      <c r="E284" s="122"/>
      <c r="F284" s="122"/>
      <c r="G284" s="122"/>
      <c r="H284" s="122"/>
      <c r="I284" s="114"/>
      <c r="J284" s="114"/>
      <c r="K284" s="114"/>
    </row>
    <row r="285" spans="2:11">
      <c r="B285" s="113"/>
      <c r="C285" s="113"/>
      <c r="D285" s="122"/>
      <c r="E285" s="122"/>
      <c r="F285" s="122"/>
      <c r="G285" s="122"/>
      <c r="H285" s="122"/>
      <c r="I285" s="114"/>
      <c r="J285" s="114"/>
      <c r="K285" s="114"/>
    </row>
    <row r="286" spans="2:11">
      <c r="B286" s="113"/>
      <c r="C286" s="113"/>
      <c r="D286" s="122"/>
      <c r="E286" s="122"/>
      <c r="F286" s="122"/>
      <c r="G286" s="122"/>
      <c r="H286" s="122"/>
      <c r="I286" s="114"/>
      <c r="J286" s="114"/>
      <c r="K286" s="114"/>
    </row>
    <row r="287" spans="2:11">
      <c r="B287" s="113"/>
      <c r="C287" s="113"/>
      <c r="D287" s="122"/>
      <c r="E287" s="122"/>
      <c r="F287" s="122"/>
      <c r="G287" s="122"/>
      <c r="H287" s="122"/>
      <c r="I287" s="114"/>
      <c r="J287" s="114"/>
      <c r="K287" s="114"/>
    </row>
    <row r="288" spans="2:11">
      <c r="B288" s="113"/>
      <c r="C288" s="113"/>
      <c r="D288" s="122"/>
      <c r="E288" s="122"/>
      <c r="F288" s="122"/>
      <c r="G288" s="122"/>
      <c r="H288" s="122"/>
      <c r="I288" s="114"/>
      <c r="J288" s="114"/>
      <c r="K288" s="114"/>
    </row>
    <row r="289" spans="2:11">
      <c r="B289" s="113"/>
      <c r="C289" s="113"/>
      <c r="D289" s="122"/>
      <c r="E289" s="122"/>
      <c r="F289" s="122"/>
      <c r="G289" s="122"/>
      <c r="H289" s="122"/>
      <c r="I289" s="114"/>
      <c r="J289" s="114"/>
      <c r="K289" s="114"/>
    </row>
    <row r="290" spans="2:11">
      <c r="B290" s="113"/>
      <c r="C290" s="113"/>
      <c r="D290" s="122"/>
      <c r="E290" s="122"/>
      <c r="F290" s="122"/>
      <c r="G290" s="122"/>
      <c r="H290" s="122"/>
      <c r="I290" s="114"/>
      <c r="J290" s="114"/>
      <c r="K290" s="114"/>
    </row>
    <row r="291" spans="2:11">
      <c r="B291" s="113"/>
      <c r="C291" s="113"/>
      <c r="D291" s="122"/>
      <c r="E291" s="122"/>
      <c r="F291" s="122"/>
      <c r="G291" s="122"/>
      <c r="H291" s="122"/>
      <c r="I291" s="114"/>
      <c r="J291" s="114"/>
      <c r="K291" s="114"/>
    </row>
    <row r="292" spans="2:11">
      <c r="B292" s="113"/>
      <c r="C292" s="113"/>
      <c r="D292" s="122"/>
      <c r="E292" s="122"/>
      <c r="F292" s="122"/>
      <c r="G292" s="122"/>
      <c r="H292" s="122"/>
      <c r="I292" s="114"/>
      <c r="J292" s="114"/>
      <c r="K292" s="114"/>
    </row>
    <row r="293" spans="2:11">
      <c r="B293" s="113"/>
      <c r="C293" s="113"/>
      <c r="D293" s="122"/>
      <c r="E293" s="122"/>
      <c r="F293" s="122"/>
      <c r="G293" s="122"/>
      <c r="H293" s="122"/>
      <c r="I293" s="114"/>
      <c r="J293" s="114"/>
      <c r="K293" s="114"/>
    </row>
    <row r="294" spans="2:11">
      <c r="B294" s="113"/>
      <c r="C294" s="113"/>
      <c r="D294" s="122"/>
      <c r="E294" s="122"/>
      <c r="F294" s="122"/>
      <c r="G294" s="122"/>
      <c r="H294" s="122"/>
      <c r="I294" s="114"/>
      <c r="J294" s="114"/>
      <c r="K294" s="114"/>
    </row>
    <row r="295" spans="2:11">
      <c r="B295" s="113"/>
      <c r="C295" s="113"/>
      <c r="D295" s="122"/>
      <c r="E295" s="122"/>
      <c r="F295" s="122"/>
      <c r="G295" s="122"/>
      <c r="H295" s="122"/>
      <c r="I295" s="114"/>
      <c r="J295" s="114"/>
      <c r="K295" s="114"/>
    </row>
    <row r="296" spans="2:11">
      <c r="B296" s="113"/>
      <c r="C296" s="113"/>
      <c r="D296" s="122"/>
      <c r="E296" s="122"/>
      <c r="F296" s="122"/>
      <c r="G296" s="122"/>
      <c r="H296" s="122"/>
      <c r="I296" s="114"/>
      <c r="J296" s="114"/>
      <c r="K296" s="114"/>
    </row>
    <row r="297" spans="2:11">
      <c r="B297" s="113"/>
      <c r="C297" s="113"/>
      <c r="D297" s="122"/>
      <c r="E297" s="122"/>
      <c r="F297" s="122"/>
      <c r="G297" s="122"/>
      <c r="H297" s="122"/>
      <c r="I297" s="114"/>
      <c r="J297" s="114"/>
      <c r="K297" s="114"/>
    </row>
    <row r="298" spans="2:11">
      <c r="B298" s="113"/>
      <c r="C298" s="113"/>
      <c r="D298" s="122"/>
      <c r="E298" s="122"/>
      <c r="F298" s="122"/>
      <c r="G298" s="122"/>
      <c r="H298" s="122"/>
      <c r="I298" s="114"/>
      <c r="J298" s="114"/>
      <c r="K298" s="114"/>
    </row>
    <row r="299" spans="2:11">
      <c r="B299" s="113"/>
      <c r="C299" s="113"/>
      <c r="D299" s="122"/>
      <c r="E299" s="122"/>
      <c r="F299" s="122"/>
      <c r="G299" s="122"/>
      <c r="H299" s="122"/>
      <c r="I299" s="114"/>
      <c r="J299" s="114"/>
      <c r="K299" s="114"/>
    </row>
    <row r="300" spans="2:11">
      <c r="B300" s="113"/>
      <c r="C300" s="113"/>
      <c r="D300" s="122"/>
      <c r="E300" s="122"/>
      <c r="F300" s="122"/>
      <c r="G300" s="122"/>
      <c r="H300" s="122"/>
      <c r="I300" s="114"/>
      <c r="J300" s="114"/>
      <c r="K300" s="114"/>
    </row>
    <row r="301" spans="2:11">
      <c r="B301" s="113"/>
      <c r="C301" s="113"/>
      <c r="D301" s="122"/>
      <c r="E301" s="122"/>
      <c r="F301" s="122"/>
      <c r="G301" s="122"/>
      <c r="H301" s="122"/>
      <c r="I301" s="114"/>
      <c r="J301" s="114"/>
      <c r="K301" s="114"/>
    </row>
    <row r="302" spans="2:11">
      <c r="B302" s="113"/>
      <c r="C302" s="113"/>
      <c r="D302" s="122"/>
      <c r="E302" s="122"/>
      <c r="F302" s="122"/>
      <c r="G302" s="122"/>
      <c r="H302" s="122"/>
      <c r="I302" s="114"/>
      <c r="J302" s="114"/>
      <c r="K302" s="114"/>
    </row>
    <row r="303" spans="2:11">
      <c r="B303" s="113"/>
      <c r="C303" s="113"/>
      <c r="D303" s="122"/>
      <c r="E303" s="122"/>
      <c r="F303" s="122"/>
      <c r="G303" s="122"/>
      <c r="H303" s="122"/>
      <c r="I303" s="114"/>
      <c r="J303" s="114"/>
      <c r="K303" s="114"/>
    </row>
    <row r="304" spans="2:11">
      <c r="B304" s="113"/>
      <c r="C304" s="113"/>
      <c r="D304" s="122"/>
      <c r="E304" s="122"/>
      <c r="F304" s="122"/>
      <c r="G304" s="122"/>
      <c r="H304" s="122"/>
      <c r="I304" s="114"/>
      <c r="J304" s="114"/>
      <c r="K304" s="114"/>
    </row>
    <row r="305" spans="2:11">
      <c r="B305" s="113"/>
      <c r="C305" s="113"/>
      <c r="D305" s="122"/>
      <c r="E305" s="122"/>
      <c r="F305" s="122"/>
      <c r="G305" s="122"/>
      <c r="H305" s="122"/>
      <c r="I305" s="114"/>
      <c r="J305" s="114"/>
      <c r="K305" s="114"/>
    </row>
    <row r="306" spans="2:11">
      <c r="B306" s="113"/>
      <c r="C306" s="113"/>
      <c r="D306" s="122"/>
      <c r="E306" s="122"/>
      <c r="F306" s="122"/>
      <c r="G306" s="122"/>
      <c r="H306" s="122"/>
      <c r="I306" s="114"/>
      <c r="J306" s="114"/>
      <c r="K306" s="114"/>
    </row>
    <row r="307" spans="2:11">
      <c r="B307" s="113"/>
      <c r="C307" s="113"/>
      <c r="D307" s="122"/>
      <c r="E307" s="122"/>
      <c r="F307" s="122"/>
      <c r="G307" s="122"/>
      <c r="H307" s="122"/>
      <c r="I307" s="114"/>
      <c r="J307" s="114"/>
      <c r="K307" s="114"/>
    </row>
    <row r="308" spans="2:11">
      <c r="B308" s="113"/>
      <c r="C308" s="113"/>
      <c r="D308" s="122"/>
      <c r="E308" s="122"/>
      <c r="F308" s="122"/>
      <c r="G308" s="122"/>
      <c r="H308" s="122"/>
      <c r="I308" s="114"/>
      <c r="J308" s="114"/>
      <c r="K308" s="114"/>
    </row>
    <row r="309" spans="2:11">
      <c r="B309" s="113"/>
      <c r="C309" s="113"/>
      <c r="D309" s="122"/>
      <c r="E309" s="122"/>
      <c r="F309" s="122"/>
      <c r="G309" s="122"/>
      <c r="H309" s="122"/>
      <c r="I309" s="114"/>
      <c r="J309" s="114"/>
      <c r="K309" s="114"/>
    </row>
    <row r="310" spans="2:11">
      <c r="B310" s="113"/>
      <c r="C310" s="113"/>
      <c r="D310" s="122"/>
      <c r="E310" s="122"/>
      <c r="F310" s="122"/>
      <c r="G310" s="122"/>
      <c r="H310" s="122"/>
      <c r="I310" s="114"/>
      <c r="J310" s="114"/>
      <c r="K310" s="114"/>
    </row>
    <row r="311" spans="2:11">
      <c r="B311" s="113"/>
      <c r="C311" s="113"/>
      <c r="D311" s="122"/>
      <c r="E311" s="122"/>
      <c r="F311" s="122"/>
      <c r="G311" s="122"/>
      <c r="H311" s="122"/>
      <c r="I311" s="114"/>
      <c r="J311" s="114"/>
      <c r="K311" s="114"/>
    </row>
    <row r="312" spans="2:11">
      <c r="B312" s="113"/>
      <c r="C312" s="113"/>
      <c r="D312" s="122"/>
      <c r="E312" s="122"/>
      <c r="F312" s="122"/>
      <c r="G312" s="122"/>
      <c r="H312" s="122"/>
      <c r="I312" s="114"/>
      <c r="J312" s="114"/>
      <c r="K312" s="11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8" style="2" customWidth="1"/>
    <col min="3" max="3" width="34.7109375" style="1" customWidth="1"/>
    <col min="4" max="4" width="4.5703125" style="1" bestFit="1" customWidth="1"/>
    <col min="5" max="5" width="9" style="1" bestFit="1" customWidth="1"/>
    <col min="6" max="6" width="9.140625" style="1" customWidth="1"/>
    <col min="7" max="7" width="9.42578125" style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136</v>
      </c>
      <c r="C1" s="67" t="s" vm="1">
        <v>213</v>
      </c>
    </row>
    <row r="2" spans="2:15">
      <c r="B2" s="46" t="s">
        <v>135</v>
      </c>
      <c r="C2" s="67" t="s">
        <v>214</v>
      </c>
    </row>
    <row r="3" spans="2:15">
      <c r="B3" s="46" t="s">
        <v>137</v>
      </c>
      <c r="C3" s="67" t="s">
        <v>215</v>
      </c>
    </row>
    <row r="4" spans="2:15">
      <c r="B4" s="46" t="s">
        <v>138</v>
      </c>
      <c r="C4" s="67">
        <v>8602</v>
      </c>
    </row>
    <row r="6" spans="2:15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5" s="3" customFormat="1" ht="63">
      <c r="B7" s="47" t="s">
        <v>106</v>
      </c>
      <c r="C7" s="49" t="s">
        <v>40</v>
      </c>
      <c r="D7" s="49" t="s">
        <v>14</v>
      </c>
      <c r="E7" s="49" t="s">
        <v>15</v>
      </c>
      <c r="F7" s="49" t="s">
        <v>51</v>
      </c>
      <c r="G7" s="49" t="s">
        <v>93</v>
      </c>
      <c r="H7" s="49" t="s">
        <v>48</v>
      </c>
      <c r="I7" s="49" t="s">
        <v>101</v>
      </c>
      <c r="J7" s="49" t="s">
        <v>139</v>
      </c>
      <c r="K7" s="51" t="s">
        <v>140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194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0" t="s">
        <v>1823</v>
      </c>
      <c r="C10" s="101"/>
      <c r="D10" s="101"/>
      <c r="E10" s="101"/>
      <c r="F10" s="101"/>
      <c r="G10" s="101"/>
      <c r="H10" s="102"/>
      <c r="I10" s="104">
        <f>I11</f>
        <v>-0.96883713000000005</v>
      </c>
      <c r="J10" s="102">
        <f>IFERROR(I10/$I$10,0)</f>
        <v>1</v>
      </c>
      <c r="K10" s="102">
        <v>-1.6360600823587431E-8</v>
      </c>
      <c r="O10" s="1"/>
    </row>
    <row r="11" spans="2:15" ht="21" customHeight="1">
      <c r="B11" s="103" t="s">
        <v>185</v>
      </c>
      <c r="C11" s="101"/>
      <c r="D11" s="101"/>
      <c r="E11" s="101"/>
      <c r="F11" s="101"/>
      <c r="G11" s="101"/>
      <c r="H11" s="102"/>
      <c r="I11" s="104">
        <f>SUM(I12:I14)</f>
        <v>-0.96883713000000005</v>
      </c>
      <c r="J11" s="102">
        <f t="shared" ref="J11:J12" si="0">IFERROR(I11/$I$10,0)</f>
        <v>1</v>
      </c>
      <c r="K11" s="102">
        <v>-1.6360600823587431E-8</v>
      </c>
    </row>
    <row r="12" spans="2:15">
      <c r="B12" s="72" t="s">
        <v>583</v>
      </c>
      <c r="C12" s="69" t="s">
        <v>584</v>
      </c>
      <c r="D12" s="69" t="s">
        <v>1041</v>
      </c>
      <c r="E12" s="82"/>
      <c r="F12" s="83">
        <v>0</v>
      </c>
      <c r="G12" s="82" t="s">
        <v>123</v>
      </c>
      <c r="H12" s="77">
        <v>0</v>
      </c>
      <c r="I12" s="123">
        <v>-0.96883713000000005</v>
      </c>
      <c r="J12" s="77">
        <f t="shared" si="0"/>
        <v>1</v>
      </c>
      <c r="K12" s="77">
        <v>-1.6360600823587431E-8</v>
      </c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3"/>
      <c r="C110" s="114"/>
      <c r="D110" s="122"/>
      <c r="E110" s="122"/>
      <c r="F110" s="122"/>
      <c r="G110" s="122"/>
      <c r="H110" s="122"/>
      <c r="I110" s="114"/>
      <c r="J110" s="114"/>
      <c r="K110" s="114"/>
    </row>
    <row r="111" spans="2:11">
      <c r="B111" s="113"/>
      <c r="C111" s="114"/>
      <c r="D111" s="122"/>
      <c r="E111" s="122"/>
      <c r="F111" s="122"/>
      <c r="G111" s="122"/>
      <c r="H111" s="122"/>
      <c r="I111" s="114"/>
      <c r="J111" s="114"/>
      <c r="K111" s="114"/>
    </row>
    <row r="112" spans="2:11">
      <c r="B112" s="113"/>
      <c r="C112" s="114"/>
      <c r="D112" s="122"/>
      <c r="E112" s="122"/>
      <c r="F112" s="122"/>
      <c r="G112" s="122"/>
      <c r="H112" s="122"/>
      <c r="I112" s="114"/>
      <c r="J112" s="114"/>
      <c r="K112" s="114"/>
    </row>
    <row r="113" spans="2:11">
      <c r="B113" s="113"/>
      <c r="C113" s="114"/>
      <c r="D113" s="122"/>
      <c r="E113" s="122"/>
      <c r="F113" s="122"/>
      <c r="G113" s="122"/>
      <c r="H113" s="122"/>
      <c r="I113" s="114"/>
      <c r="J113" s="114"/>
      <c r="K113" s="114"/>
    </row>
    <row r="114" spans="2:11">
      <c r="B114" s="113"/>
      <c r="C114" s="114"/>
      <c r="D114" s="122"/>
      <c r="E114" s="122"/>
      <c r="F114" s="122"/>
      <c r="G114" s="122"/>
      <c r="H114" s="122"/>
      <c r="I114" s="114"/>
      <c r="J114" s="114"/>
      <c r="K114" s="114"/>
    </row>
    <row r="115" spans="2:11">
      <c r="B115" s="113"/>
      <c r="C115" s="114"/>
      <c r="D115" s="122"/>
      <c r="E115" s="122"/>
      <c r="F115" s="122"/>
      <c r="G115" s="122"/>
      <c r="H115" s="122"/>
      <c r="I115" s="114"/>
      <c r="J115" s="114"/>
      <c r="K115" s="114"/>
    </row>
    <row r="116" spans="2:11">
      <c r="B116" s="113"/>
      <c r="C116" s="114"/>
      <c r="D116" s="122"/>
      <c r="E116" s="122"/>
      <c r="F116" s="122"/>
      <c r="G116" s="122"/>
      <c r="H116" s="122"/>
      <c r="I116" s="114"/>
      <c r="J116" s="114"/>
      <c r="K116" s="114"/>
    </row>
    <row r="117" spans="2:11">
      <c r="B117" s="113"/>
      <c r="C117" s="114"/>
      <c r="D117" s="122"/>
      <c r="E117" s="122"/>
      <c r="F117" s="122"/>
      <c r="G117" s="122"/>
      <c r="H117" s="122"/>
      <c r="I117" s="114"/>
      <c r="J117" s="114"/>
      <c r="K117" s="114"/>
    </row>
    <row r="118" spans="2:11">
      <c r="B118" s="113"/>
      <c r="C118" s="114"/>
      <c r="D118" s="122"/>
      <c r="E118" s="122"/>
      <c r="F118" s="122"/>
      <c r="G118" s="122"/>
      <c r="H118" s="122"/>
      <c r="I118" s="114"/>
      <c r="J118" s="114"/>
      <c r="K118" s="114"/>
    </row>
    <row r="119" spans="2:11">
      <c r="B119" s="113"/>
      <c r="C119" s="114"/>
      <c r="D119" s="122"/>
      <c r="E119" s="122"/>
      <c r="F119" s="122"/>
      <c r="G119" s="122"/>
      <c r="H119" s="122"/>
      <c r="I119" s="114"/>
      <c r="J119" s="114"/>
      <c r="K119" s="114"/>
    </row>
    <row r="120" spans="2:11">
      <c r="B120" s="113"/>
      <c r="C120" s="114"/>
      <c r="D120" s="122"/>
      <c r="E120" s="122"/>
      <c r="F120" s="122"/>
      <c r="G120" s="122"/>
      <c r="H120" s="122"/>
      <c r="I120" s="114"/>
      <c r="J120" s="114"/>
      <c r="K120" s="114"/>
    </row>
    <row r="121" spans="2:11">
      <c r="B121" s="113"/>
      <c r="C121" s="114"/>
      <c r="D121" s="122"/>
      <c r="E121" s="122"/>
      <c r="F121" s="122"/>
      <c r="G121" s="122"/>
      <c r="H121" s="122"/>
      <c r="I121" s="114"/>
      <c r="J121" s="114"/>
      <c r="K121" s="114"/>
    </row>
    <row r="122" spans="2:11">
      <c r="B122" s="113"/>
      <c r="C122" s="114"/>
      <c r="D122" s="122"/>
      <c r="E122" s="122"/>
      <c r="F122" s="122"/>
      <c r="G122" s="122"/>
      <c r="H122" s="122"/>
      <c r="I122" s="114"/>
      <c r="J122" s="114"/>
      <c r="K122" s="114"/>
    </row>
    <row r="123" spans="2:11">
      <c r="B123" s="113"/>
      <c r="C123" s="114"/>
      <c r="D123" s="122"/>
      <c r="E123" s="122"/>
      <c r="F123" s="122"/>
      <c r="G123" s="122"/>
      <c r="H123" s="122"/>
      <c r="I123" s="114"/>
      <c r="J123" s="114"/>
      <c r="K123" s="114"/>
    </row>
    <row r="124" spans="2:11">
      <c r="B124" s="113"/>
      <c r="C124" s="114"/>
      <c r="D124" s="122"/>
      <c r="E124" s="122"/>
      <c r="F124" s="122"/>
      <c r="G124" s="122"/>
      <c r="H124" s="122"/>
      <c r="I124" s="114"/>
      <c r="J124" s="114"/>
      <c r="K124" s="114"/>
    </row>
    <row r="125" spans="2:11">
      <c r="B125" s="113"/>
      <c r="C125" s="114"/>
      <c r="D125" s="122"/>
      <c r="E125" s="122"/>
      <c r="F125" s="122"/>
      <c r="G125" s="122"/>
      <c r="H125" s="122"/>
      <c r="I125" s="114"/>
      <c r="J125" s="114"/>
      <c r="K125" s="114"/>
    </row>
    <row r="126" spans="2:11">
      <c r="B126" s="113"/>
      <c r="C126" s="114"/>
      <c r="D126" s="122"/>
      <c r="E126" s="122"/>
      <c r="F126" s="122"/>
      <c r="G126" s="122"/>
      <c r="H126" s="122"/>
      <c r="I126" s="114"/>
      <c r="J126" s="114"/>
      <c r="K126" s="114"/>
    </row>
    <row r="127" spans="2:11">
      <c r="B127" s="113"/>
      <c r="C127" s="114"/>
      <c r="D127" s="122"/>
      <c r="E127" s="122"/>
      <c r="F127" s="122"/>
      <c r="G127" s="122"/>
      <c r="H127" s="122"/>
      <c r="I127" s="114"/>
      <c r="J127" s="114"/>
      <c r="K127" s="114"/>
    </row>
    <row r="128" spans="2:11">
      <c r="B128" s="113"/>
      <c r="C128" s="114"/>
      <c r="D128" s="122"/>
      <c r="E128" s="122"/>
      <c r="F128" s="122"/>
      <c r="G128" s="122"/>
      <c r="H128" s="122"/>
      <c r="I128" s="114"/>
      <c r="J128" s="114"/>
      <c r="K128" s="114"/>
    </row>
    <row r="129" spans="2:11">
      <c r="B129" s="113"/>
      <c r="C129" s="114"/>
      <c r="D129" s="122"/>
      <c r="E129" s="122"/>
      <c r="F129" s="122"/>
      <c r="G129" s="122"/>
      <c r="H129" s="122"/>
      <c r="I129" s="114"/>
      <c r="J129" s="114"/>
      <c r="K129" s="114"/>
    </row>
    <row r="130" spans="2:11">
      <c r="B130" s="113"/>
      <c r="C130" s="114"/>
      <c r="D130" s="122"/>
      <c r="E130" s="122"/>
      <c r="F130" s="122"/>
      <c r="G130" s="122"/>
      <c r="H130" s="122"/>
      <c r="I130" s="114"/>
      <c r="J130" s="114"/>
      <c r="K130" s="114"/>
    </row>
    <row r="131" spans="2:11">
      <c r="B131" s="113"/>
      <c r="C131" s="114"/>
      <c r="D131" s="122"/>
      <c r="E131" s="122"/>
      <c r="F131" s="122"/>
      <c r="G131" s="122"/>
      <c r="H131" s="122"/>
      <c r="I131" s="114"/>
      <c r="J131" s="114"/>
      <c r="K131" s="114"/>
    </row>
    <row r="132" spans="2:11">
      <c r="B132" s="113"/>
      <c r="C132" s="114"/>
      <c r="D132" s="122"/>
      <c r="E132" s="122"/>
      <c r="F132" s="122"/>
      <c r="G132" s="122"/>
      <c r="H132" s="122"/>
      <c r="I132" s="114"/>
      <c r="J132" s="114"/>
      <c r="K132" s="114"/>
    </row>
    <row r="133" spans="2:11">
      <c r="B133" s="113"/>
      <c r="C133" s="114"/>
      <c r="D133" s="122"/>
      <c r="E133" s="122"/>
      <c r="F133" s="122"/>
      <c r="G133" s="122"/>
      <c r="H133" s="122"/>
      <c r="I133" s="114"/>
      <c r="J133" s="114"/>
      <c r="K133" s="114"/>
    </row>
    <row r="134" spans="2:11">
      <c r="B134" s="113"/>
      <c r="C134" s="114"/>
      <c r="D134" s="122"/>
      <c r="E134" s="122"/>
      <c r="F134" s="122"/>
      <c r="G134" s="122"/>
      <c r="H134" s="122"/>
      <c r="I134" s="114"/>
      <c r="J134" s="114"/>
      <c r="K134" s="114"/>
    </row>
    <row r="135" spans="2:11">
      <c r="B135" s="113"/>
      <c r="C135" s="114"/>
      <c r="D135" s="122"/>
      <c r="E135" s="122"/>
      <c r="F135" s="122"/>
      <c r="G135" s="122"/>
      <c r="H135" s="122"/>
      <c r="I135" s="114"/>
      <c r="J135" s="114"/>
      <c r="K135" s="114"/>
    </row>
    <row r="136" spans="2:11">
      <c r="B136" s="113"/>
      <c r="C136" s="114"/>
      <c r="D136" s="122"/>
      <c r="E136" s="122"/>
      <c r="F136" s="122"/>
      <c r="G136" s="122"/>
      <c r="H136" s="122"/>
      <c r="I136" s="114"/>
      <c r="J136" s="114"/>
      <c r="K136" s="114"/>
    </row>
    <row r="137" spans="2:11">
      <c r="B137" s="113"/>
      <c r="C137" s="114"/>
      <c r="D137" s="122"/>
      <c r="E137" s="122"/>
      <c r="F137" s="122"/>
      <c r="G137" s="122"/>
      <c r="H137" s="122"/>
      <c r="I137" s="114"/>
      <c r="J137" s="114"/>
      <c r="K137" s="114"/>
    </row>
    <row r="138" spans="2:11">
      <c r="B138" s="113"/>
      <c r="C138" s="114"/>
      <c r="D138" s="122"/>
      <c r="E138" s="122"/>
      <c r="F138" s="122"/>
      <c r="G138" s="122"/>
      <c r="H138" s="122"/>
      <c r="I138" s="114"/>
      <c r="J138" s="114"/>
      <c r="K138" s="114"/>
    </row>
    <row r="139" spans="2:11">
      <c r="B139" s="113"/>
      <c r="C139" s="114"/>
      <c r="D139" s="122"/>
      <c r="E139" s="122"/>
      <c r="F139" s="122"/>
      <c r="G139" s="122"/>
      <c r="H139" s="122"/>
      <c r="I139" s="114"/>
      <c r="J139" s="114"/>
      <c r="K139" s="114"/>
    </row>
    <row r="140" spans="2:11">
      <c r="B140" s="113"/>
      <c r="C140" s="114"/>
      <c r="D140" s="122"/>
      <c r="E140" s="122"/>
      <c r="F140" s="122"/>
      <c r="G140" s="122"/>
      <c r="H140" s="122"/>
      <c r="I140" s="114"/>
      <c r="J140" s="114"/>
      <c r="K140" s="114"/>
    </row>
    <row r="141" spans="2:11">
      <c r="B141" s="113"/>
      <c r="C141" s="114"/>
      <c r="D141" s="122"/>
      <c r="E141" s="122"/>
      <c r="F141" s="122"/>
      <c r="G141" s="122"/>
      <c r="H141" s="122"/>
      <c r="I141" s="114"/>
      <c r="J141" s="114"/>
      <c r="K141" s="114"/>
    </row>
    <row r="142" spans="2:11">
      <c r="B142" s="113"/>
      <c r="C142" s="114"/>
      <c r="D142" s="122"/>
      <c r="E142" s="122"/>
      <c r="F142" s="122"/>
      <c r="G142" s="122"/>
      <c r="H142" s="122"/>
      <c r="I142" s="114"/>
      <c r="J142" s="114"/>
      <c r="K142" s="114"/>
    </row>
    <row r="143" spans="2:11">
      <c r="B143" s="113"/>
      <c r="C143" s="114"/>
      <c r="D143" s="122"/>
      <c r="E143" s="122"/>
      <c r="F143" s="122"/>
      <c r="G143" s="122"/>
      <c r="H143" s="122"/>
      <c r="I143" s="114"/>
      <c r="J143" s="114"/>
      <c r="K143" s="114"/>
    </row>
    <row r="144" spans="2:11">
      <c r="B144" s="113"/>
      <c r="C144" s="114"/>
      <c r="D144" s="122"/>
      <c r="E144" s="122"/>
      <c r="F144" s="122"/>
      <c r="G144" s="122"/>
      <c r="H144" s="122"/>
      <c r="I144" s="114"/>
      <c r="J144" s="114"/>
      <c r="K144" s="114"/>
    </row>
    <row r="145" spans="2:11">
      <c r="B145" s="113"/>
      <c r="C145" s="114"/>
      <c r="D145" s="122"/>
      <c r="E145" s="122"/>
      <c r="F145" s="122"/>
      <c r="G145" s="122"/>
      <c r="H145" s="122"/>
      <c r="I145" s="114"/>
      <c r="J145" s="114"/>
      <c r="K145" s="114"/>
    </row>
    <row r="146" spans="2:11">
      <c r="B146" s="113"/>
      <c r="C146" s="114"/>
      <c r="D146" s="122"/>
      <c r="E146" s="122"/>
      <c r="F146" s="122"/>
      <c r="G146" s="122"/>
      <c r="H146" s="122"/>
      <c r="I146" s="114"/>
      <c r="J146" s="114"/>
      <c r="K146" s="114"/>
    </row>
    <row r="147" spans="2:11">
      <c r="B147" s="113"/>
      <c r="C147" s="114"/>
      <c r="D147" s="122"/>
      <c r="E147" s="122"/>
      <c r="F147" s="122"/>
      <c r="G147" s="122"/>
      <c r="H147" s="122"/>
      <c r="I147" s="114"/>
      <c r="J147" s="114"/>
      <c r="K147" s="114"/>
    </row>
    <row r="148" spans="2:11">
      <c r="B148" s="113"/>
      <c r="C148" s="114"/>
      <c r="D148" s="122"/>
      <c r="E148" s="122"/>
      <c r="F148" s="122"/>
      <c r="G148" s="122"/>
      <c r="H148" s="122"/>
      <c r="I148" s="114"/>
      <c r="J148" s="114"/>
      <c r="K148" s="114"/>
    </row>
    <row r="149" spans="2:11">
      <c r="B149" s="113"/>
      <c r="C149" s="114"/>
      <c r="D149" s="122"/>
      <c r="E149" s="122"/>
      <c r="F149" s="122"/>
      <c r="G149" s="122"/>
      <c r="H149" s="122"/>
      <c r="I149" s="114"/>
      <c r="J149" s="114"/>
      <c r="K149" s="114"/>
    </row>
    <row r="150" spans="2:11">
      <c r="B150" s="113"/>
      <c r="C150" s="114"/>
      <c r="D150" s="122"/>
      <c r="E150" s="122"/>
      <c r="F150" s="122"/>
      <c r="G150" s="122"/>
      <c r="H150" s="122"/>
      <c r="I150" s="114"/>
      <c r="J150" s="114"/>
      <c r="K150" s="114"/>
    </row>
    <row r="151" spans="2:11">
      <c r="B151" s="113"/>
      <c r="C151" s="114"/>
      <c r="D151" s="122"/>
      <c r="E151" s="122"/>
      <c r="F151" s="122"/>
      <c r="G151" s="122"/>
      <c r="H151" s="122"/>
      <c r="I151" s="114"/>
      <c r="J151" s="114"/>
      <c r="K151" s="114"/>
    </row>
    <row r="152" spans="2:11">
      <c r="B152" s="113"/>
      <c r="C152" s="114"/>
      <c r="D152" s="122"/>
      <c r="E152" s="122"/>
      <c r="F152" s="122"/>
      <c r="G152" s="122"/>
      <c r="H152" s="122"/>
      <c r="I152" s="114"/>
      <c r="J152" s="114"/>
      <c r="K152" s="114"/>
    </row>
    <row r="153" spans="2:11">
      <c r="B153" s="113"/>
      <c r="C153" s="114"/>
      <c r="D153" s="122"/>
      <c r="E153" s="122"/>
      <c r="F153" s="122"/>
      <c r="G153" s="122"/>
      <c r="H153" s="122"/>
      <c r="I153" s="114"/>
      <c r="J153" s="114"/>
      <c r="K153" s="114"/>
    </row>
    <row r="154" spans="2:11">
      <c r="B154" s="113"/>
      <c r="C154" s="114"/>
      <c r="D154" s="122"/>
      <c r="E154" s="122"/>
      <c r="F154" s="122"/>
      <c r="G154" s="122"/>
      <c r="H154" s="122"/>
      <c r="I154" s="114"/>
      <c r="J154" s="114"/>
      <c r="K154" s="114"/>
    </row>
    <row r="155" spans="2:11">
      <c r="B155" s="113"/>
      <c r="C155" s="114"/>
      <c r="D155" s="122"/>
      <c r="E155" s="122"/>
      <c r="F155" s="122"/>
      <c r="G155" s="122"/>
      <c r="H155" s="122"/>
      <c r="I155" s="114"/>
      <c r="J155" s="114"/>
      <c r="K155" s="114"/>
    </row>
    <row r="156" spans="2:11">
      <c r="B156" s="113"/>
      <c r="C156" s="114"/>
      <c r="D156" s="122"/>
      <c r="E156" s="122"/>
      <c r="F156" s="122"/>
      <c r="G156" s="122"/>
      <c r="H156" s="122"/>
      <c r="I156" s="114"/>
      <c r="J156" s="114"/>
      <c r="K156" s="114"/>
    </row>
    <row r="157" spans="2:11">
      <c r="B157" s="113"/>
      <c r="C157" s="114"/>
      <c r="D157" s="122"/>
      <c r="E157" s="122"/>
      <c r="F157" s="122"/>
      <c r="G157" s="122"/>
      <c r="H157" s="122"/>
      <c r="I157" s="114"/>
      <c r="J157" s="114"/>
      <c r="K157" s="114"/>
    </row>
    <row r="158" spans="2:11">
      <c r="B158" s="113"/>
      <c r="C158" s="114"/>
      <c r="D158" s="122"/>
      <c r="E158" s="122"/>
      <c r="F158" s="122"/>
      <c r="G158" s="122"/>
      <c r="H158" s="122"/>
      <c r="I158" s="114"/>
      <c r="J158" s="114"/>
      <c r="K158" s="114"/>
    </row>
    <row r="159" spans="2:11">
      <c r="B159" s="113"/>
      <c r="C159" s="114"/>
      <c r="D159" s="122"/>
      <c r="E159" s="122"/>
      <c r="F159" s="122"/>
      <c r="G159" s="122"/>
      <c r="H159" s="122"/>
      <c r="I159" s="114"/>
      <c r="J159" s="114"/>
      <c r="K159" s="114"/>
    </row>
    <row r="160" spans="2:11">
      <c r="B160" s="113"/>
      <c r="C160" s="114"/>
      <c r="D160" s="122"/>
      <c r="E160" s="122"/>
      <c r="F160" s="122"/>
      <c r="G160" s="122"/>
      <c r="H160" s="122"/>
      <c r="I160" s="114"/>
      <c r="J160" s="114"/>
      <c r="K160" s="114"/>
    </row>
    <row r="161" spans="2:11">
      <c r="B161" s="113"/>
      <c r="C161" s="114"/>
      <c r="D161" s="122"/>
      <c r="E161" s="122"/>
      <c r="F161" s="122"/>
      <c r="G161" s="122"/>
      <c r="H161" s="122"/>
      <c r="I161" s="114"/>
      <c r="J161" s="114"/>
      <c r="K161" s="114"/>
    </row>
    <row r="162" spans="2:11">
      <c r="B162" s="113"/>
      <c r="C162" s="114"/>
      <c r="D162" s="122"/>
      <c r="E162" s="122"/>
      <c r="F162" s="122"/>
      <c r="G162" s="122"/>
      <c r="H162" s="122"/>
      <c r="I162" s="114"/>
      <c r="J162" s="114"/>
      <c r="K162" s="114"/>
    </row>
    <row r="163" spans="2:11">
      <c r="B163" s="113"/>
      <c r="C163" s="114"/>
      <c r="D163" s="122"/>
      <c r="E163" s="122"/>
      <c r="F163" s="122"/>
      <c r="G163" s="122"/>
      <c r="H163" s="122"/>
      <c r="I163" s="114"/>
      <c r="J163" s="114"/>
      <c r="K163" s="114"/>
    </row>
    <row r="164" spans="2:11">
      <c r="B164" s="113"/>
      <c r="C164" s="114"/>
      <c r="D164" s="122"/>
      <c r="E164" s="122"/>
      <c r="F164" s="122"/>
      <c r="G164" s="122"/>
      <c r="H164" s="122"/>
      <c r="I164" s="114"/>
      <c r="J164" s="114"/>
      <c r="K164" s="114"/>
    </row>
    <row r="165" spans="2:11">
      <c r="B165" s="113"/>
      <c r="C165" s="114"/>
      <c r="D165" s="122"/>
      <c r="E165" s="122"/>
      <c r="F165" s="122"/>
      <c r="G165" s="122"/>
      <c r="H165" s="122"/>
      <c r="I165" s="114"/>
      <c r="J165" s="114"/>
      <c r="K165" s="114"/>
    </row>
    <row r="166" spans="2:11">
      <c r="B166" s="113"/>
      <c r="C166" s="114"/>
      <c r="D166" s="122"/>
      <c r="E166" s="122"/>
      <c r="F166" s="122"/>
      <c r="G166" s="122"/>
      <c r="H166" s="122"/>
      <c r="I166" s="114"/>
      <c r="J166" s="114"/>
      <c r="K166" s="114"/>
    </row>
    <row r="167" spans="2:11">
      <c r="B167" s="113"/>
      <c r="C167" s="114"/>
      <c r="D167" s="122"/>
      <c r="E167" s="122"/>
      <c r="F167" s="122"/>
      <c r="G167" s="122"/>
      <c r="H167" s="122"/>
      <c r="I167" s="114"/>
      <c r="J167" s="114"/>
      <c r="K167" s="114"/>
    </row>
    <row r="168" spans="2:11">
      <c r="B168" s="113"/>
      <c r="C168" s="114"/>
      <c r="D168" s="122"/>
      <c r="E168" s="122"/>
      <c r="F168" s="122"/>
      <c r="G168" s="122"/>
      <c r="H168" s="122"/>
      <c r="I168" s="114"/>
      <c r="J168" s="114"/>
      <c r="K168" s="114"/>
    </row>
    <row r="169" spans="2:11">
      <c r="B169" s="113"/>
      <c r="C169" s="114"/>
      <c r="D169" s="122"/>
      <c r="E169" s="122"/>
      <c r="F169" s="122"/>
      <c r="G169" s="122"/>
      <c r="H169" s="122"/>
      <c r="I169" s="114"/>
      <c r="J169" s="114"/>
      <c r="K169" s="114"/>
    </row>
    <row r="170" spans="2:11">
      <c r="B170" s="113"/>
      <c r="C170" s="114"/>
      <c r="D170" s="122"/>
      <c r="E170" s="122"/>
      <c r="F170" s="122"/>
      <c r="G170" s="122"/>
      <c r="H170" s="122"/>
      <c r="I170" s="114"/>
      <c r="J170" s="114"/>
      <c r="K170" s="114"/>
    </row>
    <row r="171" spans="2:11">
      <c r="B171" s="113"/>
      <c r="C171" s="114"/>
      <c r="D171" s="122"/>
      <c r="E171" s="122"/>
      <c r="F171" s="122"/>
      <c r="G171" s="122"/>
      <c r="H171" s="122"/>
      <c r="I171" s="114"/>
      <c r="J171" s="114"/>
      <c r="K171" s="114"/>
    </row>
    <row r="172" spans="2:11">
      <c r="B172" s="113"/>
      <c r="C172" s="114"/>
      <c r="D172" s="122"/>
      <c r="E172" s="122"/>
      <c r="F172" s="122"/>
      <c r="G172" s="122"/>
      <c r="H172" s="122"/>
      <c r="I172" s="114"/>
      <c r="J172" s="114"/>
      <c r="K172" s="114"/>
    </row>
    <row r="173" spans="2:11">
      <c r="B173" s="113"/>
      <c r="C173" s="114"/>
      <c r="D173" s="122"/>
      <c r="E173" s="122"/>
      <c r="F173" s="122"/>
      <c r="G173" s="122"/>
      <c r="H173" s="122"/>
      <c r="I173" s="114"/>
      <c r="J173" s="114"/>
      <c r="K173" s="114"/>
    </row>
    <row r="174" spans="2:11">
      <c r="B174" s="113"/>
      <c r="C174" s="114"/>
      <c r="D174" s="122"/>
      <c r="E174" s="122"/>
      <c r="F174" s="122"/>
      <c r="G174" s="122"/>
      <c r="H174" s="122"/>
      <c r="I174" s="114"/>
      <c r="J174" s="114"/>
      <c r="K174" s="114"/>
    </row>
    <row r="175" spans="2:11">
      <c r="B175" s="113"/>
      <c r="C175" s="114"/>
      <c r="D175" s="122"/>
      <c r="E175" s="122"/>
      <c r="F175" s="122"/>
      <c r="G175" s="122"/>
      <c r="H175" s="122"/>
      <c r="I175" s="114"/>
      <c r="J175" s="114"/>
      <c r="K175" s="114"/>
    </row>
    <row r="176" spans="2:11">
      <c r="B176" s="113"/>
      <c r="C176" s="114"/>
      <c r="D176" s="122"/>
      <c r="E176" s="122"/>
      <c r="F176" s="122"/>
      <c r="G176" s="122"/>
      <c r="H176" s="122"/>
      <c r="I176" s="114"/>
      <c r="J176" s="114"/>
      <c r="K176" s="114"/>
    </row>
    <row r="177" spans="2:11">
      <c r="B177" s="113"/>
      <c r="C177" s="114"/>
      <c r="D177" s="122"/>
      <c r="E177" s="122"/>
      <c r="F177" s="122"/>
      <c r="G177" s="122"/>
      <c r="H177" s="122"/>
      <c r="I177" s="114"/>
      <c r="J177" s="114"/>
      <c r="K177" s="114"/>
    </row>
    <row r="178" spans="2:11">
      <c r="B178" s="113"/>
      <c r="C178" s="114"/>
      <c r="D178" s="122"/>
      <c r="E178" s="122"/>
      <c r="F178" s="122"/>
      <c r="G178" s="122"/>
      <c r="H178" s="122"/>
      <c r="I178" s="114"/>
      <c r="J178" s="114"/>
      <c r="K178" s="114"/>
    </row>
    <row r="179" spans="2:11">
      <c r="B179" s="113"/>
      <c r="C179" s="114"/>
      <c r="D179" s="122"/>
      <c r="E179" s="122"/>
      <c r="F179" s="122"/>
      <c r="G179" s="122"/>
      <c r="H179" s="122"/>
      <c r="I179" s="114"/>
      <c r="J179" s="114"/>
      <c r="K179" s="114"/>
    </row>
    <row r="180" spans="2:11">
      <c r="B180" s="113"/>
      <c r="C180" s="114"/>
      <c r="D180" s="122"/>
      <c r="E180" s="122"/>
      <c r="F180" s="122"/>
      <c r="G180" s="122"/>
      <c r="H180" s="122"/>
      <c r="I180" s="114"/>
      <c r="J180" s="114"/>
      <c r="K180" s="114"/>
    </row>
    <row r="181" spans="2:11">
      <c r="B181" s="113"/>
      <c r="C181" s="114"/>
      <c r="D181" s="122"/>
      <c r="E181" s="122"/>
      <c r="F181" s="122"/>
      <c r="G181" s="122"/>
      <c r="H181" s="122"/>
      <c r="I181" s="114"/>
      <c r="J181" s="114"/>
      <c r="K181" s="114"/>
    </row>
    <row r="182" spans="2:11">
      <c r="B182" s="113"/>
      <c r="C182" s="114"/>
      <c r="D182" s="122"/>
      <c r="E182" s="122"/>
      <c r="F182" s="122"/>
      <c r="G182" s="122"/>
      <c r="H182" s="122"/>
      <c r="I182" s="114"/>
      <c r="J182" s="114"/>
      <c r="K182" s="114"/>
    </row>
    <row r="183" spans="2:11">
      <c r="B183" s="113"/>
      <c r="C183" s="114"/>
      <c r="D183" s="122"/>
      <c r="E183" s="122"/>
      <c r="F183" s="122"/>
      <c r="G183" s="122"/>
      <c r="H183" s="122"/>
      <c r="I183" s="114"/>
      <c r="J183" s="114"/>
      <c r="K183" s="114"/>
    </row>
    <row r="184" spans="2:11">
      <c r="B184" s="113"/>
      <c r="C184" s="114"/>
      <c r="D184" s="122"/>
      <c r="E184" s="122"/>
      <c r="F184" s="122"/>
      <c r="G184" s="122"/>
      <c r="H184" s="122"/>
      <c r="I184" s="114"/>
      <c r="J184" s="114"/>
      <c r="K184" s="114"/>
    </row>
    <row r="185" spans="2:11">
      <c r="B185" s="113"/>
      <c r="C185" s="114"/>
      <c r="D185" s="122"/>
      <c r="E185" s="122"/>
      <c r="F185" s="122"/>
      <c r="G185" s="122"/>
      <c r="H185" s="122"/>
      <c r="I185" s="114"/>
      <c r="J185" s="114"/>
      <c r="K185" s="114"/>
    </row>
    <row r="186" spans="2:11">
      <c r="B186" s="113"/>
      <c r="C186" s="114"/>
      <c r="D186" s="122"/>
      <c r="E186" s="122"/>
      <c r="F186" s="122"/>
      <c r="G186" s="122"/>
      <c r="H186" s="122"/>
      <c r="I186" s="114"/>
      <c r="J186" s="114"/>
      <c r="K186" s="114"/>
    </row>
    <row r="187" spans="2:11">
      <c r="B187" s="113"/>
      <c r="C187" s="114"/>
      <c r="D187" s="122"/>
      <c r="E187" s="122"/>
      <c r="F187" s="122"/>
      <c r="G187" s="122"/>
      <c r="H187" s="122"/>
      <c r="I187" s="114"/>
      <c r="J187" s="114"/>
      <c r="K187" s="114"/>
    </row>
    <row r="188" spans="2:11">
      <c r="B188" s="113"/>
      <c r="C188" s="114"/>
      <c r="D188" s="122"/>
      <c r="E188" s="122"/>
      <c r="F188" s="122"/>
      <c r="G188" s="122"/>
      <c r="H188" s="122"/>
      <c r="I188" s="114"/>
      <c r="J188" s="114"/>
      <c r="K188" s="114"/>
    </row>
    <row r="189" spans="2:11">
      <c r="B189" s="113"/>
      <c r="C189" s="114"/>
      <c r="D189" s="122"/>
      <c r="E189" s="122"/>
      <c r="F189" s="122"/>
      <c r="G189" s="122"/>
      <c r="H189" s="122"/>
      <c r="I189" s="114"/>
      <c r="J189" s="114"/>
      <c r="K189" s="114"/>
    </row>
    <row r="190" spans="2:11">
      <c r="B190" s="113"/>
      <c r="C190" s="114"/>
      <c r="D190" s="122"/>
      <c r="E190" s="122"/>
      <c r="F190" s="122"/>
      <c r="G190" s="122"/>
      <c r="H190" s="122"/>
      <c r="I190" s="114"/>
      <c r="J190" s="114"/>
      <c r="K190" s="114"/>
    </row>
    <row r="191" spans="2:11">
      <c r="B191" s="113"/>
      <c r="C191" s="114"/>
      <c r="D191" s="122"/>
      <c r="E191" s="122"/>
      <c r="F191" s="122"/>
      <c r="G191" s="122"/>
      <c r="H191" s="122"/>
      <c r="I191" s="114"/>
      <c r="J191" s="114"/>
      <c r="K191" s="114"/>
    </row>
    <row r="192" spans="2:11">
      <c r="B192" s="113"/>
      <c r="C192" s="114"/>
      <c r="D192" s="122"/>
      <c r="E192" s="122"/>
      <c r="F192" s="122"/>
      <c r="G192" s="122"/>
      <c r="H192" s="122"/>
      <c r="I192" s="114"/>
      <c r="J192" s="114"/>
      <c r="K192" s="114"/>
    </row>
    <row r="193" spans="2:11">
      <c r="B193" s="113"/>
      <c r="C193" s="114"/>
      <c r="D193" s="122"/>
      <c r="E193" s="122"/>
      <c r="F193" s="122"/>
      <c r="G193" s="122"/>
      <c r="H193" s="122"/>
      <c r="I193" s="114"/>
      <c r="J193" s="114"/>
      <c r="K193" s="114"/>
    </row>
    <row r="194" spans="2:11">
      <c r="B194" s="113"/>
      <c r="C194" s="114"/>
      <c r="D194" s="122"/>
      <c r="E194" s="122"/>
      <c r="F194" s="122"/>
      <c r="G194" s="122"/>
      <c r="H194" s="122"/>
      <c r="I194" s="114"/>
      <c r="J194" s="114"/>
      <c r="K194" s="114"/>
    </row>
    <row r="195" spans="2:11">
      <c r="B195" s="113"/>
      <c r="C195" s="114"/>
      <c r="D195" s="122"/>
      <c r="E195" s="122"/>
      <c r="F195" s="122"/>
      <c r="G195" s="122"/>
      <c r="H195" s="122"/>
      <c r="I195" s="114"/>
      <c r="J195" s="114"/>
      <c r="K195" s="114"/>
    </row>
    <row r="196" spans="2:11">
      <c r="B196" s="113"/>
      <c r="C196" s="114"/>
      <c r="D196" s="122"/>
      <c r="E196" s="122"/>
      <c r="F196" s="122"/>
      <c r="G196" s="122"/>
      <c r="H196" s="122"/>
      <c r="I196" s="114"/>
      <c r="J196" s="114"/>
      <c r="K196" s="114"/>
    </row>
    <row r="197" spans="2:11">
      <c r="B197" s="113"/>
      <c r="C197" s="114"/>
      <c r="D197" s="122"/>
      <c r="E197" s="122"/>
      <c r="F197" s="122"/>
      <c r="G197" s="122"/>
      <c r="H197" s="122"/>
      <c r="I197" s="114"/>
      <c r="J197" s="114"/>
      <c r="K197" s="114"/>
    </row>
    <row r="198" spans="2:11">
      <c r="B198" s="113"/>
      <c r="C198" s="114"/>
      <c r="D198" s="122"/>
      <c r="E198" s="122"/>
      <c r="F198" s="122"/>
      <c r="G198" s="122"/>
      <c r="H198" s="122"/>
      <c r="I198" s="114"/>
      <c r="J198" s="114"/>
      <c r="K198" s="114"/>
    </row>
    <row r="199" spans="2:11">
      <c r="B199" s="113"/>
      <c r="C199" s="114"/>
      <c r="D199" s="122"/>
      <c r="E199" s="122"/>
      <c r="F199" s="122"/>
      <c r="G199" s="122"/>
      <c r="H199" s="122"/>
      <c r="I199" s="114"/>
      <c r="J199" s="114"/>
      <c r="K199" s="114"/>
    </row>
    <row r="200" spans="2:11">
      <c r="B200" s="113"/>
      <c r="C200" s="114"/>
      <c r="D200" s="122"/>
      <c r="E200" s="122"/>
      <c r="F200" s="122"/>
      <c r="G200" s="122"/>
      <c r="H200" s="122"/>
      <c r="I200" s="114"/>
      <c r="J200" s="114"/>
      <c r="K200" s="114"/>
    </row>
    <row r="201" spans="2:11">
      <c r="B201" s="113"/>
      <c r="C201" s="114"/>
      <c r="D201" s="122"/>
      <c r="E201" s="122"/>
      <c r="F201" s="122"/>
      <c r="G201" s="122"/>
      <c r="H201" s="122"/>
      <c r="I201" s="114"/>
      <c r="J201" s="114"/>
      <c r="K201" s="114"/>
    </row>
    <row r="202" spans="2:11">
      <c r="B202" s="113"/>
      <c r="C202" s="114"/>
      <c r="D202" s="122"/>
      <c r="E202" s="122"/>
      <c r="F202" s="122"/>
      <c r="G202" s="122"/>
      <c r="H202" s="122"/>
      <c r="I202" s="114"/>
      <c r="J202" s="114"/>
      <c r="K202" s="114"/>
    </row>
    <row r="203" spans="2:11">
      <c r="B203" s="113"/>
      <c r="C203" s="114"/>
      <c r="D203" s="122"/>
      <c r="E203" s="122"/>
      <c r="F203" s="122"/>
      <c r="G203" s="122"/>
      <c r="H203" s="122"/>
      <c r="I203" s="114"/>
      <c r="J203" s="114"/>
      <c r="K203" s="114"/>
    </row>
    <row r="204" spans="2:11">
      <c r="B204" s="113"/>
      <c r="C204" s="114"/>
      <c r="D204" s="122"/>
      <c r="E204" s="122"/>
      <c r="F204" s="122"/>
      <c r="G204" s="122"/>
      <c r="H204" s="122"/>
      <c r="I204" s="114"/>
      <c r="J204" s="114"/>
      <c r="K204" s="114"/>
    </row>
    <row r="205" spans="2:11">
      <c r="B205" s="113"/>
      <c r="C205" s="114"/>
      <c r="D205" s="122"/>
      <c r="E205" s="122"/>
      <c r="F205" s="122"/>
      <c r="G205" s="122"/>
      <c r="H205" s="122"/>
      <c r="I205" s="114"/>
      <c r="J205" s="114"/>
      <c r="K205" s="114"/>
    </row>
    <row r="206" spans="2:11">
      <c r="B206" s="113"/>
      <c r="C206" s="114"/>
      <c r="D206" s="122"/>
      <c r="E206" s="122"/>
      <c r="F206" s="122"/>
      <c r="G206" s="122"/>
      <c r="H206" s="122"/>
      <c r="I206" s="114"/>
      <c r="J206" s="114"/>
      <c r="K206" s="114"/>
    </row>
    <row r="207" spans="2:11">
      <c r="B207" s="113"/>
      <c r="C207" s="114"/>
      <c r="D207" s="122"/>
      <c r="E207" s="122"/>
      <c r="F207" s="122"/>
      <c r="G207" s="122"/>
      <c r="H207" s="122"/>
      <c r="I207" s="114"/>
      <c r="J207" s="114"/>
      <c r="K207" s="114"/>
    </row>
    <row r="208" spans="2:11">
      <c r="B208" s="113"/>
      <c r="C208" s="114"/>
      <c r="D208" s="122"/>
      <c r="E208" s="122"/>
      <c r="F208" s="122"/>
      <c r="G208" s="122"/>
      <c r="H208" s="122"/>
      <c r="I208" s="114"/>
      <c r="J208" s="114"/>
      <c r="K208" s="114"/>
    </row>
    <row r="209" spans="2:11">
      <c r="B209" s="113"/>
      <c r="C209" s="114"/>
      <c r="D209" s="122"/>
      <c r="E209" s="122"/>
      <c r="F209" s="122"/>
      <c r="G209" s="122"/>
      <c r="H209" s="122"/>
      <c r="I209" s="114"/>
      <c r="J209" s="114"/>
      <c r="K209" s="114"/>
    </row>
    <row r="210" spans="2:11">
      <c r="B210" s="113"/>
      <c r="C210" s="114"/>
      <c r="D210" s="122"/>
      <c r="E210" s="122"/>
      <c r="F210" s="122"/>
      <c r="G210" s="122"/>
      <c r="H210" s="122"/>
      <c r="I210" s="114"/>
      <c r="J210" s="114"/>
      <c r="K210" s="114"/>
    </row>
    <row r="211" spans="2:11">
      <c r="B211" s="113"/>
      <c r="C211" s="114"/>
      <c r="D211" s="122"/>
      <c r="E211" s="122"/>
      <c r="F211" s="122"/>
      <c r="G211" s="122"/>
      <c r="H211" s="122"/>
      <c r="I211" s="114"/>
      <c r="J211" s="114"/>
      <c r="K211" s="114"/>
    </row>
    <row r="212" spans="2:11">
      <c r="B212" s="113"/>
      <c r="C212" s="114"/>
      <c r="D212" s="122"/>
      <c r="E212" s="122"/>
      <c r="F212" s="122"/>
      <c r="G212" s="122"/>
      <c r="H212" s="122"/>
      <c r="I212" s="114"/>
      <c r="J212" s="114"/>
      <c r="K212" s="114"/>
    </row>
    <row r="213" spans="2:11">
      <c r="B213" s="113"/>
      <c r="C213" s="114"/>
      <c r="D213" s="122"/>
      <c r="E213" s="122"/>
      <c r="F213" s="122"/>
      <c r="G213" s="122"/>
      <c r="H213" s="122"/>
      <c r="I213" s="114"/>
      <c r="J213" s="114"/>
      <c r="K213" s="114"/>
    </row>
    <row r="214" spans="2:11">
      <c r="B214" s="113"/>
      <c r="C214" s="114"/>
      <c r="D214" s="122"/>
      <c r="E214" s="122"/>
      <c r="F214" s="122"/>
      <c r="G214" s="122"/>
      <c r="H214" s="122"/>
      <c r="I214" s="114"/>
      <c r="J214" s="114"/>
      <c r="K214" s="114"/>
    </row>
    <row r="215" spans="2:11">
      <c r="B215" s="113"/>
      <c r="C215" s="114"/>
      <c r="D215" s="122"/>
      <c r="E215" s="122"/>
      <c r="F215" s="122"/>
      <c r="G215" s="122"/>
      <c r="H215" s="122"/>
      <c r="I215" s="114"/>
      <c r="J215" s="114"/>
      <c r="K215" s="114"/>
    </row>
    <row r="216" spans="2:11">
      <c r="B216" s="113"/>
      <c r="C216" s="114"/>
      <c r="D216" s="122"/>
      <c r="E216" s="122"/>
      <c r="F216" s="122"/>
      <c r="G216" s="122"/>
      <c r="H216" s="122"/>
      <c r="I216" s="114"/>
      <c r="J216" s="114"/>
      <c r="K216" s="114"/>
    </row>
    <row r="217" spans="2:11">
      <c r="B217" s="113"/>
      <c r="C217" s="114"/>
      <c r="D217" s="122"/>
      <c r="E217" s="122"/>
      <c r="F217" s="122"/>
      <c r="G217" s="122"/>
      <c r="H217" s="122"/>
      <c r="I217" s="114"/>
      <c r="J217" s="114"/>
      <c r="K217" s="114"/>
    </row>
    <row r="218" spans="2:11">
      <c r="B218" s="113"/>
      <c r="C218" s="114"/>
      <c r="D218" s="122"/>
      <c r="E218" s="122"/>
      <c r="F218" s="122"/>
      <c r="G218" s="122"/>
      <c r="H218" s="122"/>
      <c r="I218" s="114"/>
      <c r="J218" s="114"/>
      <c r="K218" s="114"/>
    </row>
    <row r="219" spans="2:11">
      <c r="B219" s="113"/>
      <c r="C219" s="114"/>
      <c r="D219" s="122"/>
      <c r="E219" s="122"/>
      <c r="F219" s="122"/>
      <c r="G219" s="122"/>
      <c r="H219" s="122"/>
      <c r="I219" s="114"/>
      <c r="J219" s="114"/>
      <c r="K219" s="114"/>
    </row>
    <row r="220" spans="2:11">
      <c r="B220" s="113"/>
      <c r="C220" s="114"/>
      <c r="D220" s="122"/>
      <c r="E220" s="122"/>
      <c r="F220" s="122"/>
      <c r="G220" s="122"/>
      <c r="H220" s="122"/>
      <c r="I220" s="114"/>
      <c r="J220" s="114"/>
      <c r="K220" s="114"/>
    </row>
    <row r="221" spans="2:11">
      <c r="B221" s="113"/>
      <c r="C221" s="114"/>
      <c r="D221" s="122"/>
      <c r="E221" s="122"/>
      <c r="F221" s="122"/>
      <c r="G221" s="122"/>
      <c r="H221" s="122"/>
      <c r="I221" s="114"/>
      <c r="J221" s="114"/>
      <c r="K221" s="114"/>
    </row>
    <row r="222" spans="2:11">
      <c r="B222" s="113"/>
      <c r="C222" s="114"/>
      <c r="D222" s="122"/>
      <c r="E222" s="122"/>
      <c r="F222" s="122"/>
      <c r="G222" s="122"/>
      <c r="H222" s="122"/>
      <c r="I222" s="114"/>
      <c r="J222" s="114"/>
      <c r="K222" s="114"/>
    </row>
    <row r="223" spans="2:11">
      <c r="B223" s="113"/>
      <c r="C223" s="114"/>
      <c r="D223" s="122"/>
      <c r="E223" s="122"/>
      <c r="F223" s="122"/>
      <c r="G223" s="122"/>
      <c r="H223" s="122"/>
      <c r="I223" s="114"/>
      <c r="J223" s="114"/>
      <c r="K223" s="114"/>
    </row>
    <row r="224" spans="2:11">
      <c r="B224" s="113"/>
      <c r="C224" s="114"/>
      <c r="D224" s="122"/>
      <c r="E224" s="122"/>
      <c r="F224" s="122"/>
      <c r="G224" s="122"/>
      <c r="H224" s="122"/>
      <c r="I224" s="114"/>
      <c r="J224" s="114"/>
      <c r="K224" s="114"/>
    </row>
    <row r="225" spans="2:11">
      <c r="B225" s="113"/>
      <c r="C225" s="114"/>
      <c r="D225" s="122"/>
      <c r="E225" s="122"/>
      <c r="F225" s="122"/>
      <c r="G225" s="122"/>
      <c r="H225" s="122"/>
      <c r="I225" s="114"/>
      <c r="J225" s="114"/>
      <c r="K225" s="114"/>
    </row>
    <row r="226" spans="2:11">
      <c r="B226" s="113"/>
      <c r="C226" s="114"/>
      <c r="D226" s="122"/>
      <c r="E226" s="122"/>
      <c r="F226" s="122"/>
      <c r="G226" s="122"/>
      <c r="H226" s="122"/>
      <c r="I226" s="114"/>
      <c r="J226" s="114"/>
      <c r="K226" s="114"/>
    </row>
    <row r="227" spans="2:11">
      <c r="B227" s="113"/>
      <c r="C227" s="114"/>
      <c r="D227" s="122"/>
      <c r="E227" s="122"/>
      <c r="F227" s="122"/>
      <c r="G227" s="122"/>
      <c r="H227" s="122"/>
      <c r="I227" s="114"/>
      <c r="J227" s="114"/>
      <c r="K227" s="114"/>
    </row>
    <row r="228" spans="2:11">
      <c r="B228" s="113"/>
      <c r="C228" s="114"/>
      <c r="D228" s="122"/>
      <c r="E228" s="122"/>
      <c r="F228" s="122"/>
      <c r="G228" s="122"/>
      <c r="H228" s="122"/>
      <c r="I228" s="114"/>
      <c r="J228" s="114"/>
      <c r="K228" s="114"/>
    </row>
    <row r="229" spans="2:11">
      <c r="B229" s="113"/>
      <c r="C229" s="114"/>
      <c r="D229" s="122"/>
      <c r="E229" s="122"/>
      <c r="F229" s="122"/>
      <c r="G229" s="122"/>
      <c r="H229" s="122"/>
      <c r="I229" s="114"/>
      <c r="J229" s="114"/>
      <c r="K229" s="114"/>
    </row>
    <row r="230" spans="2:11">
      <c r="B230" s="113"/>
      <c r="C230" s="114"/>
      <c r="D230" s="122"/>
      <c r="E230" s="122"/>
      <c r="F230" s="122"/>
      <c r="G230" s="122"/>
      <c r="H230" s="122"/>
      <c r="I230" s="114"/>
      <c r="J230" s="114"/>
      <c r="K230" s="114"/>
    </row>
    <row r="231" spans="2:11">
      <c r="B231" s="113"/>
      <c r="C231" s="114"/>
      <c r="D231" s="122"/>
      <c r="E231" s="122"/>
      <c r="F231" s="122"/>
      <c r="G231" s="122"/>
      <c r="H231" s="122"/>
      <c r="I231" s="114"/>
      <c r="J231" s="114"/>
      <c r="K231" s="114"/>
    </row>
    <row r="232" spans="2:11">
      <c r="B232" s="113"/>
      <c r="C232" s="114"/>
      <c r="D232" s="122"/>
      <c r="E232" s="122"/>
      <c r="F232" s="122"/>
      <c r="G232" s="122"/>
      <c r="H232" s="122"/>
      <c r="I232" s="114"/>
      <c r="J232" s="114"/>
      <c r="K232" s="114"/>
    </row>
    <row r="233" spans="2:11">
      <c r="B233" s="113"/>
      <c r="C233" s="114"/>
      <c r="D233" s="122"/>
      <c r="E233" s="122"/>
      <c r="F233" s="122"/>
      <c r="G233" s="122"/>
      <c r="H233" s="122"/>
      <c r="I233" s="114"/>
      <c r="J233" s="114"/>
      <c r="K233" s="114"/>
    </row>
    <row r="234" spans="2:11">
      <c r="B234" s="113"/>
      <c r="C234" s="114"/>
      <c r="D234" s="122"/>
      <c r="E234" s="122"/>
      <c r="F234" s="122"/>
      <c r="G234" s="122"/>
      <c r="H234" s="122"/>
      <c r="I234" s="114"/>
      <c r="J234" s="114"/>
      <c r="K234" s="114"/>
    </row>
    <row r="235" spans="2:11">
      <c r="B235" s="113"/>
      <c r="C235" s="114"/>
      <c r="D235" s="122"/>
      <c r="E235" s="122"/>
      <c r="F235" s="122"/>
      <c r="G235" s="122"/>
      <c r="H235" s="122"/>
      <c r="I235" s="114"/>
      <c r="J235" s="114"/>
      <c r="K235" s="114"/>
    </row>
    <row r="236" spans="2:11">
      <c r="B236" s="113"/>
      <c r="C236" s="114"/>
      <c r="D236" s="122"/>
      <c r="E236" s="122"/>
      <c r="F236" s="122"/>
      <c r="G236" s="122"/>
      <c r="H236" s="122"/>
      <c r="I236" s="114"/>
      <c r="J236" s="114"/>
      <c r="K236" s="114"/>
    </row>
    <row r="237" spans="2:11">
      <c r="B237" s="113"/>
      <c r="C237" s="114"/>
      <c r="D237" s="122"/>
      <c r="E237" s="122"/>
      <c r="F237" s="122"/>
      <c r="G237" s="122"/>
      <c r="H237" s="122"/>
      <c r="I237" s="114"/>
      <c r="J237" s="114"/>
      <c r="K237" s="114"/>
    </row>
    <row r="238" spans="2:11">
      <c r="B238" s="113"/>
      <c r="C238" s="114"/>
      <c r="D238" s="122"/>
      <c r="E238" s="122"/>
      <c r="F238" s="122"/>
      <c r="G238" s="122"/>
      <c r="H238" s="122"/>
      <c r="I238" s="114"/>
      <c r="J238" s="114"/>
      <c r="K238" s="114"/>
    </row>
    <row r="239" spans="2:11">
      <c r="B239" s="113"/>
      <c r="C239" s="114"/>
      <c r="D239" s="122"/>
      <c r="E239" s="122"/>
      <c r="F239" s="122"/>
      <c r="G239" s="122"/>
      <c r="H239" s="122"/>
      <c r="I239" s="114"/>
      <c r="J239" s="114"/>
      <c r="K239" s="114"/>
    </row>
    <row r="240" spans="2:11">
      <c r="B240" s="113"/>
      <c r="C240" s="114"/>
      <c r="D240" s="122"/>
      <c r="E240" s="122"/>
      <c r="F240" s="122"/>
      <c r="G240" s="122"/>
      <c r="H240" s="122"/>
      <c r="I240" s="114"/>
      <c r="J240" s="114"/>
      <c r="K240" s="114"/>
    </row>
    <row r="241" spans="2:11">
      <c r="B241" s="113"/>
      <c r="C241" s="114"/>
      <c r="D241" s="122"/>
      <c r="E241" s="122"/>
      <c r="F241" s="122"/>
      <c r="G241" s="122"/>
      <c r="H241" s="122"/>
      <c r="I241" s="114"/>
      <c r="J241" s="114"/>
      <c r="K241" s="114"/>
    </row>
    <row r="242" spans="2:11">
      <c r="B242" s="113"/>
      <c r="C242" s="114"/>
      <c r="D242" s="122"/>
      <c r="E242" s="122"/>
      <c r="F242" s="122"/>
      <c r="G242" s="122"/>
      <c r="H242" s="122"/>
      <c r="I242" s="114"/>
      <c r="J242" s="114"/>
      <c r="K242" s="114"/>
    </row>
    <row r="243" spans="2:11">
      <c r="B243" s="113"/>
      <c r="C243" s="114"/>
      <c r="D243" s="122"/>
      <c r="E243" s="122"/>
      <c r="F243" s="122"/>
      <c r="G243" s="122"/>
      <c r="H243" s="122"/>
      <c r="I243" s="114"/>
      <c r="J243" s="114"/>
      <c r="K243" s="114"/>
    </row>
    <row r="244" spans="2:11">
      <c r="B244" s="113"/>
      <c r="C244" s="114"/>
      <c r="D244" s="122"/>
      <c r="E244" s="122"/>
      <c r="F244" s="122"/>
      <c r="G244" s="122"/>
      <c r="H244" s="122"/>
      <c r="I244" s="114"/>
      <c r="J244" s="114"/>
      <c r="K244" s="114"/>
    </row>
    <row r="245" spans="2:11">
      <c r="B245" s="113"/>
      <c r="C245" s="114"/>
      <c r="D245" s="122"/>
      <c r="E245" s="122"/>
      <c r="F245" s="122"/>
      <c r="G245" s="122"/>
      <c r="H245" s="122"/>
      <c r="I245" s="114"/>
      <c r="J245" s="114"/>
      <c r="K245" s="114"/>
    </row>
    <row r="246" spans="2:11">
      <c r="B246" s="113"/>
      <c r="C246" s="114"/>
      <c r="D246" s="122"/>
      <c r="E246" s="122"/>
      <c r="F246" s="122"/>
      <c r="G246" s="122"/>
      <c r="H246" s="122"/>
      <c r="I246" s="114"/>
      <c r="J246" s="114"/>
      <c r="K246" s="114"/>
    </row>
    <row r="247" spans="2:11">
      <c r="B247" s="113"/>
      <c r="C247" s="114"/>
      <c r="D247" s="122"/>
      <c r="E247" s="122"/>
      <c r="F247" s="122"/>
      <c r="G247" s="122"/>
      <c r="H247" s="122"/>
      <c r="I247" s="114"/>
      <c r="J247" s="114"/>
      <c r="K247" s="114"/>
    </row>
    <row r="248" spans="2:11">
      <c r="B248" s="113"/>
      <c r="C248" s="114"/>
      <c r="D248" s="122"/>
      <c r="E248" s="122"/>
      <c r="F248" s="122"/>
      <c r="G248" s="122"/>
      <c r="H248" s="122"/>
      <c r="I248" s="114"/>
      <c r="J248" s="114"/>
      <c r="K248" s="114"/>
    </row>
    <row r="249" spans="2:11">
      <c r="B249" s="113"/>
      <c r="C249" s="114"/>
      <c r="D249" s="122"/>
      <c r="E249" s="122"/>
      <c r="F249" s="122"/>
      <c r="G249" s="122"/>
      <c r="H249" s="122"/>
      <c r="I249" s="114"/>
      <c r="J249" s="114"/>
      <c r="K249" s="114"/>
    </row>
    <row r="250" spans="2:11">
      <c r="B250" s="113"/>
      <c r="C250" s="114"/>
      <c r="D250" s="122"/>
      <c r="E250" s="122"/>
      <c r="F250" s="122"/>
      <c r="G250" s="122"/>
      <c r="H250" s="122"/>
      <c r="I250" s="114"/>
      <c r="J250" s="114"/>
      <c r="K250" s="114"/>
    </row>
    <row r="251" spans="2:11">
      <c r="B251" s="113"/>
      <c r="C251" s="114"/>
      <c r="D251" s="122"/>
      <c r="E251" s="122"/>
      <c r="F251" s="122"/>
      <c r="G251" s="122"/>
      <c r="H251" s="122"/>
      <c r="I251" s="114"/>
      <c r="J251" s="114"/>
      <c r="K251" s="114"/>
    </row>
    <row r="252" spans="2:11">
      <c r="B252" s="113"/>
      <c r="C252" s="114"/>
      <c r="D252" s="122"/>
      <c r="E252" s="122"/>
      <c r="F252" s="122"/>
      <c r="G252" s="122"/>
      <c r="H252" s="122"/>
      <c r="I252" s="114"/>
      <c r="J252" s="114"/>
      <c r="K252" s="114"/>
    </row>
    <row r="253" spans="2:11">
      <c r="B253" s="113"/>
      <c r="C253" s="114"/>
      <c r="D253" s="122"/>
      <c r="E253" s="122"/>
      <c r="F253" s="122"/>
      <c r="G253" s="122"/>
      <c r="H253" s="122"/>
      <c r="I253" s="114"/>
      <c r="J253" s="114"/>
      <c r="K253" s="114"/>
    </row>
    <row r="254" spans="2:11">
      <c r="B254" s="113"/>
      <c r="C254" s="114"/>
      <c r="D254" s="122"/>
      <c r="E254" s="122"/>
      <c r="F254" s="122"/>
      <c r="G254" s="122"/>
      <c r="H254" s="122"/>
      <c r="I254" s="114"/>
      <c r="J254" s="114"/>
      <c r="K254" s="114"/>
    </row>
    <row r="255" spans="2:11">
      <c r="B255" s="113"/>
      <c r="C255" s="114"/>
      <c r="D255" s="122"/>
      <c r="E255" s="122"/>
      <c r="F255" s="122"/>
      <c r="G255" s="122"/>
      <c r="H255" s="122"/>
      <c r="I255" s="114"/>
      <c r="J255" s="114"/>
      <c r="K255" s="114"/>
    </row>
    <row r="256" spans="2:11">
      <c r="B256" s="113"/>
      <c r="C256" s="114"/>
      <c r="D256" s="122"/>
      <c r="E256" s="122"/>
      <c r="F256" s="122"/>
      <c r="G256" s="122"/>
      <c r="H256" s="122"/>
      <c r="I256" s="114"/>
      <c r="J256" s="114"/>
      <c r="K256" s="114"/>
    </row>
    <row r="257" spans="2:11">
      <c r="B257" s="113"/>
      <c r="C257" s="114"/>
      <c r="D257" s="122"/>
      <c r="E257" s="122"/>
      <c r="F257" s="122"/>
      <c r="G257" s="122"/>
      <c r="H257" s="122"/>
      <c r="I257" s="114"/>
      <c r="J257" s="114"/>
      <c r="K257" s="114"/>
    </row>
    <row r="258" spans="2:11">
      <c r="B258" s="113"/>
      <c r="C258" s="114"/>
      <c r="D258" s="122"/>
      <c r="E258" s="122"/>
      <c r="F258" s="122"/>
      <c r="G258" s="122"/>
      <c r="H258" s="122"/>
      <c r="I258" s="114"/>
      <c r="J258" s="114"/>
      <c r="K258" s="114"/>
    </row>
    <row r="259" spans="2:11">
      <c r="B259" s="113"/>
      <c r="C259" s="114"/>
      <c r="D259" s="122"/>
      <c r="E259" s="122"/>
      <c r="F259" s="122"/>
      <c r="G259" s="122"/>
      <c r="H259" s="122"/>
      <c r="I259" s="114"/>
      <c r="J259" s="114"/>
      <c r="K259" s="114"/>
    </row>
    <row r="260" spans="2:11">
      <c r="B260" s="113"/>
      <c r="C260" s="114"/>
      <c r="D260" s="122"/>
      <c r="E260" s="122"/>
      <c r="F260" s="122"/>
      <c r="G260" s="122"/>
      <c r="H260" s="122"/>
      <c r="I260" s="114"/>
      <c r="J260" s="114"/>
      <c r="K260" s="114"/>
    </row>
    <row r="261" spans="2:11">
      <c r="B261" s="113"/>
      <c r="C261" s="114"/>
      <c r="D261" s="122"/>
      <c r="E261" s="122"/>
      <c r="F261" s="122"/>
      <c r="G261" s="122"/>
      <c r="H261" s="122"/>
      <c r="I261" s="114"/>
      <c r="J261" s="114"/>
      <c r="K261" s="114"/>
    </row>
    <row r="262" spans="2:11">
      <c r="B262" s="113"/>
      <c r="C262" s="114"/>
      <c r="D262" s="122"/>
      <c r="E262" s="122"/>
      <c r="F262" s="122"/>
      <c r="G262" s="122"/>
      <c r="H262" s="122"/>
      <c r="I262" s="114"/>
      <c r="J262" s="114"/>
      <c r="K262" s="114"/>
    </row>
    <row r="263" spans="2:11">
      <c r="B263" s="113"/>
      <c r="C263" s="114"/>
      <c r="D263" s="122"/>
      <c r="E263" s="122"/>
      <c r="F263" s="122"/>
      <c r="G263" s="122"/>
      <c r="H263" s="122"/>
      <c r="I263" s="114"/>
      <c r="J263" s="114"/>
      <c r="K263" s="114"/>
    </row>
    <row r="264" spans="2:11">
      <c r="B264" s="113"/>
      <c r="C264" s="114"/>
      <c r="D264" s="122"/>
      <c r="E264" s="122"/>
      <c r="F264" s="122"/>
      <c r="G264" s="122"/>
      <c r="H264" s="122"/>
      <c r="I264" s="114"/>
      <c r="J264" s="114"/>
      <c r="K264" s="114"/>
    </row>
    <row r="265" spans="2:11">
      <c r="B265" s="113"/>
      <c r="C265" s="114"/>
      <c r="D265" s="122"/>
      <c r="E265" s="122"/>
      <c r="F265" s="122"/>
      <c r="G265" s="122"/>
      <c r="H265" s="122"/>
      <c r="I265" s="114"/>
      <c r="J265" s="114"/>
      <c r="K265" s="114"/>
    </row>
    <row r="266" spans="2:11">
      <c r="B266" s="113"/>
      <c r="C266" s="114"/>
      <c r="D266" s="122"/>
      <c r="E266" s="122"/>
      <c r="F266" s="122"/>
      <c r="G266" s="122"/>
      <c r="H266" s="122"/>
      <c r="I266" s="114"/>
      <c r="J266" s="114"/>
      <c r="K266" s="114"/>
    </row>
    <row r="267" spans="2:11">
      <c r="B267" s="113"/>
      <c r="C267" s="114"/>
      <c r="D267" s="122"/>
      <c r="E267" s="122"/>
      <c r="F267" s="122"/>
      <c r="G267" s="122"/>
      <c r="H267" s="122"/>
      <c r="I267" s="114"/>
      <c r="J267" s="114"/>
      <c r="K267" s="114"/>
    </row>
    <row r="268" spans="2:11">
      <c r="B268" s="113"/>
      <c r="C268" s="114"/>
      <c r="D268" s="122"/>
      <c r="E268" s="122"/>
      <c r="F268" s="122"/>
      <c r="G268" s="122"/>
      <c r="H268" s="122"/>
      <c r="I268" s="114"/>
      <c r="J268" s="114"/>
      <c r="K268" s="114"/>
    </row>
    <row r="269" spans="2:11">
      <c r="B269" s="113"/>
      <c r="C269" s="114"/>
      <c r="D269" s="122"/>
      <c r="E269" s="122"/>
      <c r="F269" s="122"/>
      <c r="G269" s="122"/>
      <c r="H269" s="122"/>
      <c r="I269" s="114"/>
      <c r="J269" s="114"/>
      <c r="K269" s="114"/>
    </row>
    <row r="270" spans="2:11">
      <c r="B270" s="113"/>
      <c r="C270" s="114"/>
      <c r="D270" s="122"/>
      <c r="E270" s="122"/>
      <c r="F270" s="122"/>
      <c r="G270" s="122"/>
      <c r="H270" s="122"/>
      <c r="I270" s="114"/>
      <c r="J270" s="114"/>
      <c r="K270" s="114"/>
    </row>
    <row r="271" spans="2:11">
      <c r="B271" s="113"/>
      <c r="C271" s="114"/>
      <c r="D271" s="122"/>
      <c r="E271" s="122"/>
      <c r="F271" s="122"/>
      <c r="G271" s="122"/>
      <c r="H271" s="122"/>
      <c r="I271" s="114"/>
      <c r="J271" s="114"/>
      <c r="K271" s="114"/>
    </row>
    <row r="272" spans="2:11">
      <c r="B272" s="113"/>
      <c r="C272" s="114"/>
      <c r="D272" s="122"/>
      <c r="E272" s="122"/>
      <c r="F272" s="122"/>
      <c r="G272" s="122"/>
      <c r="H272" s="122"/>
      <c r="I272" s="114"/>
      <c r="J272" s="114"/>
      <c r="K272" s="114"/>
    </row>
    <row r="273" spans="2:11">
      <c r="B273" s="113"/>
      <c r="C273" s="114"/>
      <c r="D273" s="122"/>
      <c r="E273" s="122"/>
      <c r="F273" s="122"/>
      <c r="G273" s="122"/>
      <c r="H273" s="122"/>
      <c r="I273" s="114"/>
      <c r="J273" s="114"/>
      <c r="K273" s="114"/>
    </row>
    <row r="274" spans="2:11">
      <c r="B274" s="113"/>
      <c r="C274" s="114"/>
      <c r="D274" s="122"/>
      <c r="E274" s="122"/>
      <c r="F274" s="122"/>
      <c r="G274" s="122"/>
      <c r="H274" s="122"/>
      <c r="I274" s="114"/>
      <c r="J274" s="114"/>
      <c r="K274" s="114"/>
    </row>
    <row r="275" spans="2:11">
      <c r="B275" s="113"/>
      <c r="C275" s="114"/>
      <c r="D275" s="122"/>
      <c r="E275" s="122"/>
      <c r="F275" s="122"/>
      <c r="G275" s="122"/>
      <c r="H275" s="122"/>
      <c r="I275" s="114"/>
      <c r="J275" s="114"/>
      <c r="K275" s="114"/>
    </row>
    <row r="276" spans="2:11">
      <c r="B276" s="113"/>
      <c r="C276" s="114"/>
      <c r="D276" s="122"/>
      <c r="E276" s="122"/>
      <c r="F276" s="122"/>
      <c r="G276" s="122"/>
      <c r="H276" s="122"/>
      <c r="I276" s="114"/>
      <c r="J276" s="114"/>
      <c r="K276" s="114"/>
    </row>
    <row r="277" spans="2:11">
      <c r="B277" s="113"/>
      <c r="C277" s="114"/>
      <c r="D277" s="122"/>
      <c r="E277" s="122"/>
      <c r="F277" s="122"/>
      <c r="G277" s="122"/>
      <c r="H277" s="122"/>
      <c r="I277" s="114"/>
      <c r="J277" s="114"/>
      <c r="K277" s="114"/>
    </row>
    <row r="278" spans="2:11">
      <c r="B278" s="113"/>
      <c r="C278" s="114"/>
      <c r="D278" s="122"/>
      <c r="E278" s="122"/>
      <c r="F278" s="122"/>
      <c r="G278" s="122"/>
      <c r="H278" s="122"/>
      <c r="I278" s="114"/>
      <c r="J278" s="114"/>
      <c r="K278" s="114"/>
    </row>
    <row r="279" spans="2:11">
      <c r="B279" s="113"/>
      <c r="C279" s="114"/>
      <c r="D279" s="122"/>
      <c r="E279" s="122"/>
      <c r="F279" s="122"/>
      <c r="G279" s="122"/>
      <c r="H279" s="122"/>
      <c r="I279" s="114"/>
      <c r="J279" s="114"/>
      <c r="K279" s="114"/>
    </row>
    <row r="280" spans="2:11">
      <c r="B280" s="113"/>
      <c r="C280" s="114"/>
      <c r="D280" s="122"/>
      <c r="E280" s="122"/>
      <c r="F280" s="122"/>
      <c r="G280" s="122"/>
      <c r="H280" s="122"/>
      <c r="I280" s="114"/>
      <c r="J280" s="114"/>
      <c r="K280" s="114"/>
    </row>
    <row r="281" spans="2:11">
      <c r="B281" s="113"/>
      <c r="C281" s="114"/>
      <c r="D281" s="122"/>
      <c r="E281" s="122"/>
      <c r="F281" s="122"/>
      <c r="G281" s="122"/>
      <c r="H281" s="122"/>
      <c r="I281" s="114"/>
      <c r="J281" s="114"/>
      <c r="K281" s="114"/>
    </row>
    <row r="282" spans="2:11">
      <c r="B282" s="113"/>
      <c r="C282" s="114"/>
      <c r="D282" s="122"/>
      <c r="E282" s="122"/>
      <c r="F282" s="122"/>
      <c r="G282" s="122"/>
      <c r="H282" s="122"/>
      <c r="I282" s="114"/>
      <c r="J282" s="114"/>
      <c r="K282" s="114"/>
    </row>
    <row r="283" spans="2:11">
      <c r="B283" s="113"/>
      <c r="C283" s="114"/>
      <c r="D283" s="122"/>
      <c r="E283" s="122"/>
      <c r="F283" s="122"/>
      <c r="G283" s="122"/>
      <c r="H283" s="122"/>
      <c r="I283" s="114"/>
      <c r="J283" s="114"/>
      <c r="K283" s="114"/>
    </row>
    <row r="284" spans="2:11">
      <c r="B284" s="113"/>
      <c r="C284" s="114"/>
      <c r="D284" s="122"/>
      <c r="E284" s="122"/>
      <c r="F284" s="122"/>
      <c r="G284" s="122"/>
      <c r="H284" s="122"/>
      <c r="I284" s="114"/>
      <c r="J284" s="114"/>
      <c r="K284" s="114"/>
    </row>
    <row r="285" spans="2:11">
      <c r="B285" s="113"/>
      <c r="C285" s="114"/>
      <c r="D285" s="122"/>
      <c r="E285" s="122"/>
      <c r="F285" s="122"/>
      <c r="G285" s="122"/>
      <c r="H285" s="122"/>
      <c r="I285" s="114"/>
      <c r="J285" s="114"/>
      <c r="K285" s="114"/>
    </row>
    <row r="286" spans="2:11">
      <c r="B286" s="113"/>
      <c r="C286" s="114"/>
      <c r="D286" s="122"/>
      <c r="E286" s="122"/>
      <c r="F286" s="122"/>
      <c r="G286" s="122"/>
      <c r="H286" s="122"/>
      <c r="I286" s="114"/>
      <c r="J286" s="114"/>
      <c r="K286" s="114"/>
    </row>
    <row r="287" spans="2:11">
      <c r="B287" s="113"/>
      <c r="C287" s="114"/>
      <c r="D287" s="122"/>
      <c r="E287" s="122"/>
      <c r="F287" s="122"/>
      <c r="G287" s="122"/>
      <c r="H287" s="122"/>
      <c r="I287" s="114"/>
      <c r="J287" s="114"/>
      <c r="K287" s="114"/>
    </row>
    <row r="288" spans="2:11">
      <c r="B288" s="113"/>
      <c r="C288" s="114"/>
      <c r="D288" s="122"/>
      <c r="E288" s="122"/>
      <c r="F288" s="122"/>
      <c r="G288" s="122"/>
      <c r="H288" s="122"/>
      <c r="I288" s="114"/>
      <c r="J288" s="114"/>
      <c r="K288" s="114"/>
    </row>
    <row r="289" spans="2:11">
      <c r="B289" s="113"/>
      <c r="C289" s="114"/>
      <c r="D289" s="122"/>
      <c r="E289" s="122"/>
      <c r="F289" s="122"/>
      <c r="G289" s="122"/>
      <c r="H289" s="122"/>
      <c r="I289" s="114"/>
      <c r="J289" s="114"/>
      <c r="K289" s="114"/>
    </row>
    <row r="290" spans="2:11">
      <c r="B290" s="113"/>
      <c r="C290" s="114"/>
      <c r="D290" s="122"/>
      <c r="E290" s="122"/>
      <c r="F290" s="122"/>
      <c r="G290" s="122"/>
      <c r="H290" s="122"/>
      <c r="I290" s="114"/>
      <c r="J290" s="114"/>
      <c r="K290" s="114"/>
    </row>
    <row r="291" spans="2:11">
      <c r="B291" s="113"/>
      <c r="C291" s="114"/>
      <c r="D291" s="122"/>
      <c r="E291" s="122"/>
      <c r="F291" s="122"/>
      <c r="G291" s="122"/>
      <c r="H291" s="122"/>
      <c r="I291" s="114"/>
      <c r="J291" s="114"/>
      <c r="K291" s="114"/>
    </row>
    <row r="292" spans="2:11">
      <c r="B292" s="113"/>
      <c r="C292" s="114"/>
      <c r="D292" s="122"/>
      <c r="E292" s="122"/>
      <c r="F292" s="122"/>
      <c r="G292" s="122"/>
      <c r="H292" s="122"/>
      <c r="I292" s="114"/>
      <c r="J292" s="114"/>
      <c r="K292" s="114"/>
    </row>
    <row r="293" spans="2:11">
      <c r="B293" s="113"/>
      <c r="C293" s="114"/>
      <c r="D293" s="122"/>
      <c r="E293" s="122"/>
      <c r="F293" s="122"/>
      <c r="G293" s="122"/>
      <c r="H293" s="122"/>
      <c r="I293" s="114"/>
      <c r="J293" s="114"/>
      <c r="K293" s="114"/>
    </row>
    <row r="294" spans="2:11">
      <c r="B294" s="113"/>
      <c r="C294" s="114"/>
      <c r="D294" s="122"/>
      <c r="E294" s="122"/>
      <c r="F294" s="122"/>
      <c r="G294" s="122"/>
      <c r="H294" s="122"/>
      <c r="I294" s="114"/>
      <c r="J294" s="114"/>
      <c r="K294" s="114"/>
    </row>
    <row r="295" spans="2:11">
      <c r="B295" s="113"/>
      <c r="C295" s="114"/>
      <c r="D295" s="122"/>
      <c r="E295" s="122"/>
      <c r="F295" s="122"/>
      <c r="G295" s="122"/>
      <c r="H295" s="122"/>
      <c r="I295" s="114"/>
      <c r="J295" s="114"/>
      <c r="K295" s="114"/>
    </row>
    <row r="296" spans="2:11">
      <c r="B296" s="113"/>
      <c r="C296" s="114"/>
      <c r="D296" s="122"/>
      <c r="E296" s="122"/>
      <c r="F296" s="122"/>
      <c r="G296" s="122"/>
      <c r="H296" s="122"/>
      <c r="I296" s="114"/>
      <c r="J296" s="114"/>
      <c r="K296" s="114"/>
    </row>
    <row r="297" spans="2:11">
      <c r="B297" s="113"/>
      <c r="C297" s="114"/>
      <c r="D297" s="122"/>
      <c r="E297" s="122"/>
      <c r="F297" s="122"/>
      <c r="G297" s="122"/>
      <c r="H297" s="122"/>
      <c r="I297" s="114"/>
      <c r="J297" s="114"/>
      <c r="K297" s="114"/>
    </row>
    <row r="298" spans="2:11">
      <c r="B298" s="113"/>
      <c r="C298" s="114"/>
      <c r="D298" s="122"/>
      <c r="E298" s="122"/>
      <c r="F298" s="122"/>
      <c r="G298" s="122"/>
      <c r="H298" s="122"/>
      <c r="I298" s="114"/>
      <c r="J298" s="114"/>
      <c r="K298" s="114"/>
    </row>
    <row r="299" spans="2:11">
      <c r="B299" s="113"/>
      <c r="C299" s="114"/>
      <c r="D299" s="122"/>
      <c r="E299" s="122"/>
      <c r="F299" s="122"/>
      <c r="G299" s="122"/>
      <c r="H299" s="122"/>
      <c r="I299" s="114"/>
      <c r="J299" s="114"/>
      <c r="K299" s="114"/>
    </row>
    <row r="300" spans="2:11">
      <c r="B300" s="113"/>
      <c r="C300" s="114"/>
      <c r="D300" s="122"/>
      <c r="E300" s="122"/>
      <c r="F300" s="122"/>
      <c r="G300" s="122"/>
      <c r="H300" s="122"/>
      <c r="I300" s="114"/>
      <c r="J300" s="114"/>
      <c r="K300" s="114"/>
    </row>
    <row r="301" spans="2:11">
      <c r="B301" s="113"/>
      <c r="C301" s="114"/>
      <c r="D301" s="122"/>
      <c r="E301" s="122"/>
      <c r="F301" s="122"/>
      <c r="G301" s="122"/>
      <c r="H301" s="122"/>
      <c r="I301" s="114"/>
      <c r="J301" s="114"/>
      <c r="K301" s="114"/>
    </row>
    <row r="302" spans="2:11">
      <c r="B302" s="113"/>
      <c r="C302" s="114"/>
      <c r="D302" s="122"/>
      <c r="E302" s="122"/>
      <c r="F302" s="122"/>
      <c r="G302" s="122"/>
      <c r="H302" s="122"/>
      <c r="I302" s="114"/>
      <c r="J302" s="114"/>
      <c r="K302" s="114"/>
    </row>
    <row r="303" spans="2:11">
      <c r="B303" s="113"/>
      <c r="C303" s="114"/>
      <c r="D303" s="122"/>
      <c r="E303" s="122"/>
      <c r="F303" s="122"/>
      <c r="G303" s="122"/>
      <c r="H303" s="122"/>
      <c r="I303" s="114"/>
      <c r="J303" s="114"/>
      <c r="K303" s="11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2">
    <dataValidation allowBlank="1" showInputMessage="1" showErrorMessage="1" sqref="D13:K27 D1:K11 C5:C11 A1:A1048576 B1:B11 B13:C1048576 F12:K12 D12 L1:XFD27 D28:XFD1048576"/>
    <dataValidation type="list" allowBlank="1" showInputMessage="1" showErrorMessage="1" sqref="E12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1" bestFit="1" customWidth="1"/>
    <col min="4" max="4" width="11.85546875" style="1" customWidth="1"/>
    <col min="5" max="16384" width="9.140625" style="1"/>
  </cols>
  <sheetData>
    <row r="1" spans="2:6">
      <c r="B1" s="46" t="s">
        <v>136</v>
      </c>
      <c r="C1" s="67" t="s" vm="1">
        <v>213</v>
      </c>
    </row>
    <row r="2" spans="2:6">
      <c r="B2" s="46" t="s">
        <v>135</v>
      </c>
      <c r="C2" s="67" t="s">
        <v>214</v>
      </c>
    </row>
    <row r="3" spans="2:6">
      <c r="B3" s="46" t="s">
        <v>137</v>
      </c>
      <c r="C3" s="67" t="s">
        <v>215</v>
      </c>
    </row>
    <row r="4" spans="2:6">
      <c r="B4" s="46" t="s">
        <v>138</v>
      </c>
      <c r="C4" s="67">
        <v>8602</v>
      </c>
    </row>
    <row r="6" spans="2:6" ht="26.25" customHeight="1">
      <c r="B6" s="127" t="s">
        <v>171</v>
      </c>
      <c r="C6" s="128"/>
      <c r="D6" s="129"/>
    </row>
    <row r="7" spans="2:6" s="3" customFormat="1" ht="33">
      <c r="B7" s="47" t="s">
        <v>106</v>
      </c>
      <c r="C7" s="52" t="s">
        <v>98</v>
      </c>
      <c r="D7" s="53" t="s">
        <v>97</v>
      </c>
    </row>
    <row r="8" spans="2:6" s="3" customFormat="1">
      <c r="B8" s="14"/>
      <c r="C8" s="31" t="s">
        <v>194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1" t="s">
        <v>1824</v>
      </c>
      <c r="C10" s="79">
        <v>97.14164664144846</v>
      </c>
      <c r="D10" s="91"/>
    </row>
    <row r="11" spans="2:6">
      <c r="B11" s="70" t="s">
        <v>24</v>
      </c>
      <c r="C11" s="79">
        <v>97.14164664144846</v>
      </c>
      <c r="D11" s="106"/>
    </row>
    <row r="12" spans="2:6">
      <c r="B12" s="75" t="s">
        <v>1864</v>
      </c>
      <c r="C12" s="76">
        <v>18.228501391197781</v>
      </c>
      <c r="D12" s="94">
        <v>44561</v>
      </c>
      <c r="E12" s="3"/>
      <c r="F12" s="3"/>
    </row>
    <row r="13" spans="2:6">
      <c r="B13" s="75" t="s">
        <v>1865</v>
      </c>
      <c r="C13" s="76">
        <v>59.881605250250686</v>
      </c>
      <c r="D13" s="94">
        <v>44545</v>
      </c>
      <c r="E13" s="3"/>
      <c r="F13" s="3"/>
    </row>
    <row r="14" spans="2:6">
      <c r="B14" s="75" t="s">
        <v>1866</v>
      </c>
      <c r="C14" s="76">
        <v>4.7580799999999996</v>
      </c>
      <c r="D14" s="94">
        <v>44926</v>
      </c>
    </row>
    <row r="15" spans="2:6">
      <c r="B15" s="75" t="s">
        <v>1867</v>
      </c>
      <c r="C15" s="76">
        <v>14.273459999999998</v>
      </c>
      <c r="D15" s="94">
        <v>45935</v>
      </c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3"/>
      <c r="C110" s="114"/>
      <c r="D110" s="114"/>
    </row>
    <row r="111" spans="2:4">
      <c r="B111" s="113"/>
      <c r="C111" s="114"/>
      <c r="D111" s="114"/>
    </row>
    <row r="112" spans="2:4">
      <c r="B112" s="113"/>
      <c r="C112" s="114"/>
      <c r="D112" s="114"/>
    </row>
    <row r="113" spans="2:4">
      <c r="B113" s="113"/>
      <c r="C113" s="114"/>
      <c r="D113" s="114"/>
    </row>
    <row r="114" spans="2:4">
      <c r="B114" s="113"/>
      <c r="C114" s="114"/>
      <c r="D114" s="114"/>
    </row>
    <row r="115" spans="2:4">
      <c r="B115" s="113"/>
      <c r="C115" s="114"/>
      <c r="D115" s="114"/>
    </row>
    <row r="116" spans="2:4">
      <c r="B116" s="113"/>
      <c r="C116" s="114"/>
      <c r="D116" s="114"/>
    </row>
    <row r="117" spans="2:4">
      <c r="B117" s="113"/>
      <c r="C117" s="114"/>
      <c r="D117" s="114"/>
    </row>
    <row r="118" spans="2:4">
      <c r="B118" s="113"/>
      <c r="C118" s="114"/>
      <c r="D118" s="114"/>
    </row>
    <row r="119" spans="2:4">
      <c r="B119" s="113"/>
      <c r="C119" s="114"/>
      <c r="D119" s="114"/>
    </row>
    <row r="120" spans="2:4">
      <c r="B120" s="113"/>
      <c r="C120" s="114"/>
      <c r="D120" s="114"/>
    </row>
    <row r="121" spans="2:4">
      <c r="B121" s="113"/>
      <c r="C121" s="114"/>
      <c r="D121" s="114"/>
    </row>
    <row r="122" spans="2:4">
      <c r="B122" s="113"/>
      <c r="C122" s="114"/>
      <c r="D122" s="114"/>
    </row>
    <row r="123" spans="2:4">
      <c r="B123" s="113"/>
      <c r="C123" s="114"/>
      <c r="D123" s="114"/>
    </row>
    <row r="124" spans="2:4">
      <c r="B124" s="113"/>
      <c r="C124" s="114"/>
      <c r="D124" s="114"/>
    </row>
    <row r="125" spans="2:4">
      <c r="B125" s="113"/>
      <c r="C125" s="114"/>
      <c r="D125" s="114"/>
    </row>
    <row r="126" spans="2:4">
      <c r="B126" s="113"/>
      <c r="C126" s="114"/>
      <c r="D126" s="114"/>
    </row>
    <row r="127" spans="2:4">
      <c r="B127" s="113"/>
      <c r="C127" s="114"/>
      <c r="D127" s="114"/>
    </row>
    <row r="128" spans="2:4">
      <c r="B128" s="113"/>
      <c r="C128" s="114"/>
      <c r="D128" s="114"/>
    </row>
    <row r="129" spans="2:4">
      <c r="B129" s="113"/>
      <c r="C129" s="114"/>
      <c r="D129" s="114"/>
    </row>
    <row r="130" spans="2:4">
      <c r="B130" s="113"/>
      <c r="C130" s="114"/>
      <c r="D130" s="114"/>
    </row>
    <row r="131" spans="2:4">
      <c r="B131" s="113"/>
      <c r="C131" s="114"/>
      <c r="D131" s="114"/>
    </row>
    <row r="132" spans="2:4">
      <c r="B132" s="113"/>
      <c r="C132" s="114"/>
      <c r="D132" s="114"/>
    </row>
    <row r="133" spans="2:4">
      <c r="B133" s="113"/>
      <c r="C133" s="114"/>
      <c r="D133" s="114"/>
    </row>
    <row r="134" spans="2:4">
      <c r="B134" s="113"/>
      <c r="C134" s="114"/>
      <c r="D134" s="114"/>
    </row>
    <row r="135" spans="2:4">
      <c r="B135" s="113"/>
      <c r="C135" s="114"/>
      <c r="D135" s="114"/>
    </row>
    <row r="136" spans="2:4">
      <c r="B136" s="113"/>
      <c r="C136" s="114"/>
      <c r="D136" s="114"/>
    </row>
    <row r="137" spans="2:4">
      <c r="B137" s="113"/>
      <c r="C137" s="114"/>
      <c r="D137" s="114"/>
    </row>
    <row r="138" spans="2:4">
      <c r="B138" s="113"/>
      <c r="C138" s="114"/>
      <c r="D138" s="114"/>
    </row>
    <row r="139" spans="2:4">
      <c r="B139" s="113"/>
      <c r="C139" s="114"/>
      <c r="D139" s="114"/>
    </row>
    <row r="140" spans="2:4">
      <c r="B140" s="113"/>
      <c r="C140" s="114"/>
      <c r="D140" s="114"/>
    </row>
    <row r="141" spans="2:4">
      <c r="B141" s="113"/>
      <c r="C141" s="114"/>
      <c r="D141" s="114"/>
    </row>
    <row r="142" spans="2:4">
      <c r="B142" s="113"/>
      <c r="C142" s="114"/>
      <c r="D142" s="114"/>
    </row>
    <row r="143" spans="2:4">
      <c r="B143" s="113"/>
      <c r="C143" s="114"/>
      <c r="D143" s="114"/>
    </row>
    <row r="144" spans="2:4">
      <c r="B144" s="113"/>
      <c r="C144" s="114"/>
      <c r="D144" s="114"/>
    </row>
    <row r="145" spans="2:4">
      <c r="B145" s="113"/>
      <c r="C145" s="114"/>
      <c r="D145" s="114"/>
    </row>
    <row r="146" spans="2:4">
      <c r="B146" s="113"/>
      <c r="C146" s="114"/>
      <c r="D146" s="114"/>
    </row>
    <row r="147" spans="2:4">
      <c r="B147" s="113"/>
      <c r="C147" s="114"/>
      <c r="D147" s="114"/>
    </row>
    <row r="148" spans="2:4">
      <c r="B148" s="113"/>
      <c r="C148" s="114"/>
      <c r="D148" s="114"/>
    </row>
    <row r="149" spans="2:4">
      <c r="B149" s="113"/>
      <c r="C149" s="114"/>
      <c r="D149" s="114"/>
    </row>
    <row r="150" spans="2:4">
      <c r="B150" s="113"/>
      <c r="C150" s="114"/>
      <c r="D150" s="114"/>
    </row>
    <row r="151" spans="2:4">
      <c r="B151" s="113"/>
      <c r="C151" s="114"/>
      <c r="D151" s="114"/>
    </row>
    <row r="152" spans="2:4">
      <c r="B152" s="113"/>
      <c r="C152" s="114"/>
      <c r="D152" s="114"/>
    </row>
    <row r="153" spans="2:4">
      <c r="B153" s="113"/>
      <c r="C153" s="114"/>
      <c r="D153" s="114"/>
    </row>
    <row r="154" spans="2:4">
      <c r="B154" s="113"/>
      <c r="C154" s="114"/>
      <c r="D154" s="114"/>
    </row>
    <row r="155" spans="2:4">
      <c r="B155" s="113"/>
      <c r="C155" s="114"/>
      <c r="D155" s="114"/>
    </row>
    <row r="156" spans="2:4">
      <c r="B156" s="113"/>
      <c r="C156" s="114"/>
      <c r="D156" s="114"/>
    </row>
    <row r="157" spans="2:4">
      <c r="B157" s="113"/>
      <c r="C157" s="114"/>
      <c r="D157" s="114"/>
    </row>
    <row r="158" spans="2:4">
      <c r="B158" s="113"/>
      <c r="C158" s="114"/>
      <c r="D158" s="114"/>
    </row>
    <row r="159" spans="2:4">
      <c r="B159" s="113"/>
      <c r="C159" s="114"/>
      <c r="D159" s="114"/>
    </row>
    <row r="160" spans="2:4">
      <c r="B160" s="113"/>
      <c r="C160" s="114"/>
      <c r="D160" s="114"/>
    </row>
    <row r="161" spans="2:4">
      <c r="B161" s="113"/>
      <c r="C161" s="114"/>
      <c r="D161" s="114"/>
    </row>
    <row r="162" spans="2:4">
      <c r="B162" s="113"/>
      <c r="C162" s="114"/>
      <c r="D162" s="114"/>
    </row>
    <row r="163" spans="2:4">
      <c r="B163" s="113"/>
      <c r="C163" s="114"/>
      <c r="D163" s="114"/>
    </row>
    <row r="164" spans="2:4">
      <c r="B164" s="113"/>
      <c r="C164" s="114"/>
      <c r="D164" s="114"/>
    </row>
    <row r="165" spans="2:4">
      <c r="B165" s="113"/>
      <c r="C165" s="114"/>
      <c r="D165" s="114"/>
    </row>
    <row r="166" spans="2:4">
      <c r="B166" s="113"/>
      <c r="C166" s="114"/>
      <c r="D166" s="114"/>
    </row>
    <row r="167" spans="2:4">
      <c r="B167" s="113"/>
      <c r="C167" s="114"/>
      <c r="D167" s="114"/>
    </row>
    <row r="168" spans="2:4">
      <c r="B168" s="113"/>
      <c r="C168" s="114"/>
      <c r="D168" s="114"/>
    </row>
    <row r="169" spans="2:4">
      <c r="B169" s="113"/>
      <c r="C169" s="114"/>
      <c r="D169" s="114"/>
    </row>
    <row r="170" spans="2:4">
      <c r="B170" s="113"/>
      <c r="C170" s="114"/>
      <c r="D170" s="114"/>
    </row>
    <row r="171" spans="2:4">
      <c r="B171" s="113"/>
      <c r="C171" s="114"/>
      <c r="D171" s="114"/>
    </row>
    <row r="172" spans="2:4">
      <c r="B172" s="113"/>
      <c r="C172" s="114"/>
      <c r="D172" s="114"/>
    </row>
    <row r="173" spans="2:4">
      <c r="B173" s="113"/>
      <c r="C173" s="114"/>
      <c r="D173" s="114"/>
    </row>
    <row r="174" spans="2:4">
      <c r="B174" s="113"/>
      <c r="C174" s="114"/>
      <c r="D174" s="114"/>
    </row>
    <row r="175" spans="2:4">
      <c r="B175" s="113"/>
      <c r="C175" s="114"/>
      <c r="D175" s="114"/>
    </row>
    <row r="176" spans="2:4">
      <c r="B176" s="113"/>
      <c r="C176" s="114"/>
      <c r="D176" s="114"/>
    </row>
    <row r="177" spans="2:4">
      <c r="B177" s="113"/>
      <c r="C177" s="114"/>
      <c r="D177" s="114"/>
    </row>
    <row r="178" spans="2:4">
      <c r="B178" s="113"/>
      <c r="C178" s="114"/>
      <c r="D178" s="114"/>
    </row>
    <row r="179" spans="2:4">
      <c r="B179" s="113"/>
      <c r="C179" s="114"/>
      <c r="D179" s="114"/>
    </row>
    <row r="180" spans="2:4">
      <c r="B180" s="113"/>
      <c r="C180" s="114"/>
      <c r="D180" s="114"/>
    </row>
    <row r="181" spans="2:4">
      <c r="B181" s="113"/>
      <c r="C181" s="114"/>
      <c r="D181" s="114"/>
    </row>
    <row r="182" spans="2:4">
      <c r="B182" s="113"/>
      <c r="C182" s="114"/>
      <c r="D182" s="114"/>
    </row>
    <row r="183" spans="2:4">
      <c r="B183" s="113"/>
      <c r="C183" s="114"/>
      <c r="D183" s="114"/>
    </row>
    <row r="184" spans="2:4">
      <c r="B184" s="113"/>
      <c r="C184" s="114"/>
      <c r="D184" s="114"/>
    </row>
    <row r="185" spans="2:4">
      <c r="B185" s="113"/>
      <c r="C185" s="114"/>
      <c r="D185" s="114"/>
    </row>
    <row r="186" spans="2:4">
      <c r="B186" s="113"/>
      <c r="C186" s="114"/>
      <c r="D186" s="114"/>
    </row>
    <row r="187" spans="2:4">
      <c r="B187" s="113"/>
      <c r="C187" s="114"/>
      <c r="D187" s="114"/>
    </row>
    <row r="188" spans="2:4">
      <c r="B188" s="113"/>
      <c r="C188" s="114"/>
      <c r="D188" s="114"/>
    </row>
    <row r="189" spans="2:4">
      <c r="B189" s="113"/>
      <c r="C189" s="114"/>
      <c r="D189" s="114"/>
    </row>
    <row r="190" spans="2:4">
      <c r="B190" s="113"/>
      <c r="C190" s="114"/>
      <c r="D190" s="114"/>
    </row>
    <row r="191" spans="2:4">
      <c r="B191" s="113"/>
      <c r="C191" s="114"/>
      <c r="D191" s="114"/>
    </row>
    <row r="192" spans="2:4">
      <c r="B192" s="113"/>
      <c r="C192" s="114"/>
      <c r="D192" s="114"/>
    </row>
    <row r="193" spans="2:4">
      <c r="B193" s="113"/>
      <c r="C193" s="114"/>
      <c r="D193" s="114"/>
    </row>
    <row r="194" spans="2:4">
      <c r="B194" s="113"/>
      <c r="C194" s="114"/>
      <c r="D194" s="114"/>
    </row>
    <row r="195" spans="2:4">
      <c r="B195" s="113"/>
      <c r="C195" s="114"/>
      <c r="D195" s="114"/>
    </row>
    <row r="196" spans="2:4">
      <c r="B196" s="113"/>
      <c r="C196" s="114"/>
      <c r="D196" s="114"/>
    </row>
    <row r="197" spans="2:4">
      <c r="B197" s="113"/>
      <c r="C197" s="114"/>
      <c r="D197" s="114"/>
    </row>
    <row r="198" spans="2:4">
      <c r="B198" s="113"/>
      <c r="C198" s="114"/>
      <c r="D198" s="114"/>
    </row>
    <row r="199" spans="2:4">
      <c r="B199" s="113"/>
      <c r="C199" s="114"/>
      <c r="D199" s="114"/>
    </row>
    <row r="200" spans="2:4">
      <c r="B200" s="113"/>
      <c r="C200" s="114"/>
      <c r="D200" s="114"/>
    </row>
    <row r="201" spans="2:4">
      <c r="B201" s="113"/>
      <c r="C201" s="114"/>
      <c r="D201" s="114"/>
    </row>
    <row r="202" spans="2:4">
      <c r="B202" s="113"/>
      <c r="C202" s="114"/>
      <c r="D202" s="114"/>
    </row>
    <row r="203" spans="2:4">
      <c r="B203" s="113"/>
      <c r="C203" s="114"/>
      <c r="D203" s="114"/>
    </row>
    <row r="204" spans="2:4">
      <c r="B204" s="113"/>
      <c r="C204" s="114"/>
      <c r="D204" s="114"/>
    </row>
    <row r="205" spans="2:4">
      <c r="B205" s="113"/>
      <c r="C205" s="114"/>
      <c r="D205" s="114"/>
    </row>
    <row r="206" spans="2:4">
      <c r="B206" s="113"/>
      <c r="C206" s="114"/>
      <c r="D206" s="114"/>
    </row>
    <row r="207" spans="2:4">
      <c r="B207" s="113"/>
      <c r="C207" s="114"/>
      <c r="D207" s="114"/>
    </row>
    <row r="208" spans="2:4">
      <c r="B208" s="113"/>
      <c r="C208" s="114"/>
      <c r="D208" s="114"/>
    </row>
    <row r="209" spans="2:4">
      <c r="B209" s="113"/>
      <c r="C209" s="114"/>
      <c r="D209" s="114"/>
    </row>
    <row r="210" spans="2:4">
      <c r="B210" s="113"/>
      <c r="C210" s="114"/>
      <c r="D210" s="114"/>
    </row>
    <row r="211" spans="2:4">
      <c r="B211" s="113"/>
      <c r="C211" s="114"/>
      <c r="D211" s="114"/>
    </row>
    <row r="212" spans="2:4">
      <c r="B212" s="113"/>
      <c r="C212" s="114"/>
      <c r="D212" s="114"/>
    </row>
    <row r="213" spans="2:4">
      <c r="B213" s="113"/>
      <c r="C213" s="114"/>
      <c r="D213" s="114"/>
    </row>
    <row r="214" spans="2:4">
      <c r="B214" s="113"/>
      <c r="C214" s="114"/>
      <c r="D214" s="114"/>
    </row>
    <row r="215" spans="2:4">
      <c r="B215" s="113"/>
      <c r="C215" s="114"/>
      <c r="D215" s="114"/>
    </row>
    <row r="216" spans="2:4">
      <c r="B216" s="113"/>
      <c r="C216" s="114"/>
      <c r="D216" s="114"/>
    </row>
    <row r="217" spans="2:4">
      <c r="B217" s="113"/>
      <c r="C217" s="114"/>
      <c r="D217" s="114"/>
    </row>
    <row r="218" spans="2:4">
      <c r="B218" s="113"/>
      <c r="C218" s="114"/>
      <c r="D218" s="114"/>
    </row>
    <row r="219" spans="2:4">
      <c r="B219" s="113"/>
      <c r="C219" s="114"/>
      <c r="D219" s="114"/>
    </row>
    <row r="220" spans="2:4">
      <c r="B220" s="113"/>
      <c r="C220" s="114"/>
      <c r="D220" s="114"/>
    </row>
    <row r="221" spans="2:4">
      <c r="B221" s="113"/>
      <c r="C221" s="114"/>
      <c r="D221" s="114"/>
    </row>
    <row r="222" spans="2:4">
      <c r="B222" s="113"/>
      <c r="C222" s="114"/>
      <c r="D222" s="114"/>
    </row>
    <row r="223" spans="2:4">
      <c r="B223" s="113"/>
      <c r="C223" s="114"/>
      <c r="D223" s="114"/>
    </row>
    <row r="224" spans="2:4">
      <c r="B224" s="113"/>
      <c r="C224" s="114"/>
      <c r="D224" s="114"/>
    </row>
    <row r="225" spans="2:4">
      <c r="B225" s="113"/>
      <c r="C225" s="114"/>
      <c r="D225" s="114"/>
    </row>
    <row r="226" spans="2:4">
      <c r="B226" s="113"/>
      <c r="C226" s="114"/>
      <c r="D226" s="114"/>
    </row>
    <row r="227" spans="2:4">
      <c r="B227" s="113"/>
      <c r="C227" s="114"/>
      <c r="D227" s="114"/>
    </row>
    <row r="228" spans="2:4">
      <c r="B228" s="113"/>
      <c r="C228" s="114"/>
      <c r="D228" s="114"/>
    </row>
    <row r="229" spans="2:4">
      <c r="B229" s="113"/>
      <c r="C229" s="114"/>
      <c r="D229" s="114"/>
    </row>
    <row r="230" spans="2:4">
      <c r="B230" s="113"/>
      <c r="C230" s="114"/>
      <c r="D230" s="114"/>
    </row>
    <row r="231" spans="2:4">
      <c r="B231" s="113"/>
      <c r="C231" s="114"/>
      <c r="D231" s="114"/>
    </row>
    <row r="232" spans="2:4">
      <c r="B232" s="113"/>
      <c r="C232" s="114"/>
      <c r="D232" s="114"/>
    </row>
    <row r="233" spans="2:4">
      <c r="B233" s="113"/>
      <c r="C233" s="114"/>
      <c r="D233" s="114"/>
    </row>
    <row r="234" spans="2:4">
      <c r="B234" s="113"/>
      <c r="C234" s="114"/>
      <c r="D234" s="114"/>
    </row>
    <row r="235" spans="2:4">
      <c r="B235" s="113"/>
      <c r="C235" s="114"/>
      <c r="D235" s="114"/>
    </row>
    <row r="236" spans="2:4">
      <c r="B236" s="113"/>
      <c r="C236" s="114"/>
      <c r="D236" s="114"/>
    </row>
    <row r="237" spans="2:4">
      <c r="B237" s="113"/>
      <c r="C237" s="114"/>
      <c r="D237" s="114"/>
    </row>
    <row r="238" spans="2:4">
      <c r="B238" s="113"/>
      <c r="C238" s="114"/>
      <c r="D238" s="114"/>
    </row>
    <row r="239" spans="2:4">
      <c r="B239" s="113"/>
      <c r="C239" s="114"/>
      <c r="D239" s="114"/>
    </row>
    <row r="240" spans="2:4">
      <c r="B240" s="113"/>
      <c r="C240" s="114"/>
      <c r="D240" s="114"/>
    </row>
    <row r="241" spans="2:4">
      <c r="B241" s="113"/>
      <c r="C241" s="114"/>
      <c r="D241" s="114"/>
    </row>
    <row r="242" spans="2:4">
      <c r="B242" s="113"/>
      <c r="C242" s="114"/>
      <c r="D242" s="114"/>
    </row>
    <row r="243" spans="2:4">
      <c r="B243" s="113"/>
      <c r="C243" s="114"/>
      <c r="D243" s="114"/>
    </row>
    <row r="244" spans="2:4">
      <c r="B244" s="113"/>
      <c r="C244" s="114"/>
      <c r="D244" s="114"/>
    </row>
    <row r="245" spans="2:4">
      <c r="B245" s="113"/>
      <c r="C245" s="114"/>
      <c r="D245" s="114"/>
    </row>
    <row r="246" spans="2:4">
      <c r="B246" s="113"/>
      <c r="C246" s="114"/>
      <c r="D246" s="114"/>
    </row>
    <row r="247" spans="2:4">
      <c r="B247" s="113"/>
      <c r="C247" s="114"/>
      <c r="D247" s="114"/>
    </row>
    <row r="248" spans="2:4">
      <c r="B248" s="113"/>
      <c r="C248" s="114"/>
      <c r="D248" s="114"/>
    </row>
    <row r="249" spans="2:4">
      <c r="B249" s="113"/>
      <c r="C249" s="114"/>
      <c r="D249" s="114"/>
    </row>
    <row r="250" spans="2:4">
      <c r="B250" s="113"/>
      <c r="C250" s="114"/>
      <c r="D250" s="114"/>
    </row>
    <row r="251" spans="2:4">
      <c r="B251" s="113"/>
      <c r="C251" s="114"/>
      <c r="D251" s="114"/>
    </row>
    <row r="252" spans="2:4">
      <c r="B252" s="113"/>
      <c r="C252" s="114"/>
      <c r="D252" s="114"/>
    </row>
    <row r="253" spans="2:4">
      <c r="B253" s="113"/>
      <c r="C253" s="114"/>
      <c r="D253" s="114"/>
    </row>
    <row r="254" spans="2:4">
      <c r="B254" s="113"/>
      <c r="C254" s="114"/>
      <c r="D254" s="114"/>
    </row>
    <row r="255" spans="2:4">
      <c r="B255" s="113"/>
      <c r="C255" s="114"/>
      <c r="D255" s="114"/>
    </row>
    <row r="256" spans="2:4">
      <c r="B256" s="113"/>
      <c r="C256" s="114"/>
      <c r="D256" s="114"/>
    </row>
    <row r="257" spans="2:4">
      <c r="B257" s="113"/>
      <c r="C257" s="114"/>
      <c r="D257" s="114"/>
    </row>
    <row r="258" spans="2:4">
      <c r="B258" s="113"/>
      <c r="C258" s="114"/>
      <c r="D258" s="114"/>
    </row>
    <row r="259" spans="2:4">
      <c r="B259" s="113"/>
      <c r="C259" s="114"/>
      <c r="D259" s="114"/>
    </row>
    <row r="260" spans="2:4">
      <c r="B260" s="113"/>
      <c r="C260" s="114"/>
      <c r="D260" s="114"/>
    </row>
    <row r="261" spans="2:4">
      <c r="B261" s="113"/>
      <c r="C261" s="114"/>
      <c r="D261" s="114"/>
    </row>
    <row r="262" spans="2:4">
      <c r="B262" s="113"/>
      <c r="C262" s="114"/>
      <c r="D262" s="114"/>
    </row>
    <row r="263" spans="2:4">
      <c r="B263" s="113"/>
      <c r="C263" s="114"/>
      <c r="D263" s="114"/>
    </row>
    <row r="264" spans="2:4">
      <c r="B264" s="113"/>
      <c r="C264" s="114"/>
      <c r="D264" s="114"/>
    </row>
    <row r="265" spans="2:4">
      <c r="B265" s="113"/>
      <c r="C265" s="114"/>
      <c r="D265" s="114"/>
    </row>
    <row r="266" spans="2:4">
      <c r="B266" s="113"/>
      <c r="C266" s="114"/>
      <c r="D266" s="114"/>
    </row>
    <row r="267" spans="2:4">
      <c r="B267" s="113"/>
      <c r="C267" s="114"/>
      <c r="D267" s="114"/>
    </row>
    <row r="268" spans="2:4">
      <c r="B268" s="113"/>
      <c r="C268" s="114"/>
      <c r="D268" s="114"/>
    </row>
    <row r="269" spans="2:4">
      <c r="B269" s="113"/>
      <c r="C269" s="114"/>
      <c r="D269" s="114"/>
    </row>
    <row r="270" spans="2:4">
      <c r="B270" s="113"/>
      <c r="C270" s="114"/>
      <c r="D270" s="114"/>
    </row>
    <row r="271" spans="2:4">
      <c r="B271" s="113"/>
      <c r="C271" s="114"/>
      <c r="D271" s="114"/>
    </row>
    <row r="272" spans="2:4">
      <c r="B272" s="113"/>
      <c r="C272" s="114"/>
      <c r="D272" s="114"/>
    </row>
    <row r="273" spans="2:4">
      <c r="B273" s="113"/>
      <c r="C273" s="114"/>
      <c r="D273" s="114"/>
    </row>
    <row r="274" spans="2:4">
      <c r="B274" s="113"/>
      <c r="C274" s="114"/>
      <c r="D274" s="114"/>
    </row>
    <row r="275" spans="2:4">
      <c r="B275" s="113"/>
      <c r="C275" s="114"/>
      <c r="D275" s="114"/>
    </row>
    <row r="276" spans="2:4">
      <c r="B276" s="113"/>
      <c r="C276" s="114"/>
      <c r="D276" s="114"/>
    </row>
    <row r="277" spans="2:4">
      <c r="B277" s="113"/>
      <c r="C277" s="114"/>
      <c r="D277" s="114"/>
    </row>
    <row r="278" spans="2:4">
      <c r="B278" s="113"/>
      <c r="C278" s="114"/>
      <c r="D278" s="114"/>
    </row>
    <row r="279" spans="2:4">
      <c r="B279" s="113"/>
      <c r="C279" s="114"/>
      <c r="D279" s="114"/>
    </row>
    <row r="280" spans="2:4">
      <c r="B280" s="113"/>
      <c r="C280" s="114"/>
      <c r="D280" s="114"/>
    </row>
    <row r="281" spans="2:4">
      <c r="B281" s="113"/>
      <c r="C281" s="114"/>
      <c r="D281" s="114"/>
    </row>
    <row r="282" spans="2:4">
      <c r="B282" s="113"/>
      <c r="C282" s="114"/>
      <c r="D282" s="114"/>
    </row>
    <row r="283" spans="2:4">
      <c r="B283" s="113"/>
      <c r="C283" s="114"/>
      <c r="D283" s="114"/>
    </row>
    <row r="284" spans="2:4">
      <c r="B284" s="113"/>
      <c r="C284" s="114"/>
      <c r="D284" s="114"/>
    </row>
    <row r="285" spans="2:4">
      <c r="B285" s="113"/>
      <c r="C285" s="114"/>
      <c r="D285" s="114"/>
    </row>
    <row r="286" spans="2:4">
      <c r="B286" s="113"/>
      <c r="C286" s="114"/>
      <c r="D286" s="114"/>
    </row>
    <row r="287" spans="2:4">
      <c r="B287" s="113"/>
      <c r="C287" s="114"/>
      <c r="D287" s="114"/>
    </row>
    <row r="288" spans="2:4">
      <c r="B288" s="113"/>
      <c r="C288" s="114"/>
      <c r="D288" s="114"/>
    </row>
    <row r="289" spans="2:4">
      <c r="B289" s="113"/>
      <c r="C289" s="114"/>
      <c r="D289" s="114"/>
    </row>
    <row r="290" spans="2:4">
      <c r="B290" s="113"/>
      <c r="C290" s="114"/>
      <c r="D290" s="114"/>
    </row>
    <row r="291" spans="2:4">
      <c r="B291" s="113"/>
      <c r="C291" s="114"/>
      <c r="D291" s="114"/>
    </row>
    <row r="292" spans="2:4">
      <c r="B292" s="113"/>
      <c r="C292" s="114"/>
      <c r="D292" s="114"/>
    </row>
    <row r="293" spans="2:4">
      <c r="B293" s="113"/>
      <c r="C293" s="114"/>
      <c r="D293" s="114"/>
    </row>
    <row r="294" spans="2:4">
      <c r="B294" s="113"/>
      <c r="C294" s="114"/>
      <c r="D294" s="114"/>
    </row>
    <row r="295" spans="2:4">
      <c r="B295" s="113"/>
      <c r="C295" s="114"/>
      <c r="D295" s="114"/>
    </row>
    <row r="296" spans="2:4">
      <c r="B296" s="113"/>
      <c r="C296" s="114"/>
      <c r="D296" s="114"/>
    </row>
    <row r="297" spans="2:4">
      <c r="B297" s="113"/>
      <c r="C297" s="114"/>
      <c r="D297" s="114"/>
    </row>
    <row r="298" spans="2:4">
      <c r="B298" s="113"/>
      <c r="C298" s="114"/>
      <c r="D298" s="114"/>
    </row>
    <row r="299" spans="2:4">
      <c r="B299" s="113"/>
      <c r="C299" s="114"/>
      <c r="D299" s="114"/>
    </row>
    <row r="300" spans="2:4">
      <c r="B300" s="113"/>
      <c r="C300" s="114"/>
      <c r="D300" s="114"/>
    </row>
    <row r="301" spans="2:4">
      <c r="B301" s="113"/>
      <c r="C301" s="114"/>
      <c r="D301" s="114"/>
    </row>
    <row r="302" spans="2:4">
      <c r="B302" s="113"/>
      <c r="C302" s="114"/>
      <c r="D302" s="114"/>
    </row>
    <row r="303" spans="2:4">
      <c r="B303" s="113"/>
      <c r="C303" s="114"/>
      <c r="D303" s="114"/>
    </row>
    <row r="304" spans="2:4">
      <c r="B304" s="113"/>
      <c r="C304" s="114"/>
      <c r="D304" s="114"/>
    </row>
    <row r="305" spans="2:4">
      <c r="B305" s="113"/>
      <c r="C305" s="114"/>
      <c r="D305" s="114"/>
    </row>
    <row r="306" spans="2:4">
      <c r="B306" s="113"/>
      <c r="C306" s="114"/>
      <c r="D306" s="114"/>
    </row>
    <row r="307" spans="2:4">
      <c r="B307" s="113"/>
      <c r="C307" s="114"/>
      <c r="D307" s="114"/>
    </row>
    <row r="308" spans="2:4">
      <c r="B308" s="113"/>
      <c r="C308" s="114"/>
      <c r="D308" s="114"/>
    </row>
    <row r="309" spans="2:4">
      <c r="B309" s="113"/>
      <c r="C309" s="114"/>
      <c r="D309" s="114"/>
    </row>
    <row r="310" spans="2:4">
      <c r="B310" s="113"/>
      <c r="C310" s="114"/>
      <c r="D310" s="114"/>
    </row>
    <row r="311" spans="2:4">
      <c r="B311" s="113"/>
      <c r="C311" s="114"/>
      <c r="D311" s="114"/>
    </row>
    <row r="312" spans="2:4">
      <c r="B312" s="113"/>
      <c r="C312" s="114"/>
      <c r="D312" s="114"/>
    </row>
    <row r="313" spans="2:4">
      <c r="B313" s="113"/>
      <c r="C313" s="114"/>
      <c r="D313" s="114"/>
    </row>
    <row r="314" spans="2:4">
      <c r="B314" s="113"/>
      <c r="C314" s="114"/>
      <c r="D314" s="114"/>
    </row>
    <row r="315" spans="2:4">
      <c r="B315" s="113"/>
      <c r="C315" s="114"/>
      <c r="D315" s="114"/>
    </row>
    <row r="316" spans="2:4">
      <c r="B316" s="113"/>
      <c r="C316" s="114"/>
      <c r="D316" s="114"/>
    </row>
    <row r="317" spans="2:4">
      <c r="B317" s="113"/>
      <c r="C317" s="114"/>
      <c r="D317" s="114"/>
    </row>
    <row r="318" spans="2:4">
      <c r="B318" s="113"/>
      <c r="C318" s="114"/>
      <c r="D318" s="114"/>
    </row>
    <row r="319" spans="2:4">
      <c r="B319" s="113"/>
      <c r="C319" s="114"/>
      <c r="D319" s="114"/>
    </row>
    <row r="320" spans="2:4">
      <c r="B320" s="113"/>
      <c r="C320" s="114"/>
      <c r="D320" s="114"/>
    </row>
    <row r="321" spans="2:4">
      <c r="B321" s="113"/>
      <c r="C321" s="114"/>
      <c r="D321" s="114"/>
    </row>
    <row r="322" spans="2:4">
      <c r="B322" s="113"/>
      <c r="C322" s="114"/>
      <c r="D322" s="114"/>
    </row>
    <row r="323" spans="2:4">
      <c r="B323" s="113"/>
      <c r="C323" s="114"/>
      <c r="D323" s="114"/>
    </row>
    <row r="324" spans="2:4">
      <c r="B324" s="113"/>
      <c r="C324" s="114"/>
      <c r="D324" s="114"/>
    </row>
    <row r="325" spans="2:4">
      <c r="B325" s="113"/>
      <c r="C325" s="114"/>
      <c r="D325" s="114"/>
    </row>
    <row r="326" spans="2:4">
      <c r="B326" s="113"/>
      <c r="C326" s="114"/>
      <c r="D326" s="114"/>
    </row>
    <row r="327" spans="2:4">
      <c r="B327" s="113"/>
      <c r="C327" s="114"/>
      <c r="D327" s="114"/>
    </row>
    <row r="328" spans="2:4">
      <c r="B328" s="113"/>
      <c r="C328" s="114"/>
      <c r="D328" s="114"/>
    </row>
    <row r="329" spans="2:4">
      <c r="B329" s="113"/>
      <c r="C329" s="114"/>
      <c r="D329" s="114"/>
    </row>
    <row r="330" spans="2:4">
      <c r="B330" s="113"/>
      <c r="C330" s="114"/>
      <c r="D330" s="114"/>
    </row>
    <row r="331" spans="2:4">
      <c r="B331" s="113"/>
      <c r="C331" s="114"/>
      <c r="D331" s="114"/>
    </row>
    <row r="332" spans="2:4">
      <c r="B332" s="113"/>
      <c r="C332" s="114"/>
      <c r="D332" s="114"/>
    </row>
    <row r="333" spans="2:4">
      <c r="B333" s="113"/>
      <c r="C333" s="114"/>
      <c r="D333" s="114"/>
    </row>
    <row r="334" spans="2:4">
      <c r="B334" s="113"/>
      <c r="C334" s="114"/>
      <c r="D334" s="114"/>
    </row>
    <row r="335" spans="2:4">
      <c r="B335" s="113"/>
      <c r="C335" s="114"/>
      <c r="D335" s="114"/>
    </row>
    <row r="336" spans="2:4">
      <c r="B336" s="113"/>
      <c r="C336" s="114"/>
      <c r="D336" s="114"/>
    </row>
    <row r="337" spans="2:4">
      <c r="B337" s="113"/>
      <c r="C337" s="114"/>
      <c r="D337" s="114"/>
    </row>
    <row r="338" spans="2:4">
      <c r="B338" s="113"/>
      <c r="C338" s="114"/>
      <c r="D338" s="114"/>
    </row>
    <row r="339" spans="2:4">
      <c r="B339" s="113"/>
      <c r="C339" s="114"/>
      <c r="D339" s="114"/>
    </row>
    <row r="340" spans="2:4">
      <c r="B340" s="113"/>
      <c r="C340" s="114"/>
      <c r="D340" s="114"/>
    </row>
    <row r="341" spans="2:4">
      <c r="B341" s="113"/>
      <c r="C341" s="114"/>
      <c r="D341" s="114"/>
    </row>
    <row r="342" spans="2:4">
      <c r="B342" s="113"/>
      <c r="C342" s="114"/>
      <c r="D342" s="114"/>
    </row>
    <row r="343" spans="2:4">
      <c r="B343" s="113"/>
      <c r="C343" s="114"/>
      <c r="D343" s="114"/>
    </row>
    <row r="344" spans="2:4">
      <c r="B344" s="113"/>
      <c r="C344" s="114"/>
      <c r="D344" s="114"/>
    </row>
    <row r="345" spans="2:4">
      <c r="B345" s="113"/>
      <c r="C345" s="114"/>
      <c r="D345" s="114"/>
    </row>
    <row r="346" spans="2:4">
      <c r="B346" s="113"/>
      <c r="C346" s="114"/>
      <c r="D346" s="114"/>
    </row>
    <row r="347" spans="2:4">
      <c r="B347" s="113"/>
      <c r="C347" s="114"/>
      <c r="D347" s="114"/>
    </row>
    <row r="348" spans="2:4">
      <c r="B348" s="113"/>
      <c r="C348" s="114"/>
      <c r="D348" s="114"/>
    </row>
    <row r="349" spans="2:4">
      <c r="B349" s="113"/>
      <c r="C349" s="114"/>
      <c r="D349" s="114"/>
    </row>
    <row r="350" spans="2:4">
      <c r="B350" s="113"/>
      <c r="C350" s="114"/>
      <c r="D350" s="114"/>
    </row>
    <row r="351" spans="2:4">
      <c r="B351" s="113"/>
      <c r="C351" s="114"/>
      <c r="D351" s="114"/>
    </row>
    <row r="352" spans="2:4">
      <c r="B352" s="113"/>
      <c r="C352" s="114"/>
      <c r="D352" s="114"/>
    </row>
    <row r="353" spans="2:4">
      <c r="B353" s="113"/>
      <c r="C353" s="114"/>
      <c r="D353" s="114"/>
    </row>
    <row r="354" spans="2:4">
      <c r="B354" s="113"/>
      <c r="C354" s="114"/>
      <c r="D354" s="114"/>
    </row>
    <row r="355" spans="2:4">
      <c r="B355" s="113"/>
      <c r="C355" s="114"/>
      <c r="D355" s="114"/>
    </row>
    <row r="356" spans="2:4">
      <c r="B356" s="113"/>
      <c r="C356" s="114"/>
      <c r="D356" s="114"/>
    </row>
    <row r="357" spans="2:4">
      <c r="B357" s="113"/>
      <c r="C357" s="114"/>
      <c r="D357" s="114"/>
    </row>
    <row r="358" spans="2:4">
      <c r="B358" s="113"/>
      <c r="C358" s="114"/>
      <c r="D358" s="114"/>
    </row>
    <row r="359" spans="2:4">
      <c r="B359" s="113"/>
      <c r="C359" s="114"/>
      <c r="D359" s="114"/>
    </row>
    <row r="360" spans="2:4">
      <c r="B360" s="113"/>
      <c r="C360" s="114"/>
      <c r="D360" s="114"/>
    </row>
    <row r="361" spans="2:4">
      <c r="B361" s="113"/>
      <c r="C361" s="114"/>
      <c r="D361" s="114"/>
    </row>
    <row r="362" spans="2:4">
      <c r="B362" s="113"/>
      <c r="C362" s="114"/>
      <c r="D362" s="114"/>
    </row>
    <row r="363" spans="2:4">
      <c r="B363" s="113"/>
      <c r="C363" s="114"/>
      <c r="D363" s="114"/>
    </row>
    <row r="364" spans="2:4">
      <c r="B364" s="113"/>
      <c r="C364" s="114"/>
      <c r="D364" s="114"/>
    </row>
    <row r="365" spans="2:4">
      <c r="B365" s="113"/>
      <c r="C365" s="114"/>
      <c r="D365" s="114"/>
    </row>
    <row r="366" spans="2:4">
      <c r="B366" s="113"/>
      <c r="C366" s="114"/>
      <c r="D366" s="114"/>
    </row>
    <row r="367" spans="2:4">
      <c r="B367" s="113"/>
      <c r="C367" s="114"/>
      <c r="D367" s="114"/>
    </row>
    <row r="368" spans="2:4">
      <c r="B368" s="113"/>
      <c r="C368" s="114"/>
      <c r="D368" s="114"/>
    </row>
    <row r="369" spans="2:4">
      <c r="B369" s="113"/>
      <c r="C369" s="114"/>
      <c r="D369" s="114"/>
    </row>
    <row r="370" spans="2:4">
      <c r="B370" s="113"/>
      <c r="C370" s="114"/>
      <c r="D370" s="114"/>
    </row>
    <row r="371" spans="2:4">
      <c r="B371" s="113"/>
      <c r="C371" s="114"/>
      <c r="D371" s="114"/>
    </row>
    <row r="372" spans="2:4">
      <c r="B372" s="113"/>
      <c r="C372" s="114"/>
      <c r="D372" s="114"/>
    </row>
    <row r="373" spans="2:4">
      <c r="B373" s="113"/>
      <c r="C373" s="114"/>
      <c r="D373" s="114"/>
    </row>
    <row r="374" spans="2:4">
      <c r="B374" s="113"/>
      <c r="C374" s="114"/>
      <c r="D374" s="114"/>
    </row>
    <row r="375" spans="2:4">
      <c r="B375" s="113"/>
      <c r="C375" s="114"/>
      <c r="D375" s="114"/>
    </row>
    <row r="376" spans="2:4">
      <c r="B376" s="113"/>
      <c r="C376" s="114"/>
      <c r="D376" s="114"/>
    </row>
    <row r="377" spans="2:4">
      <c r="B377" s="113"/>
      <c r="C377" s="114"/>
      <c r="D377" s="114"/>
    </row>
    <row r="378" spans="2:4">
      <c r="B378" s="113"/>
      <c r="C378" s="114"/>
      <c r="D378" s="114"/>
    </row>
    <row r="379" spans="2:4">
      <c r="B379" s="113"/>
      <c r="C379" s="114"/>
      <c r="D379" s="114"/>
    </row>
    <row r="380" spans="2:4">
      <c r="B380" s="113"/>
      <c r="C380" s="114"/>
      <c r="D380" s="114"/>
    </row>
    <row r="381" spans="2:4">
      <c r="B381" s="113"/>
      <c r="C381" s="114"/>
      <c r="D381" s="114"/>
    </row>
    <row r="382" spans="2:4">
      <c r="B382" s="113"/>
      <c r="C382" s="114"/>
      <c r="D382" s="114"/>
    </row>
    <row r="383" spans="2:4">
      <c r="B383" s="113"/>
      <c r="C383" s="114"/>
      <c r="D383" s="114"/>
    </row>
    <row r="384" spans="2:4">
      <c r="B384" s="113"/>
      <c r="C384" s="114"/>
      <c r="D384" s="114"/>
    </row>
    <row r="385" spans="2:4">
      <c r="B385" s="113"/>
      <c r="C385" s="114"/>
      <c r="D385" s="114"/>
    </row>
    <row r="386" spans="2:4">
      <c r="B386" s="113"/>
      <c r="C386" s="114"/>
      <c r="D386" s="114"/>
    </row>
    <row r="387" spans="2:4">
      <c r="B387" s="113"/>
      <c r="C387" s="114"/>
      <c r="D387" s="114"/>
    </row>
    <row r="388" spans="2:4">
      <c r="B388" s="113"/>
      <c r="C388" s="114"/>
      <c r="D388" s="114"/>
    </row>
    <row r="389" spans="2:4">
      <c r="B389" s="113"/>
      <c r="C389" s="114"/>
      <c r="D389" s="114"/>
    </row>
    <row r="390" spans="2:4">
      <c r="B390" s="113"/>
      <c r="C390" s="114"/>
      <c r="D390" s="114"/>
    </row>
    <row r="391" spans="2:4">
      <c r="B391" s="113"/>
      <c r="C391" s="114"/>
      <c r="D391" s="114"/>
    </row>
    <row r="392" spans="2:4">
      <c r="B392" s="113"/>
      <c r="C392" s="114"/>
      <c r="D392" s="114"/>
    </row>
    <row r="393" spans="2:4">
      <c r="B393" s="113"/>
      <c r="C393" s="114"/>
      <c r="D393" s="114"/>
    </row>
    <row r="394" spans="2:4">
      <c r="B394" s="113"/>
      <c r="C394" s="114"/>
      <c r="D394" s="114"/>
    </row>
    <row r="395" spans="2:4">
      <c r="B395" s="113"/>
      <c r="C395" s="114"/>
      <c r="D395" s="114"/>
    </row>
    <row r="396" spans="2:4">
      <c r="B396" s="113"/>
      <c r="C396" s="114"/>
      <c r="D396" s="114"/>
    </row>
    <row r="397" spans="2:4">
      <c r="B397" s="113"/>
      <c r="C397" s="114"/>
      <c r="D397" s="114"/>
    </row>
    <row r="398" spans="2:4">
      <c r="B398" s="113"/>
      <c r="C398" s="114"/>
      <c r="D398" s="114"/>
    </row>
    <row r="399" spans="2:4">
      <c r="B399" s="113"/>
      <c r="C399" s="114"/>
      <c r="D399" s="114"/>
    </row>
    <row r="400" spans="2:4">
      <c r="B400" s="113"/>
      <c r="C400" s="114"/>
      <c r="D400" s="114"/>
    </row>
    <row r="401" spans="2:4">
      <c r="B401" s="113"/>
      <c r="C401" s="114"/>
      <c r="D401" s="114"/>
    </row>
    <row r="402" spans="2:4">
      <c r="B402" s="113"/>
      <c r="C402" s="114"/>
      <c r="D402" s="114"/>
    </row>
    <row r="403" spans="2:4">
      <c r="B403" s="113"/>
      <c r="C403" s="114"/>
      <c r="D403" s="114"/>
    </row>
    <row r="404" spans="2:4">
      <c r="B404" s="113"/>
      <c r="C404" s="114"/>
      <c r="D404" s="114"/>
    </row>
    <row r="405" spans="2:4">
      <c r="B405" s="113"/>
      <c r="C405" s="114"/>
      <c r="D405" s="114"/>
    </row>
    <row r="406" spans="2:4">
      <c r="B406" s="113"/>
      <c r="C406" s="114"/>
      <c r="D406" s="114"/>
    </row>
    <row r="407" spans="2:4">
      <c r="B407" s="113"/>
      <c r="C407" s="114"/>
      <c r="D407" s="114"/>
    </row>
    <row r="408" spans="2:4">
      <c r="B408" s="113"/>
      <c r="C408" s="114"/>
      <c r="D408" s="114"/>
    </row>
    <row r="409" spans="2:4">
      <c r="B409" s="113"/>
      <c r="C409" s="114"/>
      <c r="D409" s="114"/>
    </row>
    <row r="410" spans="2:4">
      <c r="B410" s="113"/>
      <c r="C410" s="114"/>
      <c r="D410" s="114"/>
    </row>
    <row r="411" spans="2:4">
      <c r="B411" s="113"/>
      <c r="C411" s="114"/>
      <c r="D411" s="114"/>
    </row>
    <row r="412" spans="2:4">
      <c r="B412" s="113"/>
      <c r="C412" s="114"/>
      <c r="D412" s="114"/>
    </row>
    <row r="413" spans="2:4">
      <c r="B413" s="113"/>
      <c r="C413" s="114"/>
      <c r="D413" s="114"/>
    </row>
    <row r="414" spans="2:4">
      <c r="B414" s="113"/>
      <c r="C414" s="114"/>
      <c r="D414" s="114"/>
    </row>
    <row r="415" spans="2:4">
      <c r="B415" s="113"/>
      <c r="C415" s="114"/>
      <c r="D415" s="114"/>
    </row>
    <row r="416" spans="2:4">
      <c r="B416" s="113"/>
      <c r="C416" s="114"/>
      <c r="D416" s="114"/>
    </row>
    <row r="417" spans="2:4">
      <c r="B417" s="113"/>
      <c r="C417" s="114"/>
      <c r="D417" s="114"/>
    </row>
    <row r="418" spans="2:4">
      <c r="B418" s="113"/>
      <c r="C418" s="114"/>
      <c r="D418" s="114"/>
    </row>
    <row r="419" spans="2:4">
      <c r="B419" s="113"/>
      <c r="C419" s="114"/>
      <c r="D419" s="114"/>
    </row>
    <row r="420" spans="2:4">
      <c r="B420" s="113"/>
      <c r="C420" s="114"/>
      <c r="D420" s="114"/>
    </row>
    <row r="421" spans="2:4">
      <c r="B421" s="113"/>
      <c r="C421" s="114"/>
      <c r="D421" s="114"/>
    </row>
    <row r="422" spans="2:4">
      <c r="B422" s="113"/>
      <c r="C422" s="114"/>
      <c r="D422" s="114"/>
    </row>
    <row r="423" spans="2:4">
      <c r="B423" s="113"/>
      <c r="C423" s="114"/>
      <c r="D423" s="114"/>
    </row>
    <row r="424" spans="2:4">
      <c r="B424" s="113"/>
      <c r="C424" s="114"/>
      <c r="D424" s="114"/>
    </row>
    <row r="425" spans="2:4">
      <c r="B425" s="113"/>
      <c r="C425" s="114"/>
      <c r="D425" s="114"/>
    </row>
    <row r="426" spans="2:4">
      <c r="B426" s="113"/>
      <c r="C426" s="114"/>
      <c r="D426" s="114"/>
    </row>
    <row r="427" spans="2:4">
      <c r="B427" s="113"/>
      <c r="C427" s="114"/>
      <c r="D427" s="114"/>
    </row>
    <row r="428" spans="2:4">
      <c r="B428" s="113"/>
      <c r="C428" s="114"/>
      <c r="D428" s="114"/>
    </row>
    <row r="429" spans="2:4">
      <c r="B429" s="113"/>
      <c r="C429" s="114"/>
      <c r="D429" s="114"/>
    </row>
    <row r="430" spans="2:4">
      <c r="B430" s="113"/>
      <c r="C430" s="114"/>
      <c r="D430" s="114"/>
    </row>
    <row r="431" spans="2:4">
      <c r="B431" s="113"/>
      <c r="C431" s="114"/>
      <c r="D431" s="114"/>
    </row>
    <row r="432" spans="2:4">
      <c r="B432" s="113"/>
      <c r="C432" s="114"/>
      <c r="D432" s="114"/>
    </row>
    <row r="433" spans="2:4">
      <c r="B433" s="113"/>
      <c r="C433" s="114"/>
      <c r="D433" s="114"/>
    </row>
    <row r="434" spans="2:4">
      <c r="B434" s="113"/>
      <c r="C434" s="114"/>
      <c r="D434" s="114"/>
    </row>
    <row r="435" spans="2:4">
      <c r="B435" s="113"/>
      <c r="C435" s="114"/>
      <c r="D435" s="114"/>
    </row>
    <row r="436" spans="2:4">
      <c r="B436" s="113"/>
      <c r="C436" s="114"/>
      <c r="D436" s="114"/>
    </row>
    <row r="437" spans="2:4">
      <c r="B437" s="113"/>
      <c r="C437" s="114"/>
      <c r="D437" s="114"/>
    </row>
    <row r="438" spans="2:4">
      <c r="B438" s="113"/>
      <c r="C438" s="114"/>
      <c r="D438" s="114"/>
    </row>
    <row r="439" spans="2:4">
      <c r="B439" s="113"/>
      <c r="C439" s="114"/>
      <c r="D439" s="114"/>
    </row>
    <row r="440" spans="2:4">
      <c r="B440" s="113"/>
      <c r="C440" s="114"/>
      <c r="D440" s="114"/>
    </row>
    <row r="441" spans="2:4">
      <c r="B441" s="113"/>
      <c r="C441" s="114"/>
      <c r="D441" s="114"/>
    </row>
    <row r="442" spans="2:4">
      <c r="B442" s="113"/>
      <c r="C442" s="114"/>
      <c r="D442" s="114"/>
    </row>
    <row r="443" spans="2:4">
      <c r="B443" s="113"/>
      <c r="C443" s="114"/>
      <c r="D443" s="114"/>
    </row>
    <row r="444" spans="2:4">
      <c r="B444" s="113"/>
      <c r="C444" s="114"/>
      <c r="D444" s="114"/>
    </row>
    <row r="445" spans="2:4">
      <c r="B445" s="113"/>
      <c r="C445" s="114"/>
      <c r="D445" s="114"/>
    </row>
    <row r="446" spans="2:4">
      <c r="B446" s="113"/>
      <c r="C446" s="114"/>
      <c r="D446" s="114"/>
    </row>
    <row r="447" spans="2:4">
      <c r="B447" s="113"/>
      <c r="C447" s="114"/>
      <c r="D447" s="114"/>
    </row>
    <row r="448" spans="2:4">
      <c r="B448" s="113"/>
      <c r="C448" s="114"/>
      <c r="D448" s="114"/>
    </row>
    <row r="449" spans="2:4">
      <c r="B449" s="113"/>
      <c r="C449" s="114"/>
      <c r="D449" s="114"/>
    </row>
    <row r="450" spans="2:4">
      <c r="B450" s="113"/>
      <c r="C450" s="114"/>
      <c r="D450" s="114"/>
    </row>
    <row r="451" spans="2:4">
      <c r="B451" s="113"/>
      <c r="C451" s="114"/>
      <c r="D451" s="114"/>
    </row>
    <row r="452" spans="2:4">
      <c r="B452" s="113"/>
      <c r="C452" s="114"/>
      <c r="D452" s="114"/>
    </row>
    <row r="453" spans="2:4">
      <c r="B453" s="113"/>
      <c r="C453" s="114"/>
      <c r="D453" s="114"/>
    </row>
    <row r="454" spans="2:4">
      <c r="B454" s="113"/>
      <c r="C454" s="114"/>
      <c r="D454" s="114"/>
    </row>
    <row r="455" spans="2:4">
      <c r="B455" s="113"/>
      <c r="C455" s="114"/>
      <c r="D455" s="114"/>
    </row>
    <row r="456" spans="2:4">
      <c r="B456" s="113"/>
      <c r="C456" s="114"/>
      <c r="D456" s="114"/>
    </row>
    <row r="457" spans="2:4">
      <c r="B457" s="113"/>
      <c r="C457" s="114"/>
      <c r="D457" s="114"/>
    </row>
    <row r="458" spans="2:4">
      <c r="B458" s="113"/>
      <c r="C458" s="114"/>
      <c r="D458" s="114"/>
    </row>
    <row r="459" spans="2:4">
      <c r="B459" s="113"/>
      <c r="C459" s="114"/>
      <c r="D459" s="114"/>
    </row>
    <row r="460" spans="2:4">
      <c r="B460" s="113"/>
      <c r="C460" s="114"/>
      <c r="D460" s="114"/>
    </row>
    <row r="461" spans="2:4">
      <c r="B461" s="113"/>
      <c r="C461" s="114"/>
      <c r="D461" s="114"/>
    </row>
    <row r="462" spans="2:4">
      <c r="B462" s="113"/>
      <c r="C462" s="114"/>
      <c r="D462" s="114"/>
    </row>
    <row r="463" spans="2:4">
      <c r="B463" s="113"/>
      <c r="C463" s="114"/>
      <c r="D463" s="114"/>
    </row>
    <row r="464" spans="2:4">
      <c r="B464" s="113"/>
      <c r="C464" s="114"/>
      <c r="D464" s="114"/>
    </row>
    <row r="465" spans="2:4">
      <c r="B465" s="113"/>
      <c r="C465" s="114"/>
      <c r="D465" s="114"/>
    </row>
    <row r="466" spans="2:4">
      <c r="B466" s="113"/>
      <c r="C466" s="114"/>
      <c r="D466" s="114"/>
    </row>
    <row r="467" spans="2:4">
      <c r="B467" s="113"/>
      <c r="C467" s="114"/>
      <c r="D467" s="114"/>
    </row>
    <row r="468" spans="2:4">
      <c r="B468" s="113"/>
      <c r="C468" s="114"/>
      <c r="D468" s="114"/>
    </row>
    <row r="469" spans="2:4">
      <c r="B469" s="113"/>
      <c r="C469" s="114"/>
      <c r="D469" s="114"/>
    </row>
    <row r="470" spans="2:4">
      <c r="B470" s="113"/>
      <c r="C470" s="114"/>
      <c r="D470" s="114"/>
    </row>
    <row r="471" spans="2:4">
      <c r="B471" s="113"/>
      <c r="C471" s="114"/>
      <c r="D471" s="114"/>
    </row>
    <row r="472" spans="2:4">
      <c r="B472" s="113"/>
      <c r="C472" s="114"/>
      <c r="D472" s="114"/>
    </row>
    <row r="473" spans="2:4">
      <c r="B473" s="113"/>
      <c r="C473" s="114"/>
      <c r="D473" s="114"/>
    </row>
    <row r="474" spans="2:4">
      <c r="B474" s="113"/>
      <c r="C474" s="114"/>
      <c r="D474" s="114"/>
    </row>
    <row r="475" spans="2:4">
      <c r="B475" s="113"/>
      <c r="C475" s="114"/>
      <c r="D475" s="114"/>
    </row>
    <row r="476" spans="2:4">
      <c r="B476" s="113"/>
      <c r="C476" s="114"/>
      <c r="D476" s="114"/>
    </row>
    <row r="477" spans="2:4">
      <c r="B477" s="113"/>
      <c r="C477" s="114"/>
      <c r="D477" s="114"/>
    </row>
    <row r="478" spans="2:4">
      <c r="B478" s="113"/>
      <c r="C478" s="114"/>
      <c r="D478" s="114"/>
    </row>
    <row r="479" spans="2:4">
      <c r="B479" s="113"/>
      <c r="C479" s="114"/>
      <c r="D479" s="114"/>
    </row>
    <row r="480" spans="2:4">
      <c r="B480" s="113"/>
      <c r="C480" s="114"/>
      <c r="D480" s="114"/>
    </row>
    <row r="481" spans="2:4">
      <c r="B481" s="113"/>
      <c r="C481" s="114"/>
      <c r="D481" s="114"/>
    </row>
    <row r="482" spans="2:4">
      <c r="B482" s="113"/>
      <c r="C482" s="114"/>
      <c r="D482" s="114"/>
    </row>
    <row r="483" spans="2:4">
      <c r="B483" s="113"/>
      <c r="C483" s="114"/>
      <c r="D483" s="114"/>
    </row>
    <row r="484" spans="2:4">
      <c r="B484" s="113"/>
      <c r="C484" s="114"/>
      <c r="D484" s="114"/>
    </row>
    <row r="485" spans="2:4">
      <c r="B485" s="113"/>
      <c r="C485" s="114"/>
      <c r="D485" s="114"/>
    </row>
    <row r="486" spans="2:4">
      <c r="B486" s="113"/>
      <c r="C486" s="114"/>
      <c r="D486" s="114"/>
    </row>
    <row r="487" spans="2:4">
      <c r="B487" s="113"/>
      <c r="C487" s="114"/>
      <c r="D487" s="114"/>
    </row>
    <row r="488" spans="2:4">
      <c r="B488" s="113"/>
      <c r="C488" s="114"/>
      <c r="D488" s="114"/>
    </row>
    <row r="489" spans="2:4">
      <c r="B489" s="113"/>
      <c r="C489" s="114"/>
      <c r="D489" s="114"/>
    </row>
    <row r="490" spans="2:4">
      <c r="B490" s="113"/>
      <c r="C490" s="114"/>
      <c r="D490" s="114"/>
    </row>
    <row r="491" spans="2:4">
      <c r="B491" s="113"/>
      <c r="C491" s="114"/>
      <c r="D491" s="114"/>
    </row>
    <row r="492" spans="2:4">
      <c r="B492" s="113"/>
      <c r="C492" s="114"/>
      <c r="D492" s="114"/>
    </row>
    <row r="493" spans="2:4">
      <c r="B493" s="113"/>
      <c r="C493" s="114"/>
      <c r="D493" s="114"/>
    </row>
    <row r="494" spans="2:4">
      <c r="B494" s="113"/>
      <c r="C494" s="114"/>
      <c r="D494" s="114"/>
    </row>
    <row r="495" spans="2:4">
      <c r="B495" s="113"/>
      <c r="C495" s="114"/>
      <c r="D495" s="114"/>
    </row>
    <row r="496" spans="2:4">
      <c r="B496" s="113"/>
      <c r="C496" s="114"/>
      <c r="D496" s="114"/>
    </row>
    <row r="497" spans="2:4">
      <c r="B497" s="113"/>
      <c r="C497" s="114"/>
      <c r="D497" s="114"/>
    </row>
    <row r="498" spans="2:4">
      <c r="B498" s="113"/>
      <c r="C498" s="114"/>
      <c r="D498" s="114"/>
    </row>
    <row r="499" spans="2:4">
      <c r="B499" s="113"/>
      <c r="C499" s="114"/>
      <c r="D499" s="114"/>
    </row>
    <row r="500" spans="2:4">
      <c r="B500" s="113"/>
      <c r="C500" s="114"/>
      <c r="D500" s="114"/>
    </row>
    <row r="501" spans="2:4">
      <c r="B501" s="113"/>
      <c r="C501" s="114"/>
      <c r="D501" s="114"/>
    </row>
    <row r="502" spans="2:4">
      <c r="B502" s="113"/>
      <c r="C502" s="114"/>
      <c r="D502" s="114"/>
    </row>
    <row r="503" spans="2:4">
      <c r="B503" s="113"/>
      <c r="C503" s="114"/>
      <c r="D503" s="114"/>
    </row>
    <row r="504" spans="2:4">
      <c r="B504" s="113"/>
      <c r="C504" s="114"/>
      <c r="D504" s="114"/>
    </row>
    <row r="505" spans="2:4">
      <c r="B505" s="113"/>
      <c r="C505" s="114"/>
      <c r="D505" s="114"/>
    </row>
    <row r="506" spans="2:4">
      <c r="B506" s="113"/>
      <c r="C506" s="114"/>
      <c r="D506" s="114"/>
    </row>
    <row r="507" spans="2:4">
      <c r="B507" s="113"/>
      <c r="C507" s="114"/>
      <c r="D507" s="114"/>
    </row>
    <row r="508" spans="2:4">
      <c r="B508" s="113"/>
      <c r="C508" s="114"/>
      <c r="D508" s="114"/>
    </row>
    <row r="509" spans="2:4">
      <c r="B509" s="113"/>
      <c r="C509" s="114"/>
      <c r="D509" s="114"/>
    </row>
    <row r="510" spans="2:4">
      <c r="B510" s="113"/>
      <c r="C510" s="114"/>
      <c r="D510" s="114"/>
    </row>
    <row r="511" spans="2:4">
      <c r="B511" s="113"/>
      <c r="C511" s="114"/>
      <c r="D511" s="114"/>
    </row>
    <row r="512" spans="2:4">
      <c r="B512" s="113"/>
      <c r="C512" s="114"/>
      <c r="D512" s="114"/>
    </row>
    <row r="513" spans="2:4">
      <c r="B513" s="113"/>
      <c r="C513" s="114"/>
      <c r="D513" s="114"/>
    </row>
    <row r="514" spans="2:4">
      <c r="B514" s="113"/>
      <c r="C514" s="114"/>
      <c r="D514" s="114"/>
    </row>
    <row r="515" spans="2:4">
      <c r="B515" s="113"/>
      <c r="C515" s="114"/>
      <c r="D515" s="114"/>
    </row>
    <row r="516" spans="2:4">
      <c r="B516" s="113"/>
      <c r="C516" s="114"/>
      <c r="D516" s="114"/>
    </row>
    <row r="517" spans="2:4">
      <c r="B517" s="113"/>
      <c r="C517" s="114"/>
      <c r="D517" s="114"/>
    </row>
    <row r="518" spans="2:4">
      <c r="B518" s="113"/>
      <c r="C518" s="114"/>
      <c r="D518" s="114"/>
    </row>
    <row r="519" spans="2:4">
      <c r="B519" s="113"/>
      <c r="C519" s="114"/>
      <c r="D519" s="114"/>
    </row>
    <row r="520" spans="2:4">
      <c r="B520" s="113"/>
      <c r="C520" s="114"/>
      <c r="D520" s="114"/>
    </row>
    <row r="521" spans="2:4">
      <c r="B521" s="113"/>
      <c r="C521" s="114"/>
      <c r="D521" s="114"/>
    </row>
    <row r="522" spans="2:4">
      <c r="B522" s="113"/>
      <c r="C522" s="114"/>
      <c r="D522" s="114"/>
    </row>
    <row r="523" spans="2:4">
      <c r="B523" s="113"/>
      <c r="C523" s="114"/>
      <c r="D523" s="114"/>
    </row>
    <row r="524" spans="2:4">
      <c r="B524" s="113"/>
      <c r="C524" s="114"/>
      <c r="D524" s="114"/>
    </row>
    <row r="525" spans="2:4">
      <c r="B525" s="113"/>
      <c r="C525" s="114"/>
      <c r="D525" s="114"/>
    </row>
    <row r="526" spans="2:4">
      <c r="B526" s="113"/>
      <c r="C526" s="114"/>
      <c r="D526" s="114"/>
    </row>
    <row r="527" spans="2:4">
      <c r="B527" s="113"/>
      <c r="C527" s="114"/>
      <c r="D527" s="114"/>
    </row>
    <row r="528" spans="2:4">
      <c r="B528" s="113"/>
      <c r="C528" s="114"/>
      <c r="D528" s="114"/>
    </row>
    <row r="529" spans="2:4">
      <c r="B529" s="113"/>
      <c r="C529" s="114"/>
      <c r="D529" s="114"/>
    </row>
    <row r="530" spans="2:4">
      <c r="B530" s="113"/>
      <c r="C530" s="114"/>
      <c r="D530" s="114"/>
    </row>
    <row r="531" spans="2:4">
      <c r="B531" s="113"/>
      <c r="C531" s="114"/>
      <c r="D531" s="114"/>
    </row>
    <row r="532" spans="2:4">
      <c r="B532" s="113"/>
      <c r="C532" s="114"/>
      <c r="D532" s="114"/>
    </row>
    <row r="533" spans="2:4">
      <c r="B533" s="113"/>
      <c r="C533" s="114"/>
      <c r="D533" s="114"/>
    </row>
    <row r="534" spans="2:4">
      <c r="B534" s="113"/>
      <c r="C534" s="114"/>
      <c r="D534" s="114"/>
    </row>
    <row r="535" spans="2:4">
      <c r="B535" s="113"/>
      <c r="C535" s="114"/>
      <c r="D535" s="114"/>
    </row>
    <row r="536" spans="2:4">
      <c r="B536" s="113"/>
      <c r="C536" s="114"/>
      <c r="D536" s="114"/>
    </row>
    <row r="537" spans="2:4">
      <c r="B537" s="113"/>
      <c r="C537" s="114"/>
      <c r="D537" s="114"/>
    </row>
    <row r="538" spans="2:4">
      <c r="B538" s="113"/>
      <c r="C538" s="114"/>
      <c r="D538" s="114"/>
    </row>
    <row r="539" spans="2:4">
      <c r="B539" s="113"/>
      <c r="C539" s="114"/>
      <c r="D539" s="114"/>
    </row>
    <row r="540" spans="2:4">
      <c r="B540" s="113"/>
      <c r="C540" s="114"/>
      <c r="D540" s="114"/>
    </row>
    <row r="541" spans="2:4">
      <c r="B541" s="113"/>
      <c r="C541" s="114"/>
      <c r="D541" s="114"/>
    </row>
    <row r="542" spans="2:4">
      <c r="B542" s="113"/>
      <c r="C542" s="114"/>
      <c r="D542" s="114"/>
    </row>
    <row r="543" spans="2:4">
      <c r="B543" s="113"/>
      <c r="C543" s="114"/>
      <c r="D543" s="114"/>
    </row>
    <row r="544" spans="2:4">
      <c r="B544" s="113"/>
      <c r="C544" s="114"/>
      <c r="D544" s="114"/>
    </row>
    <row r="545" spans="2:4">
      <c r="B545" s="113"/>
      <c r="C545" s="114"/>
      <c r="D545" s="114"/>
    </row>
    <row r="546" spans="2:4">
      <c r="B546" s="113"/>
      <c r="C546" s="114"/>
      <c r="D546" s="114"/>
    </row>
    <row r="547" spans="2:4">
      <c r="B547" s="113"/>
      <c r="C547" s="114"/>
      <c r="D547" s="114"/>
    </row>
    <row r="548" spans="2:4">
      <c r="B548" s="113"/>
      <c r="C548" s="114"/>
      <c r="D548" s="114"/>
    </row>
    <row r="549" spans="2:4">
      <c r="B549" s="113"/>
      <c r="C549" s="114"/>
      <c r="D549" s="114"/>
    </row>
    <row r="550" spans="2:4">
      <c r="B550" s="113"/>
      <c r="C550" s="114"/>
      <c r="D550" s="114"/>
    </row>
    <row r="551" spans="2:4">
      <c r="B551" s="113"/>
      <c r="C551" s="114"/>
      <c r="D551" s="114"/>
    </row>
    <row r="552" spans="2:4">
      <c r="B552" s="113"/>
      <c r="C552" s="114"/>
      <c r="D552" s="114"/>
    </row>
    <row r="553" spans="2:4">
      <c r="B553" s="113"/>
      <c r="C553" s="114"/>
      <c r="D553" s="114"/>
    </row>
    <row r="554" spans="2:4">
      <c r="B554" s="113"/>
      <c r="C554" s="114"/>
      <c r="D554" s="114"/>
    </row>
    <row r="555" spans="2:4">
      <c r="B555" s="113"/>
      <c r="C555" s="114"/>
      <c r="D555" s="114"/>
    </row>
    <row r="556" spans="2:4">
      <c r="B556" s="113"/>
      <c r="C556" s="114"/>
      <c r="D556" s="114"/>
    </row>
    <row r="557" spans="2:4">
      <c r="B557" s="113"/>
      <c r="C557" s="114"/>
      <c r="D557" s="114"/>
    </row>
    <row r="558" spans="2:4">
      <c r="B558" s="113"/>
      <c r="C558" s="114"/>
      <c r="D558" s="114"/>
    </row>
    <row r="559" spans="2:4">
      <c r="B559" s="113"/>
      <c r="C559" s="114"/>
      <c r="D559" s="114"/>
    </row>
    <row r="560" spans="2:4">
      <c r="B560" s="113"/>
      <c r="C560" s="114"/>
      <c r="D560" s="114"/>
    </row>
    <row r="561" spans="2:4">
      <c r="B561" s="113"/>
      <c r="C561" s="114"/>
      <c r="D561" s="114"/>
    </row>
    <row r="562" spans="2:4">
      <c r="B562" s="113"/>
      <c r="C562" s="114"/>
      <c r="D562" s="114"/>
    </row>
    <row r="563" spans="2:4">
      <c r="B563" s="113"/>
      <c r="C563" s="114"/>
      <c r="D563" s="114"/>
    </row>
    <row r="564" spans="2:4">
      <c r="B564" s="113"/>
      <c r="C564" s="114"/>
      <c r="D564" s="114"/>
    </row>
    <row r="565" spans="2:4">
      <c r="B565" s="113"/>
      <c r="C565" s="114"/>
      <c r="D565" s="114"/>
    </row>
    <row r="566" spans="2:4">
      <c r="B566" s="113"/>
      <c r="C566" s="114"/>
      <c r="D566" s="114"/>
    </row>
    <row r="567" spans="2:4">
      <c r="B567" s="113"/>
      <c r="C567" s="114"/>
      <c r="D567" s="114"/>
    </row>
    <row r="568" spans="2:4">
      <c r="B568" s="113"/>
      <c r="C568" s="114"/>
      <c r="D568" s="114"/>
    </row>
    <row r="569" spans="2:4">
      <c r="B569" s="113"/>
      <c r="C569" s="114"/>
      <c r="D569" s="114"/>
    </row>
    <row r="570" spans="2:4">
      <c r="B570" s="113"/>
      <c r="C570" s="114"/>
      <c r="D570" s="114"/>
    </row>
    <row r="571" spans="2:4">
      <c r="B571" s="113"/>
      <c r="C571" s="114"/>
      <c r="D571" s="114"/>
    </row>
    <row r="572" spans="2:4">
      <c r="B572" s="113"/>
      <c r="C572" s="114"/>
      <c r="D572" s="114"/>
    </row>
    <row r="573" spans="2:4">
      <c r="B573" s="113"/>
      <c r="C573" s="114"/>
      <c r="D573" s="114"/>
    </row>
    <row r="574" spans="2:4">
      <c r="B574" s="113"/>
      <c r="C574" s="114"/>
      <c r="D574" s="114"/>
    </row>
    <row r="575" spans="2:4">
      <c r="B575" s="113"/>
      <c r="C575" s="114"/>
      <c r="D575" s="114"/>
    </row>
    <row r="576" spans="2:4">
      <c r="B576" s="113"/>
      <c r="C576" s="114"/>
      <c r="D576" s="114"/>
    </row>
    <row r="577" spans="2:4">
      <c r="B577" s="113"/>
      <c r="C577" s="114"/>
      <c r="D577" s="114"/>
    </row>
    <row r="578" spans="2:4">
      <c r="B578" s="113"/>
      <c r="C578" s="114"/>
      <c r="D578" s="114"/>
    </row>
    <row r="579" spans="2:4">
      <c r="B579" s="113"/>
      <c r="C579" s="114"/>
      <c r="D579" s="114"/>
    </row>
    <row r="580" spans="2:4">
      <c r="B580" s="113"/>
      <c r="C580" s="114"/>
      <c r="D580" s="114"/>
    </row>
    <row r="581" spans="2:4">
      <c r="B581" s="113"/>
      <c r="C581" s="114"/>
      <c r="D581" s="114"/>
    </row>
    <row r="582" spans="2:4">
      <c r="B582" s="113"/>
      <c r="C582" s="114"/>
      <c r="D582" s="114"/>
    </row>
    <row r="583" spans="2:4">
      <c r="B583" s="113"/>
      <c r="C583" s="114"/>
      <c r="D583" s="114"/>
    </row>
    <row r="584" spans="2:4">
      <c r="B584" s="113"/>
      <c r="C584" s="114"/>
      <c r="D584" s="114"/>
    </row>
    <row r="585" spans="2:4">
      <c r="B585" s="113"/>
      <c r="C585" s="114"/>
      <c r="D585" s="114"/>
    </row>
    <row r="586" spans="2:4">
      <c r="B586" s="113"/>
      <c r="C586" s="114"/>
      <c r="D586" s="114"/>
    </row>
    <row r="587" spans="2:4">
      <c r="B587" s="113"/>
      <c r="C587" s="114"/>
      <c r="D587" s="114"/>
    </row>
    <row r="588" spans="2:4">
      <c r="B588" s="113"/>
      <c r="C588" s="114"/>
      <c r="D588" s="114"/>
    </row>
    <row r="589" spans="2:4">
      <c r="B589" s="113"/>
      <c r="C589" s="114"/>
      <c r="D589" s="114"/>
    </row>
    <row r="590" spans="2:4">
      <c r="B590" s="113"/>
      <c r="C590" s="114"/>
      <c r="D590" s="114"/>
    </row>
    <row r="591" spans="2:4">
      <c r="B591" s="113"/>
      <c r="C591" s="114"/>
      <c r="D591" s="114"/>
    </row>
    <row r="592" spans="2:4">
      <c r="B592" s="113"/>
      <c r="C592" s="114"/>
      <c r="D592" s="114"/>
    </row>
    <row r="593" spans="2:4">
      <c r="B593" s="113"/>
      <c r="C593" s="114"/>
      <c r="D593" s="114"/>
    </row>
    <row r="594" spans="2:4">
      <c r="B594" s="113"/>
      <c r="C594" s="114"/>
      <c r="D594" s="114"/>
    </row>
    <row r="595" spans="2:4">
      <c r="B595" s="113"/>
      <c r="C595" s="114"/>
      <c r="D595" s="114"/>
    </row>
    <row r="596" spans="2:4">
      <c r="B596" s="113"/>
      <c r="C596" s="114"/>
      <c r="D596" s="114"/>
    </row>
    <row r="597" spans="2:4">
      <c r="B597" s="113"/>
      <c r="C597" s="114"/>
      <c r="D597" s="114"/>
    </row>
    <row r="598" spans="2:4">
      <c r="B598" s="113"/>
      <c r="C598" s="114"/>
      <c r="D598" s="114"/>
    </row>
    <row r="599" spans="2:4">
      <c r="B599" s="113"/>
      <c r="C599" s="114"/>
      <c r="D599" s="114"/>
    </row>
    <row r="600" spans="2:4">
      <c r="B600" s="113"/>
      <c r="C600" s="114"/>
      <c r="D600" s="114"/>
    </row>
    <row r="601" spans="2:4">
      <c r="B601" s="113"/>
      <c r="C601" s="114"/>
      <c r="D601" s="114"/>
    </row>
    <row r="602" spans="2:4">
      <c r="B602" s="113"/>
      <c r="C602" s="114"/>
      <c r="D602" s="114"/>
    </row>
    <row r="603" spans="2:4">
      <c r="B603" s="113"/>
      <c r="C603" s="114"/>
      <c r="D603" s="114"/>
    </row>
    <row r="604" spans="2:4">
      <c r="B604" s="113"/>
      <c r="C604" s="114"/>
      <c r="D604" s="114"/>
    </row>
    <row r="605" spans="2:4">
      <c r="B605" s="113"/>
      <c r="C605" s="114"/>
      <c r="D605" s="114"/>
    </row>
    <row r="606" spans="2:4">
      <c r="B606" s="113"/>
      <c r="C606" s="114"/>
      <c r="D606" s="114"/>
    </row>
    <row r="607" spans="2:4">
      <c r="B607" s="113"/>
      <c r="C607" s="114"/>
      <c r="D607" s="114"/>
    </row>
    <row r="608" spans="2:4">
      <c r="B608" s="113"/>
      <c r="C608" s="114"/>
      <c r="D608" s="114"/>
    </row>
    <row r="609" spans="2:4">
      <c r="B609" s="113"/>
      <c r="C609" s="114"/>
      <c r="D609" s="114"/>
    </row>
    <row r="610" spans="2:4">
      <c r="B610" s="113"/>
      <c r="C610" s="114"/>
      <c r="D610" s="114"/>
    </row>
    <row r="611" spans="2:4">
      <c r="B611" s="113"/>
      <c r="C611" s="114"/>
      <c r="D611" s="114"/>
    </row>
    <row r="612" spans="2:4">
      <c r="B612" s="113"/>
      <c r="C612" s="114"/>
      <c r="D612" s="114"/>
    </row>
    <row r="613" spans="2:4">
      <c r="B613" s="113"/>
      <c r="C613" s="114"/>
      <c r="D613" s="114"/>
    </row>
    <row r="614" spans="2:4">
      <c r="B614" s="113"/>
      <c r="C614" s="114"/>
      <c r="D614" s="114"/>
    </row>
    <row r="615" spans="2:4">
      <c r="B615" s="113"/>
      <c r="C615" s="114"/>
      <c r="D615" s="114"/>
    </row>
    <row r="616" spans="2:4">
      <c r="B616" s="113"/>
      <c r="C616" s="114"/>
      <c r="D616" s="114"/>
    </row>
    <row r="617" spans="2:4">
      <c r="B617" s="113"/>
      <c r="C617" s="114"/>
      <c r="D617" s="114"/>
    </row>
    <row r="618" spans="2:4">
      <c r="B618" s="113"/>
      <c r="C618" s="114"/>
      <c r="D618" s="114"/>
    </row>
    <row r="619" spans="2:4">
      <c r="B619" s="113"/>
      <c r="C619" s="114"/>
      <c r="D619" s="114"/>
    </row>
    <row r="620" spans="2:4">
      <c r="B620" s="113"/>
      <c r="C620" s="114"/>
      <c r="D620" s="114"/>
    </row>
    <row r="621" spans="2:4">
      <c r="B621" s="113"/>
      <c r="C621" s="114"/>
      <c r="D621" s="114"/>
    </row>
    <row r="622" spans="2:4">
      <c r="B622" s="113"/>
      <c r="C622" s="114"/>
      <c r="D622" s="114"/>
    </row>
    <row r="623" spans="2:4">
      <c r="B623" s="113"/>
      <c r="C623" s="114"/>
      <c r="D623" s="114"/>
    </row>
    <row r="624" spans="2:4">
      <c r="B624" s="113"/>
      <c r="C624" s="114"/>
      <c r="D624" s="114"/>
    </row>
    <row r="625" spans="2:4">
      <c r="B625" s="113"/>
      <c r="C625" s="114"/>
      <c r="D625" s="114"/>
    </row>
    <row r="626" spans="2:4">
      <c r="B626" s="113"/>
      <c r="C626" s="114"/>
      <c r="D626" s="114"/>
    </row>
    <row r="627" spans="2:4">
      <c r="B627" s="113"/>
      <c r="C627" s="114"/>
      <c r="D627" s="114"/>
    </row>
    <row r="628" spans="2:4">
      <c r="B628" s="113"/>
      <c r="C628" s="114"/>
      <c r="D628" s="114"/>
    </row>
    <row r="629" spans="2:4">
      <c r="B629" s="113"/>
      <c r="C629" s="114"/>
      <c r="D629" s="114"/>
    </row>
    <row r="630" spans="2:4">
      <c r="B630" s="113"/>
      <c r="C630" s="114"/>
      <c r="D630" s="114"/>
    </row>
    <row r="631" spans="2:4">
      <c r="B631" s="113"/>
      <c r="C631" s="114"/>
      <c r="D631" s="114"/>
    </row>
    <row r="632" spans="2:4">
      <c r="B632" s="113"/>
      <c r="C632" s="114"/>
      <c r="D632" s="114"/>
    </row>
    <row r="633" spans="2:4">
      <c r="B633" s="113"/>
      <c r="C633" s="114"/>
      <c r="D633" s="114"/>
    </row>
    <row r="634" spans="2:4">
      <c r="B634" s="113"/>
      <c r="C634" s="114"/>
      <c r="D634" s="114"/>
    </row>
    <row r="635" spans="2:4">
      <c r="B635" s="113"/>
      <c r="C635" s="114"/>
      <c r="D635" s="114"/>
    </row>
    <row r="636" spans="2:4">
      <c r="B636" s="113"/>
      <c r="C636" s="114"/>
      <c r="D636" s="114"/>
    </row>
    <row r="637" spans="2:4">
      <c r="B637" s="113"/>
      <c r="C637" s="114"/>
      <c r="D637" s="114"/>
    </row>
    <row r="638" spans="2:4">
      <c r="B638" s="113"/>
      <c r="C638" s="114"/>
      <c r="D638" s="114"/>
    </row>
    <row r="639" spans="2:4">
      <c r="B639" s="113"/>
      <c r="C639" s="114"/>
      <c r="D639" s="114"/>
    </row>
    <row r="640" spans="2:4">
      <c r="B640" s="113"/>
      <c r="C640" s="114"/>
      <c r="D640" s="114"/>
    </row>
    <row r="641" spans="2:4">
      <c r="B641" s="113"/>
      <c r="C641" s="114"/>
      <c r="D641" s="114"/>
    </row>
    <row r="642" spans="2:4">
      <c r="B642" s="113"/>
      <c r="C642" s="114"/>
      <c r="D642" s="114"/>
    </row>
    <row r="643" spans="2:4">
      <c r="B643" s="113"/>
      <c r="C643" s="114"/>
      <c r="D643" s="114"/>
    </row>
    <row r="644" spans="2:4">
      <c r="B644" s="113"/>
      <c r="C644" s="114"/>
      <c r="D644" s="114"/>
    </row>
    <row r="645" spans="2:4">
      <c r="B645" s="113"/>
      <c r="C645" s="114"/>
      <c r="D645" s="114"/>
    </row>
    <row r="646" spans="2:4">
      <c r="B646" s="113"/>
      <c r="C646" s="114"/>
      <c r="D646" s="114"/>
    </row>
    <row r="647" spans="2:4">
      <c r="B647" s="113"/>
      <c r="C647" s="114"/>
      <c r="D647" s="114"/>
    </row>
    <row r="648" spans="2:4">
      <c r="B648" s="113"/>
      <c r="C648" s="114"/>
      <c r="D648" s="114"/>
    </row>
    <row r="649" spans="2:4">
      <c r="B649" s="113"/>
      <c r="C649" s="114"/>
      <c r="D649" s="114"/>
    </row>
    <row r="650" spans="2:4">
      <c r="B650" s="113"/>
      <c r="C650" s="114"/>
      <c r="D650" s="114"/>
    </row>
    <row r="651" spans="2:4">
      <c r="B651" s="113"/>
      <c r="C651" s="114"/>
      <c r="D651" s="114"/>
    </row>
    <row r="652" spans="2:4">
      <c r="B652" s="113"/>
      <c r="C652" s="114"/>
      <c r="D652" s="114"/>
    </row>
    <row r="653" spans="2:4">
      <c r="B653" s="113"/>
      <c r="C653" s="114"/>
      <c r="D653" s="114"/>
    </row>
    <row r="654" spans="2:4">
      <c r="B654" s="113"/>
      <c r="C654" s="114"/>
      <c r="D654" s="114"/>
    </row>
    <row r="655" spans="2:4">
      <c r="B655" s="113"/>
      <c r="C655" s="114"/>
      <c r="D655" s="114"/>
    </row>
    <row r="656" spans="2:4">
      <c r="B656" s="113"/>
      <c r="C656" s="114"/>
      <c r="D656" s="114"/>
    </row>
    <row r="657" spans="2:4">
      <c r="B657" s="113"/>
      <c r="C657" s="114"/>
      <c r="D657" s="114"/>
    </row>
    <row r="658" spans="2:4">
      <c r="B658" s="113"/>
      <c r="C658" s="114"/>
      <c r="D658" s="114"/>
    </row>
    <row r="659" spans="2:4">
      <c r="B659" s="113"/>
      <c r="C659" s="114"/>
      <c r="D659" s="114"/>
    </row>
    <row r="660" spans="2:4">
      <c r="B660" s="113"/>
      <c r="C660" s="114"/>
      <c r="D660" s="114"/>
    </row>
    <row r="661" spans="2:4">
      <c r="B661" s="113"/>
      <c r="C661" s="114"/>
      <c r="D661" s="114"/>
    </row>
    <row r="662" spans="2:4">
      <c r="B662" s="113"/>
      <c r="C662" s="114"/>
      <c r="D662" s="114"/>
    </row>
    <row r="663" spans="2:4">
      <c r="B663" s="113"/>
      <c r="C663" s="114"/>
      <c r="D663" s="114"/>
    </row>
    <row r="664" spans="2:4">
      <c r="B664" s="113"/>
      <c r="C664" s="114"/>
      <c r="D664" s="114"/>
    </row>
    <row r="665" spans="2:4">
      <c r="B665" s="113"/>
      <c r="C665" s="114"/>
      <c r="D665" s="114"/>
    </row>
    <row r="666" spans="2:4">
      <c r="B666" s="113"/>
      <c r="C666" s="114"/>
      <c r="D666" s="114"/>
    </row>
    <row r="667" spans="2:4">
      <c r="B667" s="113"/>
      <c r="C667" s="114"/>
      <c r="D667" s="114"/>
    </row>
    <row r="668" spans="2:4">
      <c r="B668" s="113"/>
      <c r="C668" s="114"/>
      <c r="D668" s="114"/>
    </row>
    <row r="669" spans="2:4">
      <c r="B669" s="113"/>
      <c r="C669" s="114"/>
      <c r="D669" s="114"/>
    </row>
    <row r="670" spans="2:4">
      <c r="B670" s="113"/>
      <c r="C670" s="114"/>
      <c r="D670" s="114"/>
    </row>
    <row r="671" spans="2:4">
      <c r="B671" s="113"/>
      <c r="C671" s="114"/>
      <c r="D671" s="114"/>
    </row>
    <row r="672" spans="2:4">
      <c r="B672" s="113"/>
      <c r="C672" s="114"/>
      <c r="D672" s="114"/>
    </row>
    <row r="673" spans="2:4">
      <c r="B673" s="113"/>
      <c r="C673" s="114"/>
      <c r="D673" s="114"/>
    </row>
    <row r="674" spans="2:4">
      <c r="B674" s="113"/>
      <c r="C674" s="114"/>
      <c r="D674" s="114"/>
    </row>
    <row r="675" spans="2:4">
      <c r="B675" s="113"/>
      <c r="C675" s="114"/>
      <c r="D675" s="114"/>
    </row>
    <row r="676" spans="2:4">
      <c r="B676" s="113"/>
      <c r="C676" s="114"/>
      <c r="D676" s="114"/>
    </row>
    <row r="677" spans="2:4">
      <c r="B677" s="113"/>
      <c r="C677" s="114"/>
      <c r="D677" s="114"/>
    </row>
    <row r="678" spans="2:4">
      <c r="B678" s="113"/>
      <c r="C678" s="114"/>
      <c r="D678" s="114"/>
    </row>
    <row r="679" spans="2:4">
      <c r="B679" s="113"/>
      <c r="C679" s="114"/>
      <c r="D679" s="114"/>
    </row>
    <row r="680" spans="2:4">
      <c r="B680" s="113"/>
      <c r="C680" s="114"/>
      <c r="D680" s="114"/>
    </row>
    <row r="681" spans="2:4">
      <c r="B681" s="113"/>
      <c r="C681" s="114"/>
      <c r="D681" s="114"/>
    </row>
    <row r="682" spans="2:4">
      <c r="B682" s="113"/>
      <c r="C682" s="114"/>
      <c r="D682" s="114"/>
    </row>
    <row r="683" spans="2:4">
      <c r="B683" s="113"/>
      <c r="C683" s="114"/>
      <c r="D683" s="114"/>
    </row>
    <row r="684" spans="2:4">
      <c r="B684" s="113"/>
      <c r="C684" s="114"/>
      <c r="D684" s="114"/>
    </row>
    <row r="685" spans="2:4">
      <c r="B685" s="113"/>
      <c r="C685" s="114"/>
      <c r="D685" s="114"/>
    </row>
    <row r="686" spans="2:4">
      <c r="B686" s="113"/>
      <c r="C686" s="114"/>
      <c r="D686" s="114"/>
    </row>
    <row r="687" spans="2:4">
      <c r="B687" s="113"/>
      <c r="C687" s="114"/>
      <c r="D687" s="114"/>
    </row>
    <row r="688" spans="2:4">
      <c r="B688" s="113"/>
      <c r="C688" s="114"/>
      <c r="D688" s="114"/>
    </row>
    <row r="689" spans="2:4">
      <c r="B689" s="113"/>
      <c r="C689" s="114"/>
      <c r="D689" s="114"/>
    </row>
    <row r="690" spans="2:4">
      <c r="B690" s="113"/>
      <c r="C690" s="114"/>
      <c r="D690" s="114"/>
    </row>
    <row r="691" spans="2:4">
      <c r="B691" s="113"/>
      <c r="C691" s="114"/>
      <c r="D691" s="114"/>
    </row>
    <row r="692" spans="2:4">
      <c r="B692" s="113"/>
      <c r="C692" s="114"/>
      <c r="D692" s="114"/>
    </row>
    <row r="693" spans="2:4">
      <c r="B693" s="113"/>
      <c r="C693" s="114"/>
      <c r="D693" s="114"/>
    </row>
    <row r="694" spans="2:4">
      <c r="B694" s="113"/>
      <c r="C694" s="114"/>
      <c r="D694" s="114"/>
    </row>
    <row r="695" spans="2:4">
      <c r="B695" s="113"/>
      <c r="C695" s="114"/>
      <c r="D695" s="114"/>
    </row>
    <row r="696" spans="2:4">
      <c r="B696" s="113"/>
      <c r="C696" s="114"/>
      <c r="D696" s="114"/>
    </row>
    <row r="697" spans="2:4">
      <c r="B697" s="113"/>
      <c r="C697" s="114"/>
      <c r="D697" s="114"/>
    </row>
    <row r="698" spans="2:4">
      <c r="B698" s="113"/>
      <c r="C698" s="114"/>
      <c r="D698" s="114"/>
    </row>
    <row r="699" spans="2:4">
      <c r="B699" s="113"/>
      <c r="C699" s="114"/>
      <c r="D699" s="114"/>
    </row>
    <row r="700" spans="2:4">
      <c r="B700" s="113"/>
      <c r="C700" s="114"/>
      <c r="D700" s="114"/>
    </row>
    <row r="701" spans="2:4">
      <c r="B701" s="113"/>
      <c r="C701" s="114"/>
      <c r="D701" s="114"/>
    </row>
    <row r="702" spans="2:4">
      <c r="B702" s="113"/>
      <c r="C702" s="114"/>
      <c r="D702" s="114"/>
    </row>
    <row r="703" spans="2:4">
      <c r="B703" s="113"/>
      <c r="C703" s="114"/>
      <c r="D703" s="114"/>
    </row>
    <row r="704" spans="2:4">
      <c r="B704" s="113"/>
      <c r="C704" s="114"/>
      <c r="D704" s="114"/>
    </row>
    <row r="705" spans="2:4">
      <c r="B705" s="113"/>
      <c r="C705" s="114"/>
      <c r="D705" s="114"/>
    </row>
    <row r="706" spans="2:4">
      <c r="B706" s="113"/>
      <c r="C706" s="114"/>
      <c r="D706" s="114"/>
    </row>
    <row r="707" spans="2:4">
      <c r="B707" s="113"/>
      <c r="C707" s="114"/>
      <c r="D707" s="114"/>
    </row>
    <row r="708" spans="2:4">
      <c r="B708" s="113"/>
      <c r="C708" s="114"/>
      <c r="D708" s="114"/>
    </row>
    <row r="709" spans="2:4">
      <c r="B709" s="113"/>
      <c r="C709" s="114"/>
      <c r="D709" s="114"/>
    </row>
    <row r="710" spans="2:4">
      <c r="B710" s="113"/>
      <c r="C710" s="114"/>
      <c r="D710" s="114"/>
    </row>
    <row r="711" spans="2:4">
      <c r="B711" s="113"/>
      <c r="C711" s="114"/>
      <c r="D711" s="114"/>
    </row>
    <row r="712" spans="2:4">
      <c r="B712" s="113"/>
      <c r="C712" s="114"/>
      <c r="D712" s="114"/>
    </row>
    <row r="713" spans="2:4">
      <c r="B713" s="113"/>
      <c r="C713" s="114"/>
      <c r="D713" s="114"/>
    </row>
    <row r="714" spans="2:4">
      <c r="B714" s="113"/>
      <c r="C714" s="114"/>
      <c r="D714" s="114"/>
    </row>
    <row r="715" spans="2:4">
      <c r="B715" s="113"/>
      <c r="C715" s="114"/>
      <c r="D715" s="114"/>
    </row>
    <row r="716" spans="2:4">
      <c r="B716" s="113"/>
      <c r="C716" s="114"/>
      <c r="D716" s="114"/>
    </row>
    <row r="717" spans="2:4">
      <c r="B717" s="113"/>
      <c r="C717" s="114"/>
      <c r="D717" s="114"/>
    </row>
    <row r="718" spans="2:4">
      <c r="B718" s="113"/>
      <c r="C718" s="114"/>
      <c r="D718" s="114"/>
    </row>
    <row r="719" spans="2:4">
      <c r="B719" s="113"/>
      <c r="C719" s="114"/>
      <c r="D719" s="114"/>
    </row>
    <row r="720" spans="2:4">
      <c r="B720" s="113"/>
      <c r="C720" s="114"/>
      <c r="D720" s="114"/>
    </row>
    <row r="721" spans="2:4">
      <c r="B721" s="113"/>
      <c r="C721" s="114"/>
      <c r="D721" s="114"/>
    </row>
    <row r="722" spans="2:4">
      <c r="B722" s="113"/>
      <c r="C722" s="114"/>
      <c r="D722" s="114"/>
    </row>
    <row r="723" spans="2:4">
      <c r="B723" s="113"/>
      <c r="C723" s="114"/>
      <c r="D723" s="114"/>
    </row>
    <row r="724" spans="2:4">
      <c r="B724" s="113"/>
      <c r="C724" s="114"/>
      <c r="D724" s="114"/>
    </row>
    <row r="725" spans="2:4">
      <c r="B725" s="113"/>
      <c r="C725" s="114"/>
      <c r="D725" s="114"/>
    </row>
    <row r="726" spans="2:4">
      <c r="B726" s="113"/>
      <c r="C726" s="114"/>
      <c r="D726" s="114"/>
    </row>
    <row r="727" spans="2:4">
      <c r="B727" s="113"/>
      <c r="C727" s="114"/>
      <c r="D727" s="114"/>
    </row>
    <row r="728" spans="2:4">
      <c r="B728" s="113"/>
      <c r="C728" s="114"/>
      <c r="D728" s="114"/>
    </row>
    <row r="729" spans="2:4">
      <c r="B729" s="113"/>
      <c r="C729" s="114"/>
      <c r="D729" s="114"/>
    </row>
    <row r="730" spans="2:4">
      <c r="B730" s="113"/>
      <c r="C730" s="114"/>
      <c r="D730" s="114"/>
    </row>
    <row r="731" spans="2:4">
      <c r="B731" s="113"/>
      <c r="C731" s="114"/>
      <c r="D731" s="114"/>
    </row>
    <row r="732" spans="2:4">
      <c r="B732" s="113"/>
      <c r="C732" s="114"/>
      <c r="D732" s="114"/>
    </row>
    <row r="733" spans="2:4">
      <c r="B733" s="113"/>
      <c r="C733" s="114"/>
      <c r="D733" s="114"/>
    </row>
    <row r="734" spans="2:4">
      <c r="B734" s="113"/>
      <c r="C734" s="114"/>
      <c r="D734" s="114"/>
    </row>
    <row r="735" spans="2:4">
      <c r="B735" s="113"/>
      <c r="C735" s="114"/>
      <c r="D735" s="114"/>
    </row>
    <row r="736" spans="2:4">
      <c r="B736" s="113"/>
      <c r="C736" s="114"/>
      <c r="D736" s="114"/>
    </row>
    <row r="737" spans="2:4">
      <c r="B737" s="113"/>
      <c r="C737" s="114"/>
      <c r="D737" s="114"/>
    </row>
    <row r="738" spans="2:4">
      <c r="B738" s="113"/>
      <c r="C738" s="114"/>
      <c r="D738" s="114"/>
    </row>
    <row r="739" spans="2:4">
      <c r="B739" s="113"/>
      <c r="C739" s="114"/>
      <c r="D739" s="114"/>
    </row>
    <row r="740" spans="2:4">
      <c r="B740" s="113"/>
      <c r="C740" s="114"/>
      <c r="D740" s="114"/>
    </row>
    <row r="741" spans="2:4">
      <c r="B741" s="113"/>
      <c r="C741" s="114"/>
      <c r="D741" s="114"/>
    </row>
    <row r="742" spans="2:4">
      <c r="B742" s="113"/>
      <c r="C742" s="114"/>
      <c r="D742" s="114"/>
    </row>
    <row r="743" spans="2:4">
      <c r="B743" s="113"/>
      <c r="C743" s="114"/>
      <c r="D743" s="114"/>
    </row>
    <row r="744" spans="2:4">
      <c r="B744" s="113"/>
      <c r="C744" s="114"/>
      <c r="D744" s="114"/>
    </row>
    <row r="745" spans="2:4">
      <c r="B745" s="113"/>
      <c r="C745" s="114"/>
      <c r="D745" s="114"/>
    </row>
    <row r="746" spans="2:4">
      <c r="B746" s="113"/>
      <c r="C746" s="114"/>
      <c r="D746" s="114"/>
    </row>
    <row r="747" spans="2:4">
      <c r="B747" s="113"/>
      <c r="C747" s="114"/>
      <c r="D747" s="114"/>
    </row>
    <row r="748" spans="2:4">
      <c r="B748" s="113"/>
      <c r="C748" s="114"/>
      <c r="D748" s="114"/>
    </row>
    <row r="749" spans="2:4">
      <c r="B749" s="113"/>
      <c r="C749" s="114"/>
      <c r="D749" s="114"/>
    </row>
    <row r="750" spans="2:4">
      <c r="B750" s="113"/>
      <c r="C750" s="114"/>
      <c r="D750" s="114"/>
    </row>
    <row r="751" spans="2:4">
      <c r="B751" s="113"/>
      <c r="C751" s="114"/>
      <c r="D751" s="114"/>
    </row>
    <row r="752" spans="2:4">
      <c r="B752" s="113"/>
      <c r="C752" s="114"/>
      <c r="D752" s="114"/>
    </row>
    <row r="753" spans="2:4">
      <c r="B753" s="113"/>
      <c r="C753" s="114"/>
      <c r="D753" s="114"/>
    </row>
    <row r="754" spans="2:4">
      <c r="B754" s="113"/>
      <c r="C754" s="114"/>
      <c r="D754" s="114"/>
    </row>
    <row r="755" spans="2:4">
      <c r="B755" s="113"/>
      <c r="C755" s="114"/>
      <c r="D755" s="114"/>
    </row>
    <row r="756" spans="2:4">
      <c r="B756" s="113"/>
      <c r="C756" s="114"/>
      <c r="D756" s="114"/>
    </row>
    <row r="757" spans="2:4">
      <c r="B757" s="113"/>
      <c r="C757" s="114"/>
      <c r="D757" s="114"/>
    </row>
    <row r="758" spans="2:4">
      <c r="B758" s="113"/>
      <c r="C758" s="114"/>
      <c r="D758" s="114"/>
    </row>
    <row r="759" spans="2:4">
      <c r="B759" s="113"/>
      <c r="C759" s="114"/>
      <c r="D759" s="114"/>
    </row>
    <row r="760" spans="2:4">
      <c r="B760" s="113"/>
      <c r="C760" s="114"/>
      <c r="D760" s="114"/>
    </row>
    <row r="761" spans="2:4">
      <c r="B761" s="113"/>
      <c r="C761" s="114"/>
      <c r="D761" s="114"/>
    </row>
    <row r="762" spans="2:4">
      <c r="B762" s="113"/>
      <c r="C762" s="114"/>
      <c r="D762" s="114"/>
    </row>
    <row r="763" spans="2:4">
      <c r="B763" s="113"/>
      <c r="C763" s="114"/>
      <c r="D763" s="114"/>
    </row>
    <row r="764" spans="2:4">
      <c r="B764" s="113"/>
      <c r="C764" s="114"/>
      <c r="D764" s="114"/>
    </row>
    <row r="765" spans="2:4">
      <c r="B765" s="113"/>
      <c r="C765" s="114"/>
      <c r="D765" s="114"/>
    </row>
    <row r="766" spans="2:4">
      <c r="B766" s="113"/>
      <c r="C766" s="114"/>
      <c r="D766" s="114"/>
    </row>
    <row r="767" spans="2:4">
      <c r="B767" s="113"/>
      <c r="C767" s="114"/>
      <c r="D767" s="114"/>
    </row>
    <row r="768" spans="2:4">
      <c r="B768" s="113"/>
      <c r="C768" s="114"/>
      <c r="D768" s="114"/>
    </row>
    <row r="769" spans="2:4">
      <c r="B769" s="113"/>
      <c r="C769" s="114"/>
      <c r="D769" s="114"/>
    </row>
    <row r="770" spans="2:4">
      <c r="B770" s="113"/>
      <c r="C770" s="114"/>
      <c r="D770" s="114"/>
    </row>
    <row r="771" spans="2:4">
      <c r="B771" s="113"/>
      <c r="C771" s="114"/>
      <c r="D771" s="114"/>
    </row>
    <row r="772" spans="2:4">
      <c r="B772" s="113"/>
      <c r="C772" s="114"/>
      <c r="D772" s="114"/>
    </row>
    <row r="773" spans="2:4">
      <c r="B773" s="113"/>
      <c r="C773" s="114"/>
      <c r="D773" s="114"/>
    </row>
    <row r="774" spans="2:4">
      <c r="B774" s="113"/>
      <c r="C774" s="114"/>
      <c r="D774" s="114"/>
    </row>
    <row r="775" spans="2:4">
      <c r="B775" s="113"/>
      <c r="C775" s="114"/>
      <c r="D775" s="114"/>
    </row>
    <row r="776" spans="2:4">
      <c r="B776" s="113"/>
      <c r="C776" s="114"/>
      <c r="D776" s="114"/>
    </row>
    <row r="777" spans="2:4">
      <c r="B777" s="113"/>
      <c r="C777" s="114"/>
      <c r="D777" s="114"/>
    </row>
    <row r="778" spans="2:4">
      <c r="B778" s="113"/>
      <c r="C778" s="114"/>
      <c r="D778" s="114"/>
    </row>
    <row r="779" spans="2:4">
      <c r="B779" s="113"/>
      <c r="C779" s="114"/>
      <c r="D779" s="114"/>
    </row>
    <row r="780" spans="2:4">
      <c r="B780" s="113"/>
      <c r="C780" s="114"/>
      <c r="D780" s="114"/>
    </row>
    <row r="781" spans="2:4">
      <c r="B781" s="113"/>
      <c r="C781" s="114"/>
      <c r="D781" s="114"/>
    </row>
    <row r="782" spans="2:4">
      <c r="B782" s="113"/>
      <c r="C782" s="114"/>
      <c r="D782" s="114"/>
    </row>
    <row r="783" spans="2:4">
      <c r="B783" s="113"/>
      <c r="C783" s="114"/>
      <c r="D783" s="114"/>
    </row>
    <row r="784" spans="2:4">
      <c r="B784" s="113"/>
      <c r="C784" s="114"/>
      <c r="D784" s="114"/>
    </row>
    <row r="785" spans="2:4">
      <c r="B785" s="113"/>
      <c r="C785" s="114"/>
      <c r="D785" s="114"/>
    </row>
    <row r="786" spans="2:4">
      <c r="B786" s="113"/>
      <c r="C786" s="114"/>
      <c r="D786" s="114"/>
    </row>
    <row r="787" spans="2:4">
      <c r="B787" s="113"/>
      <c r="C787" s="114"/>
      <c r="D787" s="114"/>
    </row>
    <row r="788" spans="2:4">
      <c r="B788" s="113"/>
      <c r="C788" s="114"/>
      <c r="D788" s="114"/>
    </row>
    <row r="789" spans="2:4">
      <c r="B789" s="113"/>
      <c r="C789" s="114"/>
      <c r="D789" s="114"/>
    </row>
    <row r="790" spans="2:4">
      <c r="B790" s="113"/>
      <c r="C790" s="114"/>
      <c r="D790" s="114"/>
    </row>
    <row r="791" spans="2:4">
      <c r="B791" s="113"/>
      <c r="C791" s="114"/>
      <c r="D791" s="114"/>
    </row>
    <row r="792" spans="2:4">
      <c r="B792" s="113"/>
      <c r="C792" s="114"/>
      <c r="D792" s="114"/>
    </row>
    <row r="793" spans="2:4">
      <c r="B793" s="113"/>
      <c r="C793" s="114"/>
      <c r="D793" s="114"/>
    </row>
    <row r="794" spans="2:4">
      <c r="B794" s="113"/>
      <c r="C794" s="114"/>
      <c r="D794" s="114"/>
    </row>
    <row r="795" spans="2:4">
      <c r="B795" s="113"/>
      <c r="C795" s="114"/>
      <c r="D795" s="114"/>
    </row>
    <row r="796" spans="2:4">
      <c r="B796" s="113"/>
      <c r="C796" s="114"/>
      <c r="D796" s="114"/>
    </row>
    <row r="797" spans="2:4">
      <c r="B797" s="113"/>
      <c r="C797" s="114"/>
      <c r="D797" s="114"/>
    </row>
    <row r="798" spans="2:4">
      <c r="B798" s="113"/>
      <c r="C798" s="114"/>
      <c r="D798" s="114"/>
    </row>
    <row r="799" spans="2:4">
      <c r="B799" s="113"/>
      <c r="C799" s="114"/>
      <c r="D799" s="114"/>
    </row>
    <row r="800" spans="2:4">
      <c r="B800" s="113"/>
      <c r="C800" s="114"/>
      <c r="D800" s="114"/>
    </row>
    <row r="801" spans="2:4">
      <c r="B801" s="113"/>
      <c r="C801" s="114"/>
      <c r="D801" s="114"/>
    </row>
    <row r="802" spans="2:4">
      <c r="B802" s="113"/>
      <c r="C802" s="114"/>
      <c r="D802" s="114"/>
    </row>
    <row r="803" spans="2:4">
      <c r="B803" s="113"/>
      <c r="C803" s="114"/>
      <c r="D803" s="114"/>
    </row>
    <row r="804" spans="2:4">
      <c r="B804" s="113"/>
      <c r="C804" s="114"/>
      <c r="D804" s="114"/>
    </row>
    <row r="805" spans="2:4">
      <c r="B805" s="113"/>
      <c r="C805" s="114"/>
      <c r="D805" s="114"/>
    </row>
    <row r="806" spans="2:4">
      <c r="B806" s="113"/>
      <c r="C806" s="114"/>
      <c r="D806" s="114"/>
    </row>
    <row r="807" spans="2:4">
      <c r="B807" s="113"/>
      <c r="C807" s="114"/>
      <c r="D807" s="114"/>
    </row>
    <row r="808" spans="2:4">
      <c r="B808" s="113"/>
      <c r="C808" s="114"/>
      <c r="D808" s="114"/>
    </row>
    <row r="809" spans="2:4">
      <c r="B809" s="113"/>
      <c r="C809" s="114"/>
      <c r="D809" s="114"/>
    </row>
    <row r="810" spans="2:4">
      <c r="B810" s="113"/>
      <c r="C810" s="114"/>
      <c r="D810" s="114"/>
    </row>
    <row r="811" spans="2:4">
      <c r="B811" s="113"/>
      <c r="C811" s="114"/>
      <c r="D811" s="114"/>
    </row>
    <row r="812" spans="2:4">
      <c r="B812" s="113"/>
      <c r="C812" s="114"/>
      <c r="D812" s="114"/>
    </row>
    <row r="813" spans="2:4">
      <c r="B813" s="113"/>
      <c r="C813" s="114"/>
      <c r="D813" s="114"/>
    </row>
    <row r="814" spans="2:4">
      <c r="B814" s="113"/>
      <c r="C814" s="114"/>
      <c r="D814" s="114"/>
    </row>
    <row r="815" spans="2:4">
      <c r="B815" s="113"/>
      <c r="C815" s="114"/>
      <c r="D815" s="114"/>
    </row>
    <row r="816" spans="2:4">
      <c r="B816" s="113"/>
      <c r="C816" s="114"/>
      <c r="D816" s="114"/>
    </row>
    <row r="817" spans="2:4">
      <c r="B817" s="113"/>
      <c r="C817" s="114"/>
      <c r="D817" s="114"/>
    </row>
    <row r="818" spans="2:4">
      <c r="B818" s="113"/>
      <c r="C818" s="114"/>
      <c r="D818" s="114"/>
    </row>
    <row r="819" spans="2:4">
      <c r="B819" s="113"/>
      <c r="C819" s="114"/>
      <c r="D819" s="114"/>
    </row>
    <row r="820" spans="2:4">
      <c r="B820" s="113"/>
      <c r="C820" s="114"/>
      <c r="D820" s="114"/>
    </row>
    <row r="821" spans="2:4">
      <c r="B821" s="113"/>
      <c r="C821" s="114"/>
      <c r="D821" s="114"/>
    </row>
    <row r="822" spans="2:4">
      <c r="B822" s="113"/>
      <c r="C822" s="114"/>
      <c r="D822" s="114"/>
    </row>
    <row r="823" spans="2:4">
      <c r="B823" s="113"/>
      <c r="C823" s="114"/>
      <c r="D823" s="114"/>
    </row>
    <row r="824" spans="2:4">
      <c r="B824" s="113"/>
      <c r="C824" s="114"/>
      <c r="D824" s="114"/>
    </row>
    <row r="825" spans="2:4">
      <c r="B825" s="113"/>
      <c r="C825" s="114"/>
      <c r="D825" s="114"/>
    </row>
    <row r="826" spans="2:4">
      <c r="B826" s="113"/>
      <c r="C826" s="114"/>
      <c r="D826" s="114"/>
    </row>
    <row r="827" spans="2:4">
      <c r="B827" s="113"/>
      <c r="C827" s="114"/>
      <c r="D827" s="114"/>
    </row>
    <row r="828" spans="2:4">
      <c r="B828" s="113"/>
      <c r="C828" s="114"/>
      <c r="D828" s="114"/>
    </row>
    <row r="829" spans="2:4">
      <c r="B829" s="113"/>
      <c r="C829" s="114"/>
      <c r="D829" s="114"/>
    </row>
    <row r="830" spans="2:4">
      <c r="B830" s="113"/>
      <c r="C830" s="114"/>
      <c r="D830" s="114"/>
    </row>
    <row r="831" spans="2:4">
      <c r="B831" s="113"/>
      <c r="C831" s="114"/>
      <c r="D831" s="114"/>
    </row>
    <row r="832" spans="2:4">
      <c r="B832" s="113"/>
      <c r="C832" s="114"/>
      <c r="D832" s="114"/>
    </row>
    <row r="833" spans="2:4">
      <c r="B833" s="113"/>
      <c r="C833" s="114"/>
      <c r="D833" s="114"/>
    </row>
    <row r="834" spans="2:4">
      <c r="B834" s="113"/>
      <c r="C834" s="114"/>
      <c r="D834" s="114"/>
    </row>
    <row r="835" spans="2:4">
      <c r="B835" s="113"/>
      <c r="C835" s="114"/>
      <c r="D835" s="114"/>
    </row>
    <row r="836" spans="2:4">
      <c r="B836" s="113"/>
      <c r="C836" s="114"/>
      <c r="D836" s="114"/>
    </row>
    <row r="837" spans="2:4">
      <c r="B837" s="113"/>
      <c r="C837" s="114"/>
      <c r="D837" s="114"/>
    </row>
    <row r="838" spans="2:4">
      <c r="B838" s="113"/>
      <c r="C838" s="114"/>
      <c r="D838" s="114"/>
    </row>
    <row r="839" spans="2:4">
      <c r="B839" s="113"/>
      <c r="C839" s="114"/>
      <c r="D839" s="114"/>
    </row>
    <row r="840" spans="2:4">
      <c r="B840" s="113"/>
      <c r="C840" s="114"/>
      <c r="D840" s="114"/>
    </row>
    <row r="841" spans="2:4">
      <c r="B841" s="113"/>
      <c r="C841" s="114"/>
      <c r="D841" s="114"/>
    </row>
    <row r="842" spans="2:4">
      <c r="B842" s="113"/>
      <c r="C842" s="114"/>
      <c r="D842" s="114"/>
    </row>
    <row r="843" spans="2:4">
      <c r="B843" s="113"/>
      <c r="C843" s="114"/>
      <c r="D843" s="114"/>
    </row>
    <row r="844" spans="2:4">
      <c r="B844" s="113"/>
      <c r="C844" s="114"/>
      <c r="D844" s="114"/>
    </row>
    <row r="845" spans="2:4">
      <c r="B845" s="113"/>
      <c r="C845" s="114"/>
      <c r="D845" s="114"/>
    </row>
    <row r="846" spans="2:4">
      <c r="B846" s="113"/>
      <c r="C846" s="114"/>
      <c r="D846" s="114"/>
    </row>
    <row r="847" spans="2:4">
      <c r="B847" s="113"/>
      <c r="C847" s="114"/>
      <c r="D847" s="114"/>
    </row>
    <row r="848" spans="2:4">
      <c r="B848" s="113"/>
      <c r="C848" s="114"/>
      <c r="D848" s="114"/>
    </row>
    <row r="849" spans="2:4">
      <c r="B849" s="113"/>
      <c r="C849" s="114"/>
      <c r="D849" s="114"/>
    </row>
    <row r="850" spans="2:4">
      <c r="B850" s="113"/>
      <c r="C850" s="114"/>
      <c r="D850" s="114"/>
    </row>
    <row r="851" spans="2:4">
      <c r="B851" s="113"/>
      <c r="C851" s="114"/>
      <c r="D851" s="114"/>
    </row>
    <row r="852" spans="2:4">
      <c r="B852" s="113"/>
      <c r="C852" s="114"/>
      <c r="D852" s="114"/>
    </row>
    <row r="853" spans="2:4">
      <c r="B853" s="113"/>
      <c r="C853" s="114"/>
      <c r="D853" s="114"/>
    </row>
    <row r="854" spans="2:4">
      <c r="B854" s="113"/>
      <c r="C854" s="114"/>
      <c r="D854" s="114"/>
    </row>
    <row r="855" spans="2:4">
      <c r="B855" s="113"/>
      <c r="C855" s="114"/>
      <c r="D855" s="114"/>
    </row>
    <row r="856" spans="2:4">
      <c r="B856" s="113"/>
      <c r="C856" s="114"/>
      <c r="D856" s="114"/>
    </row>
    <row r="857" spans="2:4">
      <c r="B857" s="113"/>
      <c r="C857" s="114"/>
      <c r="D857" s="114"/>
    </row>
    <row r="858" spans="2:4">
      <c r="B858" s="113"/>
      <c r="C858" s="114"/>
      <c r="D858" s="114"/>
    </row>
    <row r="859" spans="2:4">
      <c r="B859" s="113"/>
      <c r="C859" s="114"/>
      <c r="D859" s="114"/>
    </row>
    <row r="860" spans="2:4">
      <c r="B860" s="113"/>
      <c r="C860" s="114"/>
      <c r="D860" s="114"/>
    </row>
    <row r="861" spans="2:4">
      <c r="B861" s="113"/>
      <c r="C861" s="114"/>
      <c r="D861" s="114"/>
    </row>
    <row r="862" spans="2:4">
      <c r="B862" s="113"/>
      <c r="C862" s="114"/>
      <c r="D862" s="114"/>
    </row>
    <row r="863" spans="2:4">
      <c r="B863" s="113"/>
      <c r="C863" s="114"/>
      <c r="D863" s="114"/>
    </row>
    <row r="864" spans="2:4">
      <c r="B864" s="113"/>
      <c r="C864" s="114"/>
      <c r="D864" s="114"/>
    </row>
    <row r="865" spans="2:4">
      <c r="B865" s="113"/>
      <c r="C865" s="114"/>
      <c r="D865" s="114"/>
    </row>
    <row r="866" spans="2:4">
      <c r="B866" s="113"/>
      <c r="C866" s="114"/>
      <c r="D866" s="114"/>
    </row>
    <row r="867" spans="2:4">
      <c r="B867" s="113"/>
      <c r="C867" s="114"/>
      <c r="D867" s="114"/>
    </row>
    <row r="868" spans="2:4">
      <c r="B868" s="113"/>
      <c r="C868" s="114"/>
      <c r="D868" s="114"/>
    </row>
    <row r="869" spans="2:4">
      <c r="B869" s="113"/>
      <c r="C869" s="114"/>
      <c r="D869" s="114"/>
    </row>
    <row r="870" spans="2:4">
      <c r="B870" s="113"/>
      <c r="C870" s="114"/>
      <c r="D870" s="114"/>
    </row>
    <row r="871" spans="2:4">
      <c r="B871" s="113"/>
      <c r="C871" s="114"/>
      <c r="D871" s="114"/>
    </row>
    <row r="872" spans="2:4">
      <c r="B872" s="113"/>
      <c r="C872" s="114"/>
      <c r="D872" s="114"/>
    </row>
    <row r="873" spans="2:4">
      <c r="B873" s="113"/>
      <c r="C873" s="114"/>
      <c r="D873" s="114"/>
    </row>
    <row r="874" spans="2:4">
      <c r="B874" s="113"/>
      <c r="C874" s="114"/>
      <c r="D874" s="114"/>
    </row>
    <row r="875" spans="2:4">
      <c r="B875" s="113"/>
      <c r="C875" s="114"/>
      <c r="D875" s="114"/>
    </row>
    <row r="876" spans="2:4">
      <c r="B876" s="113"/>
      <c r="C876" s="114"/>
      <c r="D876" s="114"/>
    </row>
    <row r="877" spans="2:4">
      <c r="B877" s="113"/>
      <c r="C877" s="114"/>
      <c r="D877" s="114"/>
    </row>
    <row r="878" spans="2:4">
      <c r="B878" s="113"/>
      <c r="C878" s="114"/>
      <c r="D878" s="114"/>
    </row>
    <row r="879" spans="2:4">
      <c r="B879" s="113"/>
      <c r="C879" s="114"/>
      <c r="D879" s="114"/>
    </row>
    <row r="880" spans="2:4">
      <c r="B880" s="113"/>
      <c r="C880" s="114"/>
      <c r="D880" s="114"/>
    </row>
    <row r="881" spans="2:4">
      <c r="B881" s="113"/>
      <c r="C881" s="114"/>
      <c r="D881" s="114"/>
    </row>
    <row r="882" spans="2:4">
      <c r="B882" s="113"/>
      <c r="C882" s="114"/>
      <c r="D882" s="114"/>
    </row>
    <row r="883" spans="2:4">
      <c r="B883" s="113"/>
      <c r="C883" s="114"/>
      <c r="D883" s="114"/>
    </row>
    <row r="884" spans="2:4">
      <c r="B884" s="113"/>
      <c r="C884" s="114"/>
      <c r="D884" s="114"/>
    </row>
    <row r="885" spans="2:4">
      <c r="B885" s="113"/>
      <c r="C885" s="114"/>
      <c r="D885" s="114"/>
    </row>
    <row r="886" spans="2:4">
      <c r="B886" s="113"/>
      <c r="C886" s="114"/>
      <c r="D886" s="114"/>
    </row>
    <row r="887" spans="2:4">
      <c r="B887" s="113"/>
      <c r="C887" s="114"/>
      <c r="D887" s="114"/>
    </row>
    <row r="888" spans="2:4">
      <c r="B888" s="113"/>
      <c r="C888" s="114"/>
      <c r="D888" s="114"/>
    </row>
    <row r="889" spans="2:4">
      <c r="B889" s="113"/>
      <c r="C889" s="114"/>
      <c r="D889" s="114"/>
    </row>
    <row r="890" spans="2:4">
      <c r="B890" s="113"/>
      <c r="C890" s="114"/>
      <c r="D890" s="114"/>
    </row>
    <row r="891" spans="2:4">
      <c r="B891" s="113"/>
      <c r="C891" s="114"/>
      <c r="D891" s="114"/>
    </row>
    <row r="892" spans="2:4">
      <c r="B892" s="113"/>
      <c r="C892" s="114"/>
      <c r="D892" s="114"/>
    </row>
    <row r="893" spans="2:4">
      <c r="B893" s="113"/>
      <c r="C893" s="114"/>
      <c r="D893" s="114"/>
    </row>
    <row r="894" spans="2:4">
      <c r="B894" s="113"/>
      <c r="C894" s="114"/>
      <c r="D894" s="114"/>
    </row>
    <row r="895" spans="2:4">
      <c r="B895" s="113"/>
      <c r="C895" s="114"/>
      <c r="D895" s="114"/>
    </row>
    <row r="896" spans="2:4">
      <c r="B896" s="113"/>
      <c r="C896" s="114"/>
      <c r="D896" s="114"/>
    </row>
    <row r="897" spans="2:4">
      <c r="B897" s="113"/>
      <c r="C897" s="114"/>
      <c r="D897" s="114"/>
    </row>
    <row r="898" spans="2:4">
      <c r="B898" s="113"/>
      <c r="C898" s="114"/>
      <c r="D898" s="114"/>
    </row>
    <row r="899" spans="2:4">
      <c r="B899" s="113"/>
      <c r="C899" s="114"/>
      <c r="D899" s="114"/>
    </row>
    <row r="900" spans="2:4">
      <c r="B900" s="113"/>
      <c r="C900" s="114"/>
      <c r="D900" s="114"/>
    </row>
    <row r="901" spans="2:4">
      <c r="B901" s="113"/>
      <c r="C901" s="114"/>
      <c r="D901" s="114"/>
    </row>
    <row r="902" spans="2:4">
      <c r="B902" s="113"/>
      <c r="C902" s="114"/>
      <c r="D902" s="114"/>
    </row>
    <row r="903" spans="2:4">
      <c r="B903" s="113"/>
      <c r="C903" s="114"/>
      <c r="D903" s="114"/>
    </row>
    <row r="904" spans="2:4">
      <c r="B904" s="113"/>
      <c r="C904" s="114"/>
      <c r="D904" s="114"/>
    </row>
    <row r="905" spans="2:4">
      <c r="B905" s="113"/>
      <c r="C905" s="114"/>
      <c r="D905" s="114"/>
    </row>
    <row r="906" spans="2:4">
      <c r="B906" s="113"/>
      <c r="C906" s="114"/>
      <c r="D906" s="114"/>
    </row>
    <row r="907" spans="2:4">
      <c r="B907" s="113"/>
      <c r="C907" s="114"/>
      <c r="D907" s="114"/>
    </row>
    <row r="908" spans="2:4">
      <c r="B908" s="113"/>
      <c r="C908" s="114"/>
      <c r="D908" s="114"/>
    </row>
    <row r="909" spans="2:4">
      <c r="B909" s="113"/>
      <c r="C909" s="114"/>
      <c r="D909" s="114"/>
    </row>
    <row r="910" spans="2:4">
      <c r="B910" s="113"/>
      <c r="C910" s="114"/>
      <c r="D910" s="114"/>
    </row>
    <row r="911" spans="2:4">
      <c r="B911" s="113"/>
      <c r="C911" s="114"/>
      <c r="D911" s="114"/>
    </row>
    <row r="912" spans="2:4">
      <c r="B912" s="113"/>
      <c r="C912" s="114"/>
      <c r="D912" s="114"/>
    </row>
    <row r="913" spans="2:4">
      <c r="B913" s="113"/>
      <c r="C913" s="114"/>
      <c r="D913" s="114"/>
    </row>
    <row r="914" spans="2:4">
      <c r="B914" s="113"/>
      <c r="C914" s="114"/>
      <c r="D914" s="114"/>
    </row>
    <row r="915" spans="2:4">
      <c r="B915" s="113"/>
      <c r="C915" s="114"/>
      <c r="D915" s="114"/>
    </row>
    <row r="916" spans="2:4">
      <c r="B916" s="113"/>
      <c r="C916" s="114"/>
      <c r="D916" s="114"/>
    </row>
    <row r="917" spans="2:4">
      <c r="B917" s="113"/>
      <c r="C917" s="114"/>
      <c r="D917" s="114"/>
    </row>
    <row r="918" spans="2:4">
      <c r="B918" s="113"/>
      <c r="C918" s="114"/>
      <c r="D918" s="114"/>
    </row>
    <row r="919" spans="2:4">
      <c r="B919" s="113"/>
      <c r="C919" s="114"/>
      <c r="D919" s="114"/>
    </row>
    <row r="920" spans="2:4">
      <c r="B920" s="113"/>
      <c r="C920" s="114"/>
      <c r="D920" s="114"/>
    </row>
    <row r="921" spans="2:4">
      <c r="B921" s="113"/>
      <c r="C921" s="114"/>
      <c r="D921" s="114"/>
    </row>
    <row r="922" spans="2:4">
      <c r="B922" s="113"/>
      <c r="C922" s="114"/>
      <c r="D922" s="114"/>
    </row>
    <row r="923" spans="2:4">
      <c r="B923" s="113"/>
      <c r="C923" s="114"/>
      <c r="D923" s="114"/>
    </row>
    <row r="924" spans="2:4">
      <c r="B924" s="113"/>
      <c r="C924" s="114"/>
      <c r="D924" s="114"/>
    </row>
    <row r="925" spans="2:4">
      <c r="B925" s="113"/>
      <c r="C925" s="114"/>
      <c r="D925" s="114"/>
    </row>
    <row r="926" spans="2:4">
      <c r="B926" s="113"/>
      <c r="C926" s="114"/>
      <c r="D926" s="114"/>
    </row>
    <row r="927" spans="2:4">
      <c r="B927" s="113"/>
      <c r="C927" s="114"/>
      <c r="D927" s="114"/>
    </row>
    <row r="928" spans="2:4">
      <c r="B928" s="113"/>
      <c r="C928" s="114"/>
      <c r="D928" s="114"/>
    </row>
    <row r="929" spans="2:4">
      <c r="B929" s="113"/>
      <c r="C929" s="114"/>
      <c r="D929" s="114"/>
    </row>
    <row r="930" spans="2:4">
      <c r="B930" s="113"/>
      <c r="C930" s="114"/>
      <c r="D930" s="114"/>
    </row>
    <row r="931" spans="2:4">
      <c r="B931" s="113"/>
      <c r="C931" s="114"/>
      <c r="D931" s="114"/>
    </row>
    <row r="932" spans="2:4">
      <c r="B932" s="113"/>
      <c r="C932" s="114"/>
      <c r="D932" s="114"/>
    </row>
    <row r="933" spans="2:4">
      <c r="B933" s="113"/>
      <c r="C933" s="114"/>
      <c r="D933" s="114"/>
    </row>
    <row r="934" spans="2:4">
      <c r="B934" s="113"/>
      <c r="C934" s="114"/>
      <c r="D934" s="114"/>
    </row>
    <row r="935" spans="2:4">
      <c r="B935" s="113"/>
      <c r="C935" s="114"/>
      <c r="D935" s="114"/>
    </row>
    <row r="936" spans="2:4">
      <c r="B936" s="113"/>
      <c r="C936" s="114"/>
      <c r="D936" s="114"/>
    </row>
    <row r="937" spans="2:4">
      <c r="B937" s="113"/>
      <c r="C937" s="114"/>
      <c r="D937" s="114"/>
    </row>
    <row r="938" spans="2:4">
      <c r="B938" s="113"/>
      <c r="C938" s="114"/>
      <c r="D938" s="114"/>
    </row>
    <row r="939" spans="2:4">
      <c r="B939" s="113"/>
      <c r="C939" s="114"/>
      <c r="D939" s="114"/>
    </row>
    <row r="940" spans="2:4">
      <c r="B940" s="113"/>
      <c r="C940" s="114"/>
      <c r="D940" s="114"/>
    </row>
    <row r="941" spans="2:4">
      <c r="B941" s="113"/>
      <c r="C941" s="114"/>
      <c r="D941" s="114"/>
    </row>
    <row r="942" spans="2:4">
      <c r="B942" s="113"/>
      <c r="C942" s="114"/>
      <c r="D942" s="114"/>
    </row>
    <row r="943" spans="2:4">
      <c r="B943" s="113"/>
      <c r="C943" s="114"/>
      <c r="D943" s="114"/>
    </row>
    <row r="944" spans="2:4">
      <c r="B944" s="113"/>
      <c r="C944" s="114"/>
      <c r="D944" s="114"/>
    </row>
    <row r="945" spans="2:4">
      <c r="B945" s="113"/>
      <c r="C945" s="114"/>
      <c r="D945" s="114"/>
    </row>
    <row r="946" spans="2:4">
      <c r="B946" s="113"/>
      <c r="C946" s="114"/>
      <c r="D946" s="114"/>
    </row>
    <row r="947" spans="2:4">
      <c r="B947" s="113"/>
      <c r="C947" s="114"/>
      <c r="D947" s="114"/>
    </row>
    <row r="948" spans="2:4">
      <c r="B948" s="113"/>
      <c r="C948" s="114"/>
      <c r="D948" s="114"/>
    </row>
    <row r="949" spans="2:4">
      <c r="B949" s="113"/>
      <c r="C949" s="114"/>
      <c r="D949" s="114"/>
    </row>
    <row r="950" spans="2:4">
      <c r="B950" s="113"/>
      <c r="C950" s="114"/>
      <c r="D950" s="114"/>
    </row>
    <row r="951" spans="2:4">
      <c r="B951" s="113"/>
      <c r="C951" s="114"/>
      <c r="D951" s="114"/>
    </row>
    <row r="952" spans="2:4">
      <c r="B952" s="113"/>
      <c r="C952" s="114"/>
      <c r="D952" s="114"/>
    </row>
    <row r="953" spans="2:4">
      <c r="B953" s="113"/>
      <c r="C953" s="114"/>
      <c r="D953" s="114"/>
    </row>
    <row r="954" spans="2:4">
      <c r="B954" s="113"/>
      <c r="C954" s="114"/>
      <c r="D954" s="114"/>
    </row>
    <row r="955" spans="2:4">
      <c r="B955" s="113"/>
      <c r="C955" s="114"/>
      <c r="D955" s="114"/>
    </row>
    <row r="956" spans="2:4">
      <c r="B956" s="113"/>
      <c r="C956" s="114"/>
      <c r="D956" s="114"/>
    </row>
    <row r="957" spans="2:4">
      <c r="B957" s="113"/>
      <c r="C957" s="114"/>
      <c r="D957" s="114"/>
    </row>
    <row r="958" spans="2:4">
      <c r="B958" s="113"/>
      <c r="C958" s="114"/>
      <c r="D958" s="114"/>
    </row>
    <row r="959" spans="2:4">
      <c r="B959" s="113"/>
      <c r="C959" s="114"/>
      <c r="D959" s="114"/>
    </row>
    <row r="960" spans="2:4">
      <c r="B960" s="113"/>
      <c r="C960" s="114"/>
      <c r="D960" s="114"/>
    </row>
    <row r="961" spans="2:4">
      <c r="B961" s="113"/>
      <c r="C961" s="114"/>
      <c r="D961" s="114"/>
    </row>
    <row r="962" spans="2:4">
      <c r="B962" s="113"/>
      <c r="C962" s="114"/>
      <c r="D962" s="114"/>
    </row>
    <row r="963" spans="2:4">
      <c r="B963" s="113"/>
      <c r="C963" s="114"/>
      <c r="D963" s="114"/>
    </row>
    <row r="964" spans="2:4">
      <c r="B964" s="113"/>
      <c r="C964" s="114"/>
      <c r="D964" s="114"/>
    </row>
    <row r="965" spans="2:4">
      <c r="B965" s="113"/>
      <c r="C965" s="114"/>
      <c r="D965" s="114"/>
    </row>
    <row r="966" spans="2:4">
      <c r="B966" s="113"/>
      <c r="C966" s="114"/>
      <c r="D966" s="114"/>
    </row>
    <row r="967" spans="2:4">
      <c r="B967" s="113"/>
      <c r="C967" s="114"/>
      <c r="D967" s="11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136</v>
      </c>
      <c r="C1" s="67" t="s" vm="1">
        <v>213</v>
      </c>
    </row>
    <row r="2" spans="2:16">
      <c r="B2" s="46" t="s">
        <v>135</v>
      </c>
      <c r="C2" s="67" t="s">
        <v>214</v>
      </c>
    </row>
    <row r="3" spans="2:16">
      <c r="B3" s="46" t="s">
        <v>137</v>
      </c>
      <c r="C3" s="67" t="s">
        <v>215</v>
      </c>
    </row>
    <row r="4" spans="2:16">
      <c r="B4" s="46" t="s">
        <v>138</v>
      </c>
      <c r="C4" s="67">
        <v>8602</v>
      </c>
    </row>
    <row r="6" spans="2:16" ht="26.2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106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94</v>
      </c>
      <c r="H7" s="29" t="s">
        <v>17</v>
      </c>
      <c r="I7" s="29" t="s">
        <v>93</v>
      </c>
      <c r="J7" s="29" t="s">
        <v>16</v>
      </c>
      <c r="K7" s="29" t="s">
        <v>172</v>
      </c>
      <c r="L7" s="29" t="s">
        <v>196</v>
      </c>
      <c r="M7" s="29" t="s">
        <v>173</v>
      </c>
      <c r="N7" s="29" t="s">
        <v>52</v>
      </c>
      <c r="O7" s="29" t="s">
        <v>139</v>
      </c>
      <c r="P7" s="30" t="s">
        <v>141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198</v>
      </c>
      <c r="M8" s="31" t="s">
        <v>194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1825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9">
        <v>0</v>
      </c>
      <c r="N10" s="68"/>
      <c r="O10" s="120">
        <v>0</v>
      </c>
      <c r="P10" s="120">
        <v>0</v>
      </c>
    </row>
    <row r="11" spans="2:16" ht="20.25" customHeight="1">
      <c r="B11" s="115" t="s">
        <v>206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5" t="s">
        <v>102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5" t="s">
        <v>197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136</v>
      </c>
      <c r="C1" s="67" t="s" vm="1">
        <v>213</v>
      </c>
    </row>
    <row r="2" spans="2:16">
      <c r="B2" s="46" t="s">
        <v>135</v>
      </c>
      <c r="C2" s="67" t="s">
        <v>214</v>
      </c>
    </row>
    <row r="3" spans="2:16">
      <c r="B3" s="46" t="s">
        <v>137</v>
      </c>
      <c r="C3" s="67" t="s">
        <v>215</v>
      </c>
    </row>
    <row r="4" spans="2:16">
      <c r="B4" s="46" t="s">
        <v>138</v>
      </c>
      <c r="C4" s="67">
        <v>8602</v>
      </c>
    </row>
    <row r="6" spans="2:16" ht="26.25" customHeight="1"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106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94</v>
      </c>
      <c r="H7" s="29" t="s">
        <v>17</v>
      </c>
      <c r="I7" s="29" t="s">
        <v>93</v>
      </c>
      <c r="J7" s="29" t="s">
        <v>16</v>
      </c>
      <c r="K7" s="29" t="s">
        <v>172</v>
      </c>
      <c r="L7" s="29" t="s">
        <v>191</v>
      </c>
      <c r="M7" s="29" t="s">
        <v>173</v>
      </c>
      <c r="N7" s="29" t="s">
        <v>52</v>
      </c>
      <c r="O7" s="29" t="s">
        <v>139</v>
      </c>
      <c r="P7" s="30" t="s">
        <v>141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198</v>
      </c>
      <c r="M8" s="31" t="s">
        <v>194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1826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9">
        <v>0</v>
      </c>
      <c r="N10" s="68"/>
      <c r="O10" s="120">
        <v>0</v>
      </c>
      <c r="P10" s="120">
        <v>0</v>
      </c>
    </row>
    <row r="11" spans="2:16" ht="20.25" customHeight="1">
      <c r="B11" s="115" t="s">
        <v>206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5" t="s">
        <v>102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5" t="s">
        <v>197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21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21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22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3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3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7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136</v>
      </c>
      <c r="C1" s="67" t="s" vm="1">
        <v>213</v>
      </c>
    </row>
    <row r="2" spans="2:18">
      <c r="B2" s="46" t="s">
        <v>135</v>
      </c>
      <c r="C2" s="67" t="s">
        <v>214</v>
      </c>
    </row>
    <row r="3" spans="2:18">
      <c r="B3" s="46" t="s">
        <v>137</v>
      </c>
      <c r="C3" s="67" t="s">
        <v>215</v>
      </c>
    </row>
    <row r="4" spans="2:18">
      <c r="B4" s="46" t="s">
        <v>138</v>
      </c>
      <c r="C4" s="67">
        <v>8602</v>
      </c>
    </row>
    <row r="6" spans="2:18" ht="21.75" customHeight="1">
      <c r="B6" s="130" t="s">
        <v>164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27.75" customHeight="1">
      <c r="B7" s="133" t="s">
        <v>79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</row>
    <row r="8" spans="2:18" s="3" customFormat="1" ht="66" customHeight="1">
      <c r="B8" s="21" t="s">
        <v>105</v>
      </c>
      <c r="C8" s="29" t="s">
        <v>40</v>
      </c>
      <c r="D8" s="29" t="s">
        <v>109</v>
      </c>
      <c r="E8" s="29" t="s">
        <v>14</v>
      </c>
      <c r="F8" s="29" t="s">
        <v>59</v>
      </c>
      <c r="G8" s="29" t="s">
        <v>94</v>
      </c>
      <c r="H8" s="29" t="s">
        <v>17</v>
      </c>
      <c r="I8" s="29" t="s">
        <v>93</v>
      </c>
      <c r="J8" s="29" t="s">
        <v>16</v>
      </c>
      <c r="K8" s="29" t="s">
        <v>18</v>
      </c>
      <c r="L8" s="29" t="s">
        <v>191</v>
      </c>
      <c r="M8" s="29" t="s">
        <v>190</v>
      </c>
      <c r="N8" s="29" t="s">
        <v>205</v>
      </c>
      <c r="O8" s="29" t="s">
        <v>55</v>
      </c>
      <c r="P8" s="29" t="s">
        <v>193</v>
      </c>
      <c r="Q8" s="29" t="s">
        <v>139</v>
      </c>
      <c r="R8" s="59" t="s">
        <v>141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198</v>
      </c>
      <c r="M9" s="31"/>
      <c r="N9" s="15" t="s">
        <v>194</v>
      </c>
      <c r="O9" s="31" t="s">
        <v>199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9" t="s">
        <v>104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6">
        <v>17.967946257556374</v>
      </c>
      <c r="I11" s="69"/>
      <c r="J11" s="69"/>
      <c r="K11" s="77">
        <v>-3.5190596441691966E-4</v>
      </c>
      <c r="L11" s="76"/>
      <c r="M11" s="78"/>
      <c r="N11" s="69"/>
      <c r="O11" s="76">
        <v>13576.359699631999</v>
      </c>
      <c r="P11" s="69"/>
      <c r="Q11" s="77">
        <f>IFERROR(O11/$O$11,0)</f>
        <v>1</v>
      </c>
      <c r="R11" s="77">
        <f>O11/'סכום נכסי הקרן'!$C$42</f>
        <v>0.17358732627856976</v>
      </c>
    </row>
    <row r="12" spans="2:18" ht="22.5" customHeight="1">
      <c r="B12" s="70" t="s">
        <v>185</v>
      </c>
      <c r="C12" s="71"/>
      <c r="D12" s="71"/>
      <c r="E12" s="71"/>
      <c r="F12" s="71"/>
      <c r="G12" s="71"/>
      <c r="H12" s="79">
        <v>17.967946257556374</v>
      </c>
      <c r="I12" s="71"/>
      <c r="J12" s="71"/>
      <c r="K12" s="80">
        <v>-3.5190596441691966E-4</v>
      </c>
      <c r="L12" s="79"/>
      <c r="M12" s="81"/>
      <c r="N12" s="71"/>
      <c r="O12" s="79">
        <v>13576.359699631999</v>
      </c>
      <c r="P12" s="71"/>
      <c r="Q12" s="80">
        <f t="shared" ref="Q12:Q25" si="0">IFERROR(O12/$O$11,0)</f>
        <v>1</v>
      </c>
      <c r="R12" s="80">
        <f>O12/'סכום נכסי הקרן'!$C$42</f>
        <v>0.17358732627856976</v>
      </c>
    </row>
    <row r="13" spans="2:18">
      <c r="B13" s="72" t="s">
        <v>23</v>
      </c>
      <c r="C13" s="69"/>
      <c r="D13" s="69"/>
      <c r="E13" s="69"/>
      <c r="F13" s="69"/>
      <c r="G13" s="69"/>
      <c r="H13" s="76">
        <v>17.967946257556374</v>
      </c>
      <c r="I13" s="69"/>
      <c r="J13" s="69"/>
      <c r="K13" s="77">
        <v>-3.5190596441691966E-4</v>
      </c>
      <c r="L13" s="76"/>
      <c r="M13" s="78"/>
      <c r="N13" s="69"/>
      <c r="O13" s="76">
        <v>13576.359699631999</v>
      </c>
      <c r="P13" s="69"/>
      <c r="Q13" s="77">
        <f t="shared" si="0"/>
        <v>1</v>
      </c>
      <c r="R13" s="77">
        <f>O13/'סכום נכסי הקרן'!$C$42</f>
        <v>0.17358732627856976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17.967946257556374</v>
      </c>
      <c r="I14" s="71"/>
      <c r="J14" s="71"/>
      <c r="K14" s="80">
        <v>-3.5190596441691966E-4</v>
      </c>
      <c r="L14" s="79"/>
      <c r="M14" s="81"/>
      <c r="N14" s="71"/>
      <c r="O14" s="79">
        <v>13576.359699631999</v>
      </c>
      <c r="P14" s="71"/>
      <c r="Q14" s="80">
        <f t="shared" si="0"/>
        <v>1</v>
      </c>
      <c r="R14" s="80">
        <f>O14/'סכום נכסי הקרן'!$C$42</f>
        <v>0.17358732627856976</v>
      </c>
    </row>
    <row r="15" spans="2:18">
      <c r="B15" s="74" t="s">
        <v>216</v>
      </c>
      <c r="C15" s="69" t="s">
        <v>217</v>
      </c>
      <c r="D15" s="82" t="s">
        <v>110</v>
      </c>
      <c r="E15" s="69" t="s">
        <v>218</v>
      </c>
      <c r="F15" s="69"/>
      <c r="G15" s="69"/>
      <c r="H15" s="76">
        <v>0.57999999997574958</v>
      </c>
      <c r="I15" s="82" t="s">
        <v>123</v>
      </c>
      <c r="J15" s="83">
        <v>0.04</v>
      </c>
      <c r="K15" s="77">
        <v>-3.1000000002639029E-3</v>
      </c>
      <c r="L15" s="76">
        <v>10309.068749</v>
      </c>
      <c r="M15" s="78">
        <v>136</v>
      </c>
      <c r="N15" s="69"/>
      <c r="O15" s="76">
        <v>14.020332872999999</v>
      </c>
      <c r="P15" s="77">
        <v>6.6305613061700596E-7</v>
      </c>
      <c r="Q15" s="77">
        <f t="shared" si="0"/>
        <v>1.0327019306493504E-3</v>
      </c>
      <c r="R15" s="77">
        <f>O15/'סכום נכסי הקרן'!$C$42</f>
        <v>1.7926396698413771E-4</v>
      </c>
    </row>
    <row r="16" spans="2:18">
      <c r="B16" s="74" t="s">
        <v>219</v>
      </c>
      <c r="C16" s="69" t="s">
        <v>220</v>
      </c>
      <c r="D16" s="82" t="s">
        <v>110</v>
      </c>
      <c r="E16" s="69" t="s">
        <v>218</v>
      </c>
      <c r="F16" s="69"/>
      <c r="G16" s="69"/>
      <c r="H16" s="76">
        <v>3.3799999998753338</v>
      </c>
      <c r="I16" s="82" t="s">
        <v>123</v>
      </c>
      <c r="J16" s="83">
        <v>0.04</v>
      </c>
      <c r="K16" s="77">
        <v>-8.9000000000919663E-3</v>
      </c>
      <c r="L16" s="76">
        <v>6623.9115599999996</v>
      </c>
      <c r="M16" s="78">
        <v>147.74</v>
      </c>
      <c r="N16" s="69"/>
      <c r="O16" s="76">
        <v>9.7861667190000006</v>
      </c>
      <c r="P16" s="77">
        <v>5.2240516847318423E-7</v>
      </c>
      <c r="Q16" s="77">
        <f t="shared" si="0"/>
        <v>7.2082406002142566E-4</v>
      </c>
      <c r="R16" s="77">
        <f>O16/'סכום נכסי הקרן'!$C$42</f>
        <v>1.2512592129638257E-4</v>
      </c>
    </row>
    <row r="17" spans="2:18">
      <c r="B17" s="74" t="s">
        <v>221</v>
      </c>
      <c r="C17" s="69" t="s">
        <v>222</v>
      </c>
      <c r="D17" s="82" t="s">
        <v>110</v>
      </c>
      <c r="E17" s="69" t="s">
        <v>218</v>
      </c>
      <c r="F17" s="69"/>
      <c r="G17" s="69"/>
      <c r="H17" s="76">
        <v>6.2699999999972853</v>
      </c>
      <c r="I17" s="82" t="s">
        <v>123</v>
      </c>
      <c r="J17" s="83">
        <v>7.4999999999999997E-3</v>
      </c>
      <c r="K17" s="77">
        <v>-8.6999999999628E-3</v>
      </c>
      <c r="L17" s="76">
        <v>177013.17077300002</v>
      </c>
      <c r="M17" s="78">
        <v>112.38</v>
      </c>
      <c r="N17" s="69"/>
      <c r="O17" s="76">
        <v>198.92740960200001</v>
      </c>
      <c r="P17" s="77">
        <v>9.1249722640427752E-6</v>
      </c>
      <c r="Q17" s="77">
        <f t="shared" si="0"/>
        <v>1.4652485202450266E-2</v>
      </c>
      <c r="R17" s="77">
        <f>O17/'סכום נכסי הקרן'!$C$42</f>
        <v>2.5434857296296499E-3</v>
      </c>
    </row>
    <row r="18" spans="2:18">
      <c r="B18" s="74" t="s">
        <v>223</v>
      </c>
      <c r="C18" s="69" t="s">
        <v>224</v>
      </c>
      <c r="D18" s="82" t="s">
        <v>110</v>
      </c>
      <c r="E18" s="69" t="s">
        <v>218</v>
      </c>
      <c r="F18" s="69"/>
      <c r="G18" s="69"/>
      <c r="H18" s="76">
        <v>12.549999999999191</v>
      </c>
      <c r="I18" s="82" t="s">
        <v>123</v>
      </c>
      <c r="J18" s="83">
        <v>0.04</v>
      </c>
      <c r="K18" s="77">
        <v>-2.7000000000016173E-3</v>
      </c>
      <c r="L18" s="76">
        <v>1531197.2919639999</v>
      </c>
      <c r="M18" s="78">
        <v>201.91</v>
      </c>
      <c r="N18" s="69"/>
      <c r="O18" s="76">
        <v>3091.6403447500002</v>
      </c>
      <c r="P18" s="77">
        <v>9.2489279298365606E-5</v>
      </c>
      <c r="Q18" s="77">
        <f t="shared" si="0"/>
        <v>0.22772233596858826</v>
      </c>
      <c r="R18" s="77">
        <f>O18/'סכום נכסי הקרן'!$C$42</f>
        <v>3.9529711434697412E-2</v>
      </c>
    </row>
    <row r="19" spans="2:18">
      <c r="B19" s="74" t="s">
        <v>225</v>
      </c>
      <c r="C19" s="69" t="s">
        <v>226</v>
      </c>
      <c r="D19" s="82" t="s">
        <v>110</v>
      </c>
      <c r="E19" s="69" t="s">
        <v>218</v>
      </c>
      <c r="F19" s="69"/>
      <c r="G19" s="69"/>
      <c r="H19" s="76">
        <v>17.030000000001156</v>
      </c>
      <c r="I19" s="82" t="s">
        <v>123</v>
      </c>
      <c r="J19" s="83">
        <v>2.75E-2</v>
      </c>
      <c r="K19" s="77">
        <v>-6.0000000000058043E-4</v>
      </c>
      <c r="L19" s="76">
        <v>1815424.2125310001</v>
      </c>
      <c r="M19" s="78">
        <v>170.79</v>
      </c>
      <c r="N19" s="69"/>
      <c r="O19" s="76">
        <v>3100.5631160470007</v>
      </c>
      <c r="P19" s="77">
        <v>1.0121979051512849E-4</v>
      </c>
      <c r="Q19" s="77">
        <f t="shared" si="0"/>
        <v>0.22837956452575756</v>
      </c>
      <c r="R19" s="77">
        <f>O19/'סכום נכסי הקרן'!$C$42</f>
        <v>3.9643797982690354E-2</v>
      </c>
    </row>
    <row r="20" spans="2:18">
      <c r="B20" s="74" t="s">
        <v>227</v>
      </c>
      <c r="C20" s="69" t="s">
        <v>228</v>
      </c>
      <c r="D20" s="82" t="s">
        <v>110</v>
      </c>
      <c r="E20" s="69" t="s">
        <v>218</v>
      </c>
      <c r="F20" s="69"/>
      <c r="G20" s="69"/>
      <c r="H20" s="76">
        <v>2.6899999999102318</v>
      </c>
      <c r="I20" s="82" t="s">
        <v>123</v>
      </c>
      <c r="J20" s="83">
        <v>1.7500000000000002E-2</v>
      </c>
      <c r="K20" s="77">
        <v>-7.7999999995345352E-3</v>
      </c>
      <c r="L20" s="76">
        <v>13744.027195999999</v>
      </c>
      <c r="M20" s="78">
        <v>109.42</v>
      </c>
      <c r="N20" s="69"/>
      <c r="O20" s="76">
        <v>15.038714714999999</v>
      </c>
      <c r="P20" s="77">
        <v>7.7964358242113677E-7</v>
      </c>
      <c r="Q20" s="77">
        <f t="shared" si="0"/>
        <v>1.107713337575141E-3</v>
      </c>
      <c r="R20" s="77">
        <f>O20/'סכום נכסי הקרן'!$C$42</f>
        <v>1.9228499655277948E-4</v>
      </c>
    </row>
    <row r="21" spans="2:18">
      <c r="B21" s="74" t="s">
        <v>229</v>
      </c>
      <c r="C21" s="69" t="s">
        <v>230</v>
      </c>
      <c r="D21" s="82" t="s">
        <v>110</v>
      </c>
      <c r="E21" s="69" t="s">
        <v>218</v>
      </c>
      <c r="F21" s="69"/>
      <c r="G21" s="69"/>
      <c r="H21" s="76">
        <v>4.760000000010769</v>
      </c>
      <c r="I21" s="82" t="s">
        <v>123</v>
      </c>
      <c r="J21" s="83">
        <v>7.4999999999999997E-3</v>
      </c>
      <c r="K21" s="77">
        <v>-9.5000000002093948E-3</v>
      </c>
      <c r="L21" s="76">
        <v>30635.757057000003</v>
      </c>
      <c r="M21" s="78">
        <v>109.12</v>
      </c>
      <c r="N21" s="69"/>
      <c r="O21" s="76">
        <v>33.429737314</v>
      </c>
      <c r="P21" s="77">
        <v>1.3999653808335382E-6</v>
      </c>
      <c r="Q21" s="77">
        <f t="shared" si="0"/>
        <v>2.4623491166712494E-3</v>
      </c>
      <c r="R21" s="77">
        <f>O21/'סכום נכסי הקרן'!$C$42</f>
        <v>4.2743259952736021E-4</v>
      </c>
    </row>
    <row r="22" spans="2:18">
      <c r="B22" s="74" t="s">
        <v>231</v>
      </c>
      <c r="C22" s="69" t="s">
        <v>232</v>
      </c>
      <c r="D22" s="82" t="s">
        <v>110</v>
      </c>
      <c r="E22" s="69" t="s">
        <v>218</v>
      </c>
      <c r="F22" s="69"/>
      <c r="G22" s="69"/>
      <c r="H22" s="76">
        <v>28.769999999985416</v>
      </c>
      <c r="I22" s="82" t="s">
        <v>123</v>
      </c>
      <c r="J22" s="83">
        <v>5.0000000000000001E-3</v>
      </c>
      <c r="K22" s="77">
        <v>3.8000000000031715E-3</v>
      </c>
      <c r="L22" s="76">
        <v>609383.625</v>
      </c>
      <c r="M22" s="78">
        <v>103.5</v>
      </c>
      <c r="N22" s="69"/>
      <c r="O22" s="76">
        <v>630.71202515999994</v>
      </c>
      <c r="P22" s="77">
        <v>1.8765566538870155E-4</v>
      </c>
      <c r="Q22" s="77">
        <f t="shared" si="0"/>
        <v>4.6456637796440825E-2</v>
      </c>
      <c r="R22" s="77">
        <f>O22/'סכום נכסי הקרן'!$C$42</f>
        <v>8.0642835429761105E-3</v>
      </c>
    </row>
    <row r="23" spans="2:18">
      <c r="B23" s="74" t="s">
        <v>233</v>
      </c>
      <c r="C23" s="69" t="s">
        <v>234</v>
      </c>
      <c r="D23" s="82" t="s">
        <v>110</v>
      </c>
      <c r="E23" s="69" t="s">
        <v>218</v>
      </c>
      <c r="F23" s="69"/>
      <c r="G23" s="69"/>
      <c r="H23" s="76">
        <v>8.2499999999973515</v>
      </c>
      <c r="I23" s="82" t="s">
        <v>123</v>
      </c>
      <c r="J23" s="83">
        <v>5.0000000000000001E-3</v>
      </c>
      <c r="K23" s="77">
        <v>-7.4000000000045375E-3</v>
      </c>
      <c r="L23" s="76">
        <v>594409.99956000003</v>
      </c>
      <c r="M23" s="78">
        <v>111.21</v>
      </c>
      <c r="N23" s="69"/>
      <c r="O23" s="76">
        <v>661.04338465500007</v>
      </c>
      <c r="P23" s="77">
        <v>3.2128979877186554E-5</v>
      </c>
      <c r="Q23" s="77">
        <f t="shared" si="0"/>
        <v>4.8690768311988541E-2</v>
      </c>
      <c r="R23" s="77">
        <f>O23/'סכום נכסי הקרן'!$C$42</f>
        <v>8.4521002857274007E-3</v>
      </c>
    </row>
    <row r="24" spans="2:18">
      <c r="B24" s="74" t="s">
        <v>235</v>
      </c>
      <c r="C24" s="69" t="s">
        <v>236</v>
      </c>
      <c r="D24" s="82" t="s">
        <v>110</v>
      </c>
      <c r="E24" s="69" t="s">
        <v>218</v>
      </c>
      <c r="F24" s="69"/>
      <c r="G24" s="69"/>
      <c r="H24" s="76">
        <v>21.959999999998594</v>
      </c>
      <c r="I24" s="82" t="s">
        <v>123</v>
      </c>
      <c r="J24" s="83">
        <v>0.01</v>
      </c>
      <c r="K24" s="77">
        <v>1.8000000000012431E-3</v>
      </c>
      <c r="L24" s="76">
        <v>4779156.2388169998</v>
      </c>
      <c r="M24" s="78">
        <v>121.2</v>
      </c>
      <c r="N24" s="69"/>
      <c r="O24" s="76">
        <v>5792.3373233459997</v>
      </c>
      <c r="P24" s="77">
        <v>2.6991239055701227E-4</v>
      </c>
      <c r="Q24" s="77">
        <f t="shared" si="0"/>
        <v>0.42664878152153018</v>
      </c>
      <c r="R24" s="77">
        <f>O24/'סכום נכסי הקרן'!$C$42</f>
        <v>7.4060821244332081E-2</v>
      </c>
    </row>
    <row r="25" spans="2:18">
      <c r="B25" s="74" t="s">
        <v>237</v>
      </c>
      <c r="C25" s="69" t="s">
        <v>238</v>
      </c>
      <c r="D25" s="82" t="s">
        <v>110</v>
      </c>
      <c r="E25" s="69" t="s">
        <v>218</v>
      </c>
      <c r="F25" s="69"/>
      <c r="G25" s="69"/>
      <c r="H25" s="76">
        <v>1.7200000000097015</v>
      </c>
      <c r="I25" s="82" t="s">
        <v>123</v>
      </c>
      <c r="J25" s="83">
        <v>2.75E-2</v>
      </c>
      <c r="K25" s="77">
        <v>-7.0999999999272374E-3</v>
      </c>
      <c r="L25" s="76">
        <v>26066.785092999999</v>
      </c>
      <c r="M25" s="78">
        <v>110.72</v>
      </c>
      <c r="N25" s="69"/>
      <c r="O25" s="76">
        <v>28.861144451000001</v>
      </c>
      <c r="P25" s="77">
        <v>1.4897348832411301E-6</v>
      </c>
      <c r="Q25" s="77">
        <f t="shared" si="0"/>
        <v>2.1258382283273116E-3</v>
      </c>
      <c r="R25" s="77">
        <f>O25/'סכום נכסי הקרן'!$C$42</f>
        <v>3.6901857415610974E-4</v>
      </c>
    </row>
    <row r="26" spans="2:18">
      <c r="B26" s="75"/>
      <c r="C26" s="69"/>
      <c r="D26" s="69"/>
      <c r="E26" s="69"/>
      <c r="F26" s="69"/>
      <c r="G26" s="69"/>
      <c r="H26" s="69"/>
      <c r="I26" s="69"/>
      <c r="J26" s="69"/>
      <c r="K26" s="77"/>
      <c r="L26" s="76"/>
      <c r="M26" s="78"/>
      <c r="N26" s="69"/>
      <c r="O26" s="69"/>
      <c r="P26" s="69"/>
      <c r="Q26" s="77"/>
      <c r="R26" s="69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15" t="s">
        <v>102</v>
      </c>
      <c r="C29" s="117"/>
      <c r="D29" s="11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15" t="s">
        <v>189</v>
      </c>
      <c r="C30" s="117"/>
      <c r="D30" s="11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36" t="s">
        <v>197</v>
      </c>
      <c r="C31" s="136"/>
      <c r="D31" s="136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</row>
    <row r="127" spans="2:18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</row>
    <row r="128" spans="2:18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</row>
    <row r="129" spans="2:18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</row>
    <row r="130" spans="2:18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</row>
    <row r="131" spans="2:18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2:18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</row>
    <row r="133" spans="2:18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2:18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2:18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2:18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2:18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</row>
    <row r="138" spans="2:18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2:18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</row>
    <row r="140" spans="2:18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2:18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2:18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2:18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</row>
    <row r="144" spans="2:18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</row>
    <row r="145" spans="2:18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</row>
    <row r="146" spans="2:18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</row>
    <row r="147" spans="2:18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</row>
    <row r="148" spans="2:18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</row>
    <row r="149" spans="2:18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</row>
    <row r="150" spans="2:18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</row>
    <row r="151" spans="2:18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</row>
    <row r="152" spans="2:18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</row>
    <row r="153" spans="2:18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</row>
    <row r="154" spans="2:18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</row>
    <row r="155" spans="2:18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</row>
    <row r="156" spans="2:18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</row>
    <row r="157" spans="2:18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</row>
    <row r="158" spans="2:18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</row>
    <row r="159" spans="2:18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</row>
    <row r="160" spans="2:18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</row>
    <row r="161" spans="2:18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</row>
    <row r="162" spans="2:18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</row>
    <row r="163" spans="2:18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</row>
    <row r="164" spans="2:18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</row>
    <row r="165" spans="2:18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</row>
    <row r="166" spans="2:18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</row>
    <row r="167" spans="2:18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</row>
    <row r="168" spans="2:18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</row>
    <row r="169" spans="2:18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</row>
    <row r="170" spans="2:18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</row>
    <row r="171" spans="2:18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</row>
    <row r="172" spans="2:18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</row>
    <row r="173" spans="2:18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</row>
    <row r="174" spans="2:18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</row>
    <row r="175" spans="2:18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</row>
    <row r="176" spans="2:18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</row>
    <row r="177" spans="2:18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</row>
    <row r="178" spans="2:18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</row>
    <row r="179" spans="2:18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</row>
    <row r="180" spans="2:18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2:18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</row>
    <row r="182" spans="2:18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</row>
    <row r="183" spans="2:18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</row>
    <row r="184" spans="2:18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</row>
    <row r="185" spans="2:18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</row>
    <row r="186" spans="2:18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</row>
    <row r="187" spans="2:18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</row>
    <row r="188" spans="2:18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</row>
    <row r="189" spans="2:18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</row>
    <row r="190" spans="2:18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2:18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</row>
    <row r="192" spans="2:18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</row>
    <row r="193" spans="2:18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</row>
    <row r="194" spans="2:18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</row>
    <row r="195" spans="2:18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</row>
    <row r="196" spans="2:18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</row>
    <row r="197" spans="2:18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</row>
    <row r="198" spans="2:18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</row>
    <row r="199" spans="2:18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</row>
    <row r="200" spans="2:18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</row>
    <row r="201" spans="2:18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</row>
    <row r="202" spans="2:18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</row>
    <row r="203" spans="2:18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</row>
    <row r="204" spans="2:18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</row>
    <row r="205" spans="2:18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</row>
    <row r="206" spans="2:18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</row>
    <row r="207" spans="2:18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</row>
    <row r="208" spans="2:18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</row>
    <row r="209" spans="2:18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</row>
    <row r="210" spans="2:18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</row>
    <row r="211" spans="2:18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</row>
    <row r="212" spans="2:18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</row>
    <row r="213" spans="2:18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</row>
    <row r="214" spans="2:18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</row>
    <row r="215" spans="2:18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</row>
    <row r="216" spans="2:18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2:18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</row>
    <row r="218" spans="2:18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</row>
    <row r="219" spans="2:18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</row>
    <row r="220" spans="2:18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</row>
    <row r="221" spans="2:18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</row>
    <row r="222" spans="2:18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</row>
    <row r="223" spans="2:18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</row>
    <row r="224" spans="2:18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</row>
    <row r="225" spans="2:18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</row>
    <row r="226" spans="2:18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</row>
    <row r="227" spans="2:18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</row>
    <row r="228" spans="2:18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</row>
    <row r="229" spans="2:18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</row>
    <row r="230" spans="2:18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2:18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</row>
    <row r="232" spans="2:18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</row>
    <row r="233" spans="2:18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</row>
    <row r="234" spans="2:18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</row>
    <row r="235" spans="2:18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</row>
    <row r="236" spans="2:18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</row>
    <row r="237" spans="2:18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</row>
    <row r="238" spans="2:18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</row>
    <row r="239" spans="2:18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</row>
    <row r="240" spans="2:18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</row>
    <row r="241" spans="2:18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</row>
    <row r="242" spans="2:18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</row>
    <row r="243" spans="2:18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</row>
    <row r="244" spans="2:18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</row>
    <row r="245" spans="2:18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</row>
    <row r="246" spans="2:18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</row>
    <row r="247" spans="2:18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</row>
    <row r="248" spans="2:18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</row>
    <row r="249" spans="2:18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</row>
    <row r="250" spans="2:18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</row>
    <row r="251" spans="2:18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</row>
    <row r="252" spans="2:18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</row>
    <row r="253" spans="2:18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</row>
    <row r="254" spans="2:18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</row>
    <row r="255" spans="2:18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</row>
    <row r="256" spans="2:18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</row>
    <row r="257" spans="2:18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</row>
    <row r="258" spans="2:18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</row>
    <row r="259" spans="2:18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</row>
    <row r="260" spans="2:18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</row>
    <row r="261" spans="2:18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</row>
    <row r="262" spans="2:18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</row>
    <row r="263" spans="2:18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2:18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</row>
    <row r="265" spans="2:18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</row>
    <row r="266" spans="2:18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</row>
    <row r="267" spans="2:18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</row>
    <row r="268" spans="2:18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2:18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2:18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2:18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2:18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2:18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2:18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2:18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</row>
    <row r="276" spans="2:18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</row>
    <row r="277" spans="2:18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</row>
    <row r="278" spans="2:18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</row>
    <row r="279" spans="2:18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</row>
    <row r="280" spans="2:18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</row>
    <row r="281" spans="2:18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2:18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</row>
    <row r="283" spans="2:18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</row>
    <row r="284" spans="2:18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</row>
    <row r="285" spans="2:18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</row>
    <row r="286" spans="2:18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</row>
    <row r="287" spans="2:18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</row>
    <row r="288" spans="2:18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</row>
    <row r="289" spans="2:18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</row>
    <row r="290" spans="2:18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</row>
    <row r="292" spans="2:18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</row>
    <row r="294" spans="2:18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</row>
    <row r="300" spans="2:18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</row>
    <row r="301" spans="2:18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</row>
    <row r="302" spans="2:18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</row>
    <row r="303" spans="2:18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</row>
    <row r="304" spans="2:18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</row>
    <row r="305" spans="2:18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2:18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</row>
    <row r="307" spans="2:18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2:18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</row>
    <row r="309" spans="2:18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</row>
    <row r="310" spans="2:18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2:18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</row>
    <row r="312" spans="2:18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</row>
    <row r="313" spans="2:18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</row>
    <row r="314" spans="2:18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</row>
    <row r="315" spans="2:18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</row>
    <row r="316" spans="2:18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</row>
    <row r="317" spans="2:18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</row>
    <row r="318" spans="2:18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</row>
    <row r="319" spans="2:18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</row>
    <row r="320" spans="2:18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</row>
    <row r="321" spans="2:18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</row>
    <row r="322" spans="2:18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</row>
    <row r="323" spans="2:18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</row>
    <row r="324" spans="2:18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</row>
    <row r="325" spans="2:18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</row>
    <row r="326" spans="2:18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</row>
    <row r="327" spans="2:18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2:18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</row>
    <row r="329" spans="2:18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</row>
    <row r="330" spans="2:18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</row>
    <row r="331" spans="2:18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</row>
    <row r="332" spans="2:18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</row>
    <row r="333" spans="2:18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</row>
    <row r="334" spans="2:18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</row>
    <row r="335" spans="2:18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</row>
    <row r="336" spans="2:18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</row>
    <row r="337" spans="2:18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2:18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</row>
    <row r="339" spans="2:18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</row>
    <row r="340" spans="2:18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</row>
    <row r="341" spans="2:18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</row>
    <row r="342" spans="2:18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</row>
    <row r="343" spans="2:18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</row>
    <row r="344" spans="2:18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O1:Q9 O11:Q1048576 C32:I1048576 J1:M1048576 E1:I30 D1:D28 C29:D30 A1:B1048576 C5:C28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136</v>
      </c>
      <c r="C1" s="67" t="s" vm="1">
        <v>213</v>
      </c>
    </row>
    <row r="2" spans="2:16">
      <c r="B2" s="46" t="s">
        <v>135</v>
      </c>
      <c r="C2" s="67" t="s">
        <v>214</v>
      </c>
    </row>
    <row r="3" spans="2:16">
      <c r="B3" s="46" t="s">
        <v>137</v>
      </c>
      <c r="C3" s="67" t="s">
        <v>215</v>
      </c>
    </row>
    <row r="4" spans="2:16">
      <c r="B4" s="46" t="s">
        <v>138</v>
      </c>
      <c r="C4" s="67">
        <v>8602</v>
      </c>
    </row>
    <row r="6" spans="2:16" ht="26.25" customHeight="1">
      <c r="B6" s="127" t="s">
        <v>177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106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94</v>
      </c>
      <c r="H7" s="29" t="s">
        <v>17</v>
      </c>
      <c r="I7" s="29" t="s">
        <v>93</v>
      </c>
      <c r="J7" s="29" t="s">
        <v>16</v>
      </c>
      <c r="K7" s="29" t="s">
        <v>172</v>
      </c>
      <c r="L7" s="29" t="s">
        <v>191</v>
      </c>
      <c r="M7" s="29" t="s">
        <v>173</v>
      </c>
      <c r="N7" s="29" t="s">
        <v>52</v>
      </c>
      <c r="O7" s="29" t="s">
        <v>139</v>
      </c>
      <c r="P7" s="30" t="s">
        <v>141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198</v>
      </c>
      <c r="M8" s="31" t="s">
        <v>194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1827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9">
        <v>0</v>
      </c>
      <c r="N10" s="68"/>
      <c r="O10" s="120">
        <v>0</v>
      </c>
      <c r="P10" s="120">
        <v>0</v>
      </c>
    </row>
    <row r="11" spans="2:16" ht="20.25" customHeight="1">
      <c r="B11" s="115" t="s">
        <v>206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5" t="s">
        <v>102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5" t="s">
        <v>197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21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21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22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3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3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  <row r="412" spans="2:16">
      <c r="B412" s="113"/>
      <c r="C412" s="113"/>
      <c r="D412" s="113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</row>
    <row r="413" spans="2:16">
      <c r="B413" s="113"/>
      <c r="C413" s="113"/>
      <c r="D413" s="113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</row>
    <row r="414" spans="2:16">
      <c r="B414" s="113"/>
      <c r="C414" s="113"/>
      <c r="D414" s="113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</row>
    <row r="415" spans="2:16">
      <c r="B415" s="113"/>
      <c r="C415" s="113"/>
      <c r="D415" s="113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</row>
    <row r="416" spans="2:16">
      <c r="B416" s="113"/>
      <c r="C416" s="113"/>
      <c r="D416" s="113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</row>
    <row r="417" spans="2:16">
      <c r="B417" s="113"/>
      <c r="C417" s="113"/>
      <c r="D417" s="113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2:16">
      <c r="B418" s="113"/>
      <c r="C418" s="113"/>
      <c r="D418" s="113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2:16">
      <c r="B419" s="113"/>
      <c r="C419" s="113"/>
      <c r="D419" s="113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</row>
    <row r="420" spans="2:16">
      <c r="B420" s="113"/>
      <c r="C420" s="113"/>
      <c r="D420" s="113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</row>
    <row r="421" spans="2:16">
      <c r="B421" s="113"/>
      <c r="C421" s="113"/>
      <c r="D421" s="113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</row>
    <row r="422" spans="2:16">
      <c r="B422" s="113"/>
      <c r="C422" s="113"/>
      <c r="D422" s="113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</row>
    <row r="423" spans="2:16">
      <c r="B423" s="113"/>
      <c r="C423" s="113"/>
      <c r="D423" s="113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</row>
    <row r="424" spans="2:16">
      <c r="B424" s="113"/>
      <c r="C424" s="113"/>
      <c r="D424" s="113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</row>
    <row r="425" spans="2:16">
      <c r="B425" s="113"/>
      <c r="C425" s="113"/>
      <c r="D425" s="113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</row>
    <row r="426" spans="2:16">
      <c r="B426" s="113"/>
      <c r="C426" s="113"/>
      <c r="D426" s="113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</row>
    <row r="427" spans="2:16">
      <c r="B427" s="113"/>
      <c r="C427" s="113"/>
      <c r="D427" s="113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</row>
    <row r="428" spans="2:16">
      <c r="B428" s="113"/>
      <c r="C428" s="113"/>
      <c r="D428" s="113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</row>
    <row r="429" spans="2:16">
      <c r="B429" s="113"/>
      <c r="C429" s="113"/>
      <c r="D429" s="113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2:16">
      <c r="B430" s="113"/>
      <c r="C430" s="113"/>
      <c r="D430" s="113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2:16">
      <c r="B431" s="113"/>
      <c r="C431" s="113"/>
      <c r="D431" s="113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</row>
    <row r="432" spans="2:16">
      <c r="B432" s="113"/>
      <c r="C432" s="113"/>
      <c r="D432" s="113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</row>
    <row r="433" spans="2:16">
      <c r="B433" s="113"/>
      <c r="C433" s="113"/>
      <c r="D433" s="113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</row>
    <row r="434" spans="2:16">
      <c r="B434" s="113"/>
      <c r="C434" s="113"/>
      <c r="D434" s="113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</row>
    <row r="435" spans="2:16">
      <c r="B435" s="113"/>
      <c r="C435" s="113"/>
      <c r="D435" s="113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</row>
    <row r="436" spans="2:16">
      <c r="B436" s="113"/>
      <c r="C436" s="113"/>
      <c r="D436" s="113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</row>
    <row r="437" spans="2:16">
      <c r="B437" s="113"/>
      <c r="C437" s="113"/>
      <c r="D437" s="113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</row>
    <row r="438" spans="2:16">
      <c r="B438" s="113"/>
      <c r="C438" s="113"/>
      <c r="D438" s="113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</row>
    <row r="439" spans="2:16">
      <c r="B439" s="113"/>
      <c r="C439" s="113"/>
      <c r="D439" s="113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</row>
    <row r="440" spans="2:16">
      <c r="B440" s="113"/>
      <c r="C440" s="113"/>
      <c r="D440" s="113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</row>
    <row r="441" spans="2:16">
      <c r="B441" s="113"/>
      <c r="C441" s="113"/>
      <c r="D441" s="113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2:16">
      <c r="B442" s="113"/>
      <c r="C442" s="113"/>
      <c r="D442" s="113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</row>
    <row r="443" spans="2:16">
      <c r="B443" s="113"/>
      <c r="C443" s="113"/>
      <c r="D443" s="113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2:16">
      <c r="B444" s="113"/>
      <c r="C444" s="113"/>
      <c r="D444" s="113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spans="2:16">
      <c r="B445" s="113"/>
      <c r="C445" s="113"/>
      <c r="D445" s="113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</row>
    <row r="446" spans="2:16">
      <c r="B446" s="113"/>
      <c r="C446" s="113"/>
      <c r="D446" s="113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2:16">
      <c r="B447" s="113"/>
      <c r="C447" s="113"/>
      <c r="D447" s="113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2:16">
      <c r="B448" s="113"/>
      <c r="C448" s="113"/>
      <c r="D448" s="113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</row>
    <row r="449" spans="2:16">
      <c r="B449" s="113"/>
      <c r="C449" s="113"/>
      <c r="D449" s="113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</row>
    <row r="450" spans="2:16">
      <c r="B450" s="113"/>
      <c r="C450" s="113"/>
      <c r="D450" s="113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</row>
    <row r="451" spans="2:16">
      <c r="B451" s="113"/>
      <c r="C451" s="113"/>
      <c r="D451" s="113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</row>
    <row r="452" spans="2:16">
      <c r="B452" s="113"/>
      <c r="C452" s="113"/>
      <c r="D452" s="113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</row>
    <row r="453" spans="2:16">
      <c r="B453" s="113"/>
      <c r="C453" s="113"/>
      <c r="D453" s="113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</row>
    <row r="454" spans="2:16">
      <c r="B454" s="113"/>
      <c r="C454" s="113"/>
      <c r="D454" s="113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</row>
    <row r="455" spans="2:16">
      <c r="B455" s="113"/>
      <c r="C455" s="113"/>
      <c r="D455" s="113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</row>
    <row r="456" spans="2:16">
      <c r="B456" s="113"/>
      <c r="C456" s="113"/>
      <c r="D456" s="113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</row>
    <row r="457" spans="2:16">
      <c r="B457" s="113"/>
      <c r="C457" s="113"/>
      <c r="D457" s="113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</row>
    <row r="458" spans="2:16">
      <c r="B458" s="113"/>
      <c r="C458" s="113"/>
      <c r="D458" s="113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</row>
    <row r="459" spans="2:16">
      <c r="B459" s="113"/>
      <c r="C459" s="113"/>
      <c r="D459" s="113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</row>
    <row r="460" spans="2:16">
      <c r="B460" s="113"/>
      <c r="C460" s="113"/>
      <c r="D460" s="113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</row>
    <row r="461" spans="2:16">
      <c r="B461" s="113"/>
      <c r="C461" s="113"/>
      <c r="D461" s="113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</row>
    <row r="462" spans="2:16">
      <c r="B462" s="113"/>
      <c r="C462" s="113"/>
      <c r="D462" s="113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</row>
    <row r="463" spans="2:16">
      <c r="B463" s="113"/>
      <c r="C463" s="113"/>
      <c r="D463" s="113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136</v>
      </c>
      <c r="C1" s="67" t="s" vm="1">
        <v>213</v>
      </c>
    </row>
    <row r="2" spans="2:20">
      <c r="B2" s="46" t="s">
        <v>135</v>
      </c>
      <c r="C2" s="67" t="s">
        <v>214</v>
      </c>
    </row>
    <row r="3" spans="2:20">
      <c r="B3" s="46" t="s">
        <v>137</v>
      </c>
      <c r="C3" s="67" t="s">
        <v>215</v>
      </c>
    </row>
    <row r="4" spans="2:20">
      <c r="B4" s="46" t="s">
        <v>138</v>
      </c>
      <c r="C4" s="67">
        <v>8602</v>
      </c>
    </row>
    <row r="6" spans="2:20" ht="26.25" customHeight="1">
      <c r="B6" s="133" t="s">
        <v>164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</row>
    <row r="7" spans="2:20" ht="26.25" customHeight="1">
      <c r="B7" s="133" t="s">
        <v>80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</row>
    <row r="8" spans="2:20" s="3" customFormat="1" ht="78.75">
      <c r="B8" s="36" t="s">
        <v>105</v>
      </c>
      <c r="C8" s="12" t="s">
        <v>40</v>
      </c>
      <c r="D8" s="12" t="s">
        <v>109</v>
      </c>
      <c r="E8" s="12" t="s">
        <v>180</v>
      </c>
      <c r="F8" s="12" t="s">
        <v>107</v>
      </c>
      <c r="G8" s="12" t="s">
        <v>58</v>
      </c>
      <c r="H8" s="12" t="s">
        <v>14</v>
      </c>
      <c r="I8" s="12" t="s">
        <v>59</v>
      </c>
      <c r="J8" s="12" t="s">
        <v>94</v>
      </c>
      <c r="K8" s="12" t="s">
        <v>17</v>
      </c>
      <c r="L8" s="12" t="s">
        <v>93</v>
      </c>
      <c r="M8" s="12" t="s">
        <v>16</v>
      </c>
      <c r="N8" s="12" t="s">
        <v>18</v>
      </c>
      <c r="O8" s="12" t="s">
        <v>191</v>
      </c>
      <c r="P8" s="12" t="s">
        <v>190</v>
      </c>
      <c r="Q8" s="12" t="s">
        <v>55</v>
      </c>
      <c r="R8" s="12" t="s">
        <v>52</v>
      </c>
      <c r="S8" s="12" t="s">
        <v>139</v>
      </c>
      <c r="T8" s="37" t="s">
        <v>141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198</v>
      </c>
      <c r="P9" s="15"/>
      <c r="Q9" s="15" t="s">
        <v>194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8" t="s">
        <v>104</v>
      </c>
      <c r="S10" s="43" t="s">
        <v>142</v>
      </c>
      <c r="T10" s="60" t="s">
        <v>181</v>
      </c>
    </row>
    <row r="11" spans="2:20" s="4" customFormat="1" ht="18" customHeight="1">
      <c r="B11" s="118" t="s">
        <v>1816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9">
        <v>0</v>
      </c>
      <c r="R11" s="68"/>
      <c r="S11" s="120">
        <v>0</v>
      </c>
      <c r="T11" s="120">
        <v>0</v>
      </c>
    </row>
    <row r="12" spans="2:20">
      <c r="B12" s="115" t="s">
        <v>206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5" t="s">
        <v>102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5" t="s">
        <v>189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5" t="s">
        <v>197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136</v>
      </c>
      <c r="C1" s="67" t="s" vm="1">
        <v>213</v>
      </c>
    </row>
    <row r="2" spans="2:21">
      <c r="B2" s="46" t="s">
        <v>135</v>
      </c>
      <c r="C2" s="67" t="s">
        <v>214</v>
      </c>
    </row>
    <row r="3" spans="2:21">
      <c r="B3" s="46" t="s">
        <v>137</v>
      </c>
      <c r="C3" s="67" t="s">
        <v>215</v>
      </c>
    </row>
    <row r="4" spans="2:21">
      <c r="B4" s="46" t="s">
        <v>138</v>
      </c>
      <c r="C4" s="67">
        <v>8602</v>
      </c>
    </row>
    <row r="6" spans="2:21" ht="26.25" customHeight="1">
      <c r="B6" s="127" t="s">
        <v>164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</row>
    <row r="7" spans="2:21" ht="26.25" customHeight="1">
      <c r="B7" s="127" t="s">
        <v>81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9"/>
    </row>
    <row r="8" spans="2:21" s="3" customFormat="1" ht="78.75">
      <c r="B8" s="21" t="s">
        <v>105</v>
      </c>
      <c r="C8" s="29" t="s">
        <v>40</v>
      </c>
      <c r="D8" s="29" t="s">
        <v>109</v>
      </c>
      <c r="E8" s="29" t="s">
        <v>180</v>
      </c>
      <c r="F8" s="29" t="s">
        <v>107</v>
      </c>
      <c r="G8" s="29" t="s">
        <v>58</v>
      </c>
      <c r="H8" s="29" t="s">
        <v>14</v>
      </c>
      <c r="I8" s="29" t="s">
        <v>59</v>
      </c>
      <c r="J8" s="29" t="s">
        <v>94</v>
      </c>
      <c r="K8" s="29" t="s">
        <v>17</v>
      </c>
      <c r="L8" s="29" t="s">
        <v>93</v>
      </c>
      <c r="M8" s="29" t="s">
        <v>16</v>
      </c>
      <c r="N8" s="29" t="s">
        <v>18</v>
      </c>
      <c r="O8" s="12" t="s">
        <v>191</v>
      </c>
      <c r="P8" s="29" t="s">
        <v>190</v>
      </c>
      <c r="Q8" s="29" t="s">
        <v>205</v>
      </c>
      <c r="R8" s="29" t="s">
        <v>55</v>
      </c>
      <c r="S8" s="12" t="s">
        <v>52</v>
      </c>
      <c r="T8" s="29" t="s">
        <v>139</v>
      </c>
      <c r="U8" s="13" t="s">
        <v>141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198</v>
      </c>
      <c r="P9" s="31"/>
      <c r="Q9" s="15" t="s">
        <v>194</v>
      </c>
      <c r="R9" s="31" t="s">
        <v>194</v>
      </c>
      <c r="S9" s="15" t="s">
        <v>19</v>
      </c>
      <c r="T9" s="31" t="s">
        <v>194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103</v>
      </c>
      <c r="R10" s="18" t="s">
        <v>104</v>
      </c>
      <c r="S10" s="18" t="s">
        <v>142</v>
      </c>
      <c r="T10" s="18" t="s">
        <v>181</v>
      </c>
      <c r="U10" s="19" t="s">
        <v>200</v>
      </c>
    </row>
    <row r="11" spans="2:21" s="4" customFormat="1" ht="18" customHeight="1">
      <c r="B11" s="118" t="s">
        <v>1817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9">
        <v>0</v>
      </c>
      <c r="S11" s="68"/>
      <c r="T11" s="120">
        <v>0</v>
      </c>
      <c r="U11" s="120">
        <v>0</v>
      </c>
    </row>
    <row r="12" spans="2:21">
      <c r="B12" s="115" t="s">
        <v>206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15" t="s">
        <v>102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15" t="s">
        <v>189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15" t="s">
        <v>197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36" t="s">
        <v>202</v>
      </c>
      <c r="C16" s="136"/>
      <c r="D16" s="136"/>
      <c r="E16" s="136"/>
      <c r="F16" s="136"/>
      <c r="G16" s="136"/>
      <c r="H16" s="136"/>
      <c r="I16" s="136"/>
      <c r="J16" s="136"/>
      <c r="K16" s="136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</row>
    <row r="112" spans="2:21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</row>
    <row r="113" spans="2:21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</row>
    <row r="114" spans="2:21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</row>
    <row r="115" spans="2:21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</row>
    <row r="116" spans="2:21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</row>
    <row r="117" spans="2:21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</row>
    <row r="118" spans="2:21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</row>
    <row r="119" spans="2:21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</row>
    <row r="120" spans="2:21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</row>
    <row r="121" spans="2:21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</row>
    <row r="122" spans="2:21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</row>
    <row r="123" spans="2:21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</row>
    <row r="124" spans="2:21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</row>
    <row r="125" spans="2:21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</row>
    <row r="126" spans="2:21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</row>
    <row r="127" spans="2:21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</row>
    <row r="128" spans="2:21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</row>
    <row r="129" spans="2:21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</row>
    <row r="130" spans="2:21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</row>
    <row r="131" spans="2:21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</row>
    <row r="132" spans="2:21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</row>
    <row r="133" spans="2:21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</row>
    <row r="134" spans="2:21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</row>
    <row r="135" spans="2:21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</row>
    <row r="136" spans="2:21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</row>
    <row r="137" spans="2:21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</row>
    <row r="138" spans="2:21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</row>
    <row r="139" spans="2:21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</row>
    <row r="140" spans="2:21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</row>
    <row r="141" spans="2:21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</row>
    <row r="142" spans="2:21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</row>
    <row r="143" spans="2:21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</row>
    <row r="144" spans="2:21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</row>
    <row r="145" spans="2:21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</row>
    <row r="146" spans="2:21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</row>
    <row r="147" spans="2:21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</row>
    <row r="148" spans="2:21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</row>
    <row r="149" spans="2:21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</row>
    <row r="150" spans="2:21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</row>
    <row r="151" spans="2:21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</row>
    <row r="152" spans="2:21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</row>
    <row r="153" spans="2:21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</row>
    <row r="154" spans="2:21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</row>
    <row r="155" spans="2:21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</row>
    <row r="156" spans="2:21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</row>
    <row r="157" spans="2:21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</row>
    <row r="158" spans="2:21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</row>
    <row r="159" spans="2:21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</row>
    <row r="160" spans="2:21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</row>
    <row r="161" spans="2:21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</row>
    <row r="162" spans="2:21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</row>
    <row r="163" spans="2:21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</row>
    <row r="164" spans="2:21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</row>
    <row r="165" spans="2:21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</row>
    <row r="166" spans="2:21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</row>
    <row r="167" spans="2:21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</row>
    <row r="168" spans="2:21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</row>
    <row r="169" spans="2:21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</row>
    <row r="170" spans="2:21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</row>
    <row r="171" spans="2:21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</row>
    <row r="172" spans="2:2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</row>
    <row r="173" spans="2:21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</row>
    <row r="174" spans="2:21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</row>
    <row r="175" spans="2:21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</row>
    <row r="176" spans="2:21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</row>
    <row r="177" spans="2:21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</row>
    <row r="178" spans="2:21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</row>
    <row r="179" spans="2:21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</row>
    <row r="180" spans="2:21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</row>
    <row r="181" spans="2:21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</row>
    <row r="182" spans="2:21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</row>
    <row r="183" spans="2:21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</row>
    <row r="184" spans="2:21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</row>
    <row r="185" spans="2:21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</row>
    <row r="186" spans="2:21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</row>
    <row r="187" spans="2:21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</row>
    <row r="188" spans="2:21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</row>
    <row r="189" spans="2:21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</row>
    <row r="190" spans="2:21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</row>
    <row r="191" spans="2:21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</row>
    <row r="192" spans="2:21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</row>
    <row r="193" spans="2:21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</row>
    <row r="194" spans="2:21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</row>
    <row r="195" spans="2:21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</row>
    <row r="196" spans="2:21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</row>
    <row r="197" spans="2:21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</row>
    <row r="198" spans="2:21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</row>
    <row r="199" spans="2:21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</row>
    <row r="200" spans="2:21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</row>
    <row r="201" spans="2:21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</row>
    <row r="202" spans="2:21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</row>
    <row r="203" spans="2:21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</row>
    <row r="204" spans="2:21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</row>
    <row r="205" spans="2:21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</row>
    <row r="206" spans="2:21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</row>
    <row r="207" spans="2:21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</row>
    <row r="208" spans="2:21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</row>
    <row r="209" spans="2:21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</row>
    <row r="210" spans="2:21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</row>
    <row r="211" spans="2:21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</row>
    <row r="212" spans="2:21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</row>
    <row r="213" spans="2:21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</row>
    <row r="214" spans="2:21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</row>
    <row r="215" spans="2:21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</row>
    <row r="216" spans="2:21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</row>
    <row r="217" spans="2:21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</row>
    <row r="218" spans="2:21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</row>
    <row r="219" spans="2:21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</row>
    <row r="220" spans="2:21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</row>
    <row r="221" spans="2:21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</row>
    <row r="222" spans="2:21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</row>
    <row r="223" spans="2:21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</row>
    <row r="224" spans="2:21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</row>
    <row r="225" spans="2:21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</row>
    <row r="226" spans="2:21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</row>
    <row r="227" spans="2:21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</row>
    <row r="228" spans="2:21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</row>
    <row r="229" spans="2:21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</row>
    <row r="230" spans="2:21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</row>
    <row r="231" spans="2:21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</row>
    <row r="232" spans="2:21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</row>
    <row r="233" spans="2:21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</row>
    <row r="234" spans="2:21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</row>
    <row r="235" spans="2:21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</row>
    <row r="236" spans="2:21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</row>
    <row r="237" spans="2:21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</row>
    <row r="238" spans="2:2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</row>
    <row r="239" spans="2:21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</row>
    <row r="240" spans="2:21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</row>
    <row r="241" spans="2:21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</row>
    <row r="242" spans="2:21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</row>
    <row r="243" spans="2:21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</row>
    <row r="244" spans="2:21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</row>
    <row r="245" spans="2:21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</row>
    <row r="246" spans="2:21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</row>
    <row r="247" spans="2:21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</row>
    <row r="248" spans="2:21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</row>
    <row r="249" spans="2:21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</row>
    <row r="250" spans="2:21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</row>
    <row r="251" spans="2:21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</row>
    <row r="252" spans="2:21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</row>
    <row r="253" spans="2:21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</row>
    <row r="254" spans="2:21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</row>
    <row r="255" spans="2:21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</row>
    <row r="256" spans="2:21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</row>
    <row r="257" spans="2:21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</row>
    <row r="258" spans="2:21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</row>
    <row r="259" spans="2:21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</row>
    <row r="260" spans="2:21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</row>
    <row r="261" spans="2:21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</row>
    <row r="262" spans="2:21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</row>
    <row r="263" spans="2:21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</row>
    <row r="264" spans="2:21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</row>
    <row r="265" spans="2:2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</row>
    <row r="266" spans="2:2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</row>
    <row r="267" spans="2:2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</row>
    <row r="268" spans="2:2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</row>
    <row r="269" spans="2:2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</row>
    <row r="270" spans="2:2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</row>
    <row r="271" spans="2:21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</row>
    <row r="272" spans="2:2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</row>
    <row r="273" spans="2:2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</row>
    <row r="274" spans="2:2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</row>
    <row r="275" spans="2:2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</row>
    <row r="276" spans="2:2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</row>
    <row r="277" spans="2:2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</row>
    <row r="278" spans="2:2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</row>
    <row r="279" spans="2:2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</row>
    <row r="280" spans="2:2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</row>
    <row r="281" spans="2:2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</row>
    <row r="282" spans="2:2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</row>
    <row r="283" spans="2:2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</row>
    <row r="284" spans="2:2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</row>
    <row r="285" spans="2:2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</row>
    <row r="286" spans="2:2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</row>
    <row r="287" spans="2:2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</row>
    <row r="288" spans="2:2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</row>
    <row r="289" spans="2:2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</row>
    <row r="290" spans="2:2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</row>
    <row r="291" spans="2:2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</row>
    <row r="292" spans="2:2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</row>
    <row r="293" spans="2:2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</row>
    <row r="294" spans="2:2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</row>
    <row r="295" spans="2:2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</row>
    <row r="296" spans="2:2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</row>
    <row r="297" spans="2:2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</row>
    <row r="298" spans="2:2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</row>
    <row r="299" spans="2:2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</row>
    <row r="300" spans="2:2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</row>
    <row r="301" spans="2:2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</row>
    <row r="302" spans="2:2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</row>
    <row r="303" spans="2:2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</row>
    <row r="304" spans="2:2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</row>
    <row r="305" spans="2:2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</row>
    <row r="306" spans="2:2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</row>
    <row r="307" spans="2:2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</row>
    <row r="308" spans="2:2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</row>
    <row r="309" spans="2:2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</row>
    <row r="310" spans="2:2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</row>
    <row r="311" spans="2:2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</row>
    <row r="312" spans="2:2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</row>
    <row r="313" spans="2:2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</row>
    <row r="314" spans="2:2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</row>
    <row r="315" spans="2:2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</row>
    <row r="316" spans="2:2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</row>
    <row r="317" spans="2:2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</row>
    <row r="318" spans="2:2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</row>
    <row r="319" spans="2:2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</row>
    <row r="320" spans="2:2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</row>
    <row r="321" spans="2:2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</row>
    <row r="322" spans="2:2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</row>
    <row r="323" spans="2:2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</row>
    <row r="324" spans="2:2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</row>
    <row r="325" spans="2:2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</row>
    <row r="326" spans="2:2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</row>
    <row r="327" spans="2:2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</row>
    <row r="328" spans="2:2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</row>
    <row r="329" spans="2:2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</row>
    <row r="330" spans="2:2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</row>
    <row r="331" spans="2:2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</row>
    <row r="332" spans="2:2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</row>
    <row r="333" spans="2:2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</row>
    <row r="334" spans="2:2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</row>
    <row r="335" spans="2:2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</row>
    <row r="336" spans="2:2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</row>
    <row r="337" spans="2:2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</row>
    <row r="338" spans="2:2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</row>
    <row r="339" spans="2:2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</row>
    <row r="340" spans="2:2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</row>
    <row r="341" spans="2:2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</row>
    <row r="342" spans="2:2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</row>
    <row r="343" spans="2:2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</row>
    <row r="344" spans="2:2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</row>
    <row r="345" spans="2:2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</row>
    <row r="346" spans="2:2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</row>
    <row r="347" spans="2:2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</row>
    <row r="348" spans="2:2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</row>
    <row r="349" spans="2:2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</row>
    <row r="350" spans="2:2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</row>
    <row r="351" spans="2:2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</row>
    <row r="352" spans="2:2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</row>
    <row r="353" spans="2:2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</row>
    <row r="354" spans="2:2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</row>
    <row r="355" spans="2:2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</row>
    <row r="356" spans="2:2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</row>
    <row r="357" spans="2:2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</row>
    <row r="358" spans="2:2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</row>
    <row r="359" spans="2:2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</row>
    <row r="360" spans="2:2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</row>
    <row r="361" spans="2:2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</row>
    <row r="362" spans="2:2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</row>
    <row r="363" spans="2:2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</row>
    <row r="364" spans="2:2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</row>
    <row r="365" spans="2:2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</row>
    <row r="366" spans="2:2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</row>
    <row r="367" spans="2:2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</row>
    <row r="368" spans="2:2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</row>
    <row r="369" spans="2:2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</row>
    <row r="370" spans="2:2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</row>
    <row r="371" spans="2:2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</row>
    <row r="372" spans="2:2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</row>
    <row r="373" spans="2:2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</row>
    <row r="374" spans="2:2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</row>
    <row r="375" spans="2:2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</row>
    <row r="376" spans="2:2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</row>
    <row r="377" spans="2:2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</row>
    <row r="378" spans="2:2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</row>
    <row r="379" spans="2:2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</row>
    <row r="380" spans="2:2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</row>
    <row r="381" spans="2:2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</row>
    <row r="382" spans="2:2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</row>
    <row r="383" spans="2:2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</row>
    <row r="384" spans="2:2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</row>
    <row r="385" spans="2:2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</row>
    <row r="386" spans="2:2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</row>
    <row r="387" spans="2:2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</row>
    <row r="388" spans="2:2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</row>
    <row r="389" spans="2:2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</row>
    <row r="390" spans="2:2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</row>
    <row r="391" spans="2:2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</row>
    <row r="392" spans="2:2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</row>
    <row r="393" spans="2:2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</row>
    <row r="394" spans="2:2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</row>
    <row r="395" spans="2:2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</row>
    <row r="396" spans="2:2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</row>
    <row r="397" spans="2:2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</row>
    <row r="398" spans="2:2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</row>
    <row r="399" spans="2:2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</row>
    <row r="400" spans="2:2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</row>
    <row r="401" spans="2:2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</row>
    <row r="402" spans="2:2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</row>
    <row r="403" spans="2:2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</row>
    <row r="404" spans="2:2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</row>
    <row r="405" spans="2:2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</row>
    <row r="406" spans="2:2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</row>
    <row r="407" spans="2:2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</row>
    <row r="408" spans="2:2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</row>
    <row r="409" spans="2:2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</row>
    <row r="410" spans="2:2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</row>
    <row r="411" spans="2:2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</row>
    <row r="412" spans="2:2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</row>
    <row r="413" spans="2:2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</row>
    <row r="414" spans="2:2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</row>
    <row r="415" spans="2:2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</row>
    <row r="416" spans="2:2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</row>
    <row r="417" spans="2:2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</row>
    <row r="418" spans="2:2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</row>
    <row r="419" spans="2:2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</row>
    <row r="420" spans="2:2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</row>
    <row r="421" spans="2:2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</row>
    <row r="422" spans="2:2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</row>
    <row r="423" spans="2:2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</row>
    <row r="424" spans="2:2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</row>
    <row r="425" spans="2:2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</row>
    <row r="426" spans="2:2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</row>
    <row r="427" spans="2:2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</row>
    <row r="428" spans="2:2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</row>
    <row r="429" spans="2:2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</row>
    <row r="430" spans="2:2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</row>
    <row r="431" spans="2:2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</row>
    <row r="432" spans="2:2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</row>
    <row r="433" spans="2:2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</row>
    <row r="434" spans="2:2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</row>
    <row r="435" spans="2:2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</row>
    <row r="436" spans="2:2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</row>
    <row r="437" spans="2:2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</row>
    <row r="438" spans="2:2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</row>
    <row r="439" spans="2:2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</row>
    <row r="440" spans="2:2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</row>
    <row r="441" spans="2:2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</row>
    <row r="442" spans="2:2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</row>
    <row r="443" spans="2:2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</row>
    <row r="444" spans="2:2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</row>
    <row r="445" spans="2:2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</row>
    <row r="446" spans="2:2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</row>
    <row r="447" spans="2:2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</row>
    <row r="448" spans="2:2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</row>
    <row r="449" spans="2:2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</row>
    <row r="450" spans="2:2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</row>
    <row r="451" spans="2:2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</row>
    <row r="452" spans="2:2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</row>
    <row r="453" spans="2:2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</row>
    <row r="454" spans="2:2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</row>
    <row r="455" spans="2:2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</row>
    <row r="456" spans="2:2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</row>
    <row r="457" spans="2:2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</row>
    <row r="458" spans="2:2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</row>
    <row r="459" spans="2:2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</row>
    <row r="460" spans="2:2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</row>
    <row r="461" spans="2:2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</row>
    <row r="462" spans="2:2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</row>
    <row r="463" spans="2:2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</row>
    <row r="464" spans="2:2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</row>
    <row r="465" spans="2:2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</row>
    <row r="466" spans="2:2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</row>
    <row r="467" spans="2:2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</row>
    <row r="468" spans="2:2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</row>
    <row r="469" spans="2:2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</row>
    <row r="470" spans="2:2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</row>
    <row r="471" spans="2:2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</row>
    <row r="472" spans="2:2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</row>
    <row r="473" spans="2:2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</row>
    <row r="474" spans="2:2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</row>
    <row r="475" spans="2:2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</row>
    <row r="476" spans="2:2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</row>
    <row r="477" spans="2:2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</row>
    <row r="478" spans="2:2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</row>
    <row r="479" spans="2:2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</row>
    <row r="480" spans="2:2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</row>
    <row r="481" spans="2:2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</row>
    <row r="482" spans="2:2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</row>
    <row r="483" spans="2:2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</row>
    <row r="484" spans="2:2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</row>
    <row r="485" spans="2:2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</row>
    <row r="486" spans="2:2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</row>
    <row r="487" spans="2:2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</row>
    <row r="488" spans="2:2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</row>
    <row r="489" spans="2:2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</row>
    <row r="490" spans="2:2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</row>
    <row r="491" spans="2:2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</row>
    <row r="492" spans="2:2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</row>
    <row r="493" spans="2:2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</row>
    <row r="494" spans="2:2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</row>
    <row r="495" spans="2:2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</row>
    <row r="496" spans="2:2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</row>
    <row r="497" spans="2:2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</row>
    <row r="498" spans="2:2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</row>
    <row r="499" spans="2:2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</row>
    <row r="500" spans="2:2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</row>
    <row r="501" spans="2:21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</row>
    <row r="502" spans="2:21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</row>
    <row r="503" spans="2:21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</row>
    <row r="504" spans="2:21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</row>
    <row r="505" spans="2:21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</row>
    <row r="506" spans="2:21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</row>
    <row r="507" spans="2:21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</row>
    <row r="508" spans="2:21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</row>
    <row r="509" spans="2:21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</row>
    <row r="510" spans="2:21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</row>
    <row r="511" spans="2:21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</row>
    <row r="512" spans="2:21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</row>
    <row r="513" spans="2:21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</row>
    <row r="514" spans="2:21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</row>
    <row r="515" spans="2:21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</row>
    <row r="516" spans="2:21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</row>
    <row r="517" spans="2:21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</row>
    <row r="518" spans="2:21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</row>
    <row r="519" spans="2:21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</row>
    <row r="520" spans="2:21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</row>
    <row r="521" spans="2:21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</row>
    <row r="522" spans="2:21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</row>
    <row r="523" spans="2:21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</row>
    <row r="524" spans="2:21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</row>
    <row r="525" spans="2:21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</row>
    <row r="526" spans="2:21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</row>
    <row r="527" spans="2:21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</row>
    <row r="528" spans="2:21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</row>
    <row r="529" spans="2:21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</row>
    <row r="530" spans="2:21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</row>
    <row r="531" spans="2:21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</row>
    <row r="532" spans="2:21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</row>
    <row r="533" spans="2:21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</row>
    <row r="534" spans="2:21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</row>
    <row r="535" spans="2:21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</row>
    <row r="536" spans="2:21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</row>
    <row r="537" spans="2:21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</row>
    <row r="538" spans="2:21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</row>
    <row r="539" spans="2:21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</row>
    <row r="540" spans="2:21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</row>
    <row r="541" spans="2:21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</row>
    <row r="542" spans="2:21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</row>
    <row r="543" spans="2:21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</row>
    <row r="544" spans="2:21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</row>
    <row r="545" spans="2:21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</row>
    <row r="546" spans="2:21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</row>
    <row r="547" spans="2:21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</row>
    <row r="548" spans="2:21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</row>
    <row r="549" spans="2:21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</row>
    <row r="550" spans="2:21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</row>
    <row r="551" spans="2:21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</row>
    <row r="552" spans="2:21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</row>
    <row r="553" spans="2:21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</row>
    <row r="554" spans="2:21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</row>
    <row r="555" spans="2:21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</row>
    <row r="556" spans="2:21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</row>
    <row r="557" spans="2:21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</row>
    <row r="558" spans="2:21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</row>
    <row r="559" spans="2:21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</row>
    <row r="560" spans="2:21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</row>
    <row r="561" spans="2:21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</row>
    <row r="562" spans="2:21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</row>
    <row r="563" spans="2:21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</row>
    <row r="564" spans="2:21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</row>
    <row r="565" spans="2:21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</row>
    <row r="566" spans="2:21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</row>
    <row r="567" spans="2:21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</row>
    <row r="568" spans="2:21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</row>
    <row r="569" spans="2:21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</row>
    <row r="570" spans="2:21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</row>
    <row r="571" spans="2:21">
      <c r="B571" s="113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</row>
    <row r="572" spans="2:21">
      <c r="B572" s="113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</row>
    <row r="573" spans="2:21">
      <c r="B573" s="113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</row>
    <row r="574" spans="2:21">
      <c r="B574" s="113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</row>
    <row r="575" spans="2:21"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</row>
    <row r="576" spans="2:21">
      <c r="B576" s="113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</row>
    <row r="577" spans="2:21">
      <c r="B577" s="113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</row>
    <row r="578" spans="2:21">
      <c r="B578" s="113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</row>
    <row r="579" spans="2:21">
      <c r="B579" s="113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</row>
    <row r="580" spans="2:21">
      <c r="B580" s="113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</row>
    <row r="581" spans="2:21">
      <c r="B581" s="113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</row>
    <row r="582" spans="2:21">
      <c r="B582" s="113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</row>
    <row r="583" spans="2:21">
      <c r="B583" s="113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</row>
    <row r="584" spans="2:21">
      <c r="B584" s="113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</row>
    <row r="585" spans="2:21">
      <c r="B585" s="113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</row>
    <row r="586" spans="2:21"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</row>
    <row r="587" spans="2:21">
      <c r="B587" s="113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</row>
    <row r="588" spans="2:21">
      <c r="B588" s="113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</row>
    <row r="589" spans="2:21">
      <c r="B589" s="113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</row>
    <row r="590" spans="2:21">
      <c r="B590" s="113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</row>
    <row r="591" spans="2:21">
      <c r="B591" s="113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</row>
    <row r="592" spans="2:21">
      <c r="B592" s="113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</row>
    <row r="593" spans="2:21">
      <c r="B593" s="113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</row>
    <row r="594" spans="2:21">
      <c r="B594" s="113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</row>
    <row r="595" spans="2:21">
      <c r="B595" s="113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</row>
    <row r="596" spans="2:21">
      <c r="B596" s="113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</row>
    <row r="597" spans="2:21">
      <c r="B597" s="113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</row>
    <row r="598" spans="2:21">
      <c r="B598" s="113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</row>
    <row r="599" spans="2:21">
      <c r="B599" s="113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</row>
    <row r="600" spans="2:21">
      <c r="B600" s="113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</row>
    <row r="601" spans="2:21">
      <c r="B601" s="113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</row>
    <row r="602" spans="2:21">
      <c r="B602" s="113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</row>
    <row r="603" spans="2:21">
      <c r="B603" s="113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</row>
    <row r="604" spans="2:21">
      <c r="B604" s="113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</row>
    <row r="605" spans="2:21">
      <c r="B605" s="113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</row>
    <row r="606" spans="2:21">
      <c r="B606" s="113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</row>
    <row r="607" spans="2:21">
      <c r="B607" s="113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</row>
    <row r="608" spans="2:21">
      <c r="B608" s="113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</row>
    <row r="609" spans="2:21">
      <c r="B609" s="113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</row>
    <row r="610" spans="2:21">
      <c r="B610" s="113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</row>
    <row r="611" spans="2:21">
      <c r="B611" s="113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</row>
    <row r="612" spans="2:21">
      <c r="B612" s="113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</row>
    <row r="613" spans="2:21">
      <c r="B613" s="113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</row>
    <row r="614" spans="2:21">
      <c r="B614" s="113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</row>
    <row r="615" spans="2:21">
      <c r="B615" s="113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</row>
    <row r="616" spans="2:21">
      <c r="B616" s="113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</row>
    <row r="617" spans="2:21">
      <c r="B617" s="113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</row>
    <row r="618" spans="2:21">
      <c r="B618" s="113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</row>
    <row r="619" spans="2:21">
      <c r="B619" s="113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</row>
    <row r="620" spans="2:21">
      <c r="B620" s="113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</row>
    <row r="621" spans="2:21">
      <c r="B621" s="113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</row>
    <row r="622" spans="2:21">
      <c r="B622" s="113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</row>
    <row r="623" spans="2:21">
      <c r="B623" s="113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</row>
    <row r="624" spans="2:21">
      <c r="B624" s="113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</row>
    <row r="625" spans="2:21">
      <c r="B625" s="113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</row>
    <row r="626" spans="2:21">
      <c r="B626" s="113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</row>
    <row r="627" spans="2:21">
      <c r="B627" s="113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</row>
    <row r="628" spans="2:21">
      <c r="B628" s="113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</row>
    <row r="629" spans="2:21">
      <c r="B629" s="113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</row>
    <row r="630" spans="2:21">
      <c r="B630" s="113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</row>
    <row r="631" spans="2:21">
      <c r="B631" s="113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</row>
    <row r="632" spans="2:21">
      <c r="B632" s="113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</row>
    <row r="633" spans="2:21">
      <c r="B633" s="113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</row>
    <row r="634" spans="2:21">
      <c r="B634" s="113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</row>
    <row r="635" spans="2:21">
      <c r="B635" s="113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</row>
    <row r="636" spans="2:21">
      <c r="B636" s="113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</row>
    <row r="637" spans="2:21">
      <c r="B637" s="113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</row>
    <row r="638" spans="2:21">
      <c r="B638" s="113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</row>
    <row r="639" spans="2:21">
      <c r="B639" s="113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</row>
    <row r="640" spans="2:21">
      <c r="B640" s="113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</row>
    <row r="641" spans="2:21">
      <c r="B641" s="113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</row>
    <row r="642" spans="2:21">
      <c r="B642" s="113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</row>
    <row r="643" spans="2:21">
      <c r="B643" s="113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</row>
    <row r="644" spans="2:21">
      <c r="B644" s="113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</row>
    <row r="645" spans="2:21">
      <c r="B645" s="113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</row>
    <row r="646" spans="2:21">
      <c r="B646" s="113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</row>
    <row r="647" spans="2:21">
      <c r="B647" s="113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</row>
    <row r="648" spans="2:21">
      <c r="B648" s="113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</row>
    <row r="649" spans="2:21">
      <c r="B649" s="113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</row>
    <row r="650" spans="2:21">
      <c r="B650" s="113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</row>
    <row r="651" spans="2:21">
      <c r="B651" s="113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</row>
    <row r="652" spans="2:21">
      <c r="B652" s="113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</row>
    <row r="653" spans="2:21">
      <c r="B653" s="113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</row>
    <row r="654" spans="2:21">
      <c r="B654" s="113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</row>
    <row r="655" spans="2:21">
      <c r="B655" s="113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</row>
    <row r="656" spans="2:21">
      <c r="B656" s="113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</row>
    <row r="657" spans="2:21">
      <c r="B657" s="113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</row>
    <row r="658" spans="2:21">
      <c r="B658" s="113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</row>
    <row r="659" spans="2:21">
      <c r="B659" s="113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</row>
    <row r="660" spans="2:21">
      <c r="B660" s="113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</row>
    <row r="661" spans="2:21">
      <c r="B661" s="113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</row>
    <row r="662" spans="2:21">
      <c r="B662" s="113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</row>
    <row r="663" spans="2:21">
      <c r="B663" s="113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</row>
    <row r="664" spans="2:21">
      <c r="B664" s="113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</row>
    <row r="665" spans="2:21">
      <c r="B665" s="113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</row>
    <row r="666" spans="2:21">
      <c r="B666" s="113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</row>
    <row r="667" spans="2:21">
      <c r="B667" s="113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</row>
    <row r="668" spans="2:21">
      <c r="B668" s="113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</row>
    <row r="669" spans="2:21">
      <c r="B669" s="113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</row>
    <row r="670" spans="2:21">
      <c r="B670" s="113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</row>
    <row r="671" spans="2:21">
      <c r="B671" s="113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</row>
    <row r="672" spans="2:21">
      <c r="B672" s="113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</row>
    <row r="673" spans="2:21">
      <c r="B673" s="113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</row>
    <row r="674" spans="2:21">
      <c r="B674" s="113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</row>
    <row r="675" spans="2:21">
      <c r="B675" s="113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</row>
    <row r="676" spans="2:21">
      <c r="B676" s="113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</row>
    <row r="677" spans="2:21">
      <c r="B677" s="113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</row>
    <row r="678" spans="2:21">
      <c r="B678" s="113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</row>
    <row r="679" spans="2:21">
      <c r="B679" s="113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</row>
    <row r="680" spans="2:21">
      <c r="B680" s="113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</row>
    <row r="681" spans="2:21">
      <c r="B681" s="113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</row>
    <row r="682" spans="2:21">
      <c r="B682" s="113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</row>
    <row r="683" spans="2:21">
      <c r="B683" s="113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</row>
    <row r="684" spans="2:21">
      <c r="B684" s="113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</row>
    <row r="685" spans="2:21">
      <c r="B685" s="113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</row>
    <row r="686" spans="2:21">
      <c r="B686" s="113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</row>
    <row r="687" spans="2:21">
      <c r="B687" s="113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</row>
    <row r="688" spans="2:21">
      <c r="B688" s="113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</row>
    <row r="689" spans="2:21">
      <c r="B689" s="113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</row>
    <row r="690" spans="2:21">
      <c r="B690" s="113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</row>
    <row r="691" spans="2:21">
      <c r="B691" s="113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</row>
    <row r="692" spans="2:21">
      <c r="B692" s="113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</row>
    <row r="693" spans="2:21">
      <c r="B693" s="113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</row>
    <row r="694" spans="2:21">
      <c r="B694" s="113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</row>
    <row r="695" spans="2:21">
      <c r="B695" s="113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</row>
    <row r="696" spans="2:21">
      <c r="B696" s="113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</row>
    <row r="697" spans="2:21">
      <c r="B697" s="113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</row>
    <row r="698" spans="2:21">
      <c r="B698" s="113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</row>
    <row r="699" spans="2:21">
      <c r="B699" s="113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</row>
    <row r="700" spans="2:21">
      <c r="B700" s="113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</row>
    <row r="701" spans="2:21">
      <c r="B701" s="113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</row>
    <row r="702" spans="2:21">
      <c r="B702" s="113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</row>
    <row r="703" spans="2:21">
      <c r="B703" s="113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</row>
    <row r="704" spans="2:21">
      <c r="B704" s="113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</row>
    <row r="705" spans="2:21">
      <c r="B705" s="113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</row>
    <row r="706" spans="2:21">
      <c r="B706" s="113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</row>
    <row r="707" spans="2:21">
      <c r="B707" s="113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</row>
    <row r="708" spans="2:21">
      <c r="B708" s="113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</row>
    <row r="709" spans="2:21">
      <c r="B709" s="113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</row>
    <row r="710" spans="2:21">
      <c r="B710" s="113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</row>
    <row r="711" spans="2:21">
      <c r="B711" s="113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</row>
    <row r="712" spans="2:21">
      <c r="B712" s="113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</row>
    <row r="713" spans="2:21">
      <c r="B713" s="113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</row>
    <row r="714" spans="2:21">
      <c r="B714" s="113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</row>
    <row r="715" spans="2:21">
      <c r="B715" s="113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</row>
    <row r="716" spans="2:21">
      <c r="B716" s="113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</row>
    <row r="717" spans="2:21">
      <c r="B717" s="113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</row>
    <row r="718" spans="2:21">
      <c r="B718" s="113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</row>
    <row r="719" spans="2:21">
      <c r="B719" s="113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</row>
    <row r="720" spans="2:21">
      <c r="B720" s="113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</row>
    <row r="721" spans="2:21">
      <c r="B721" s="113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</row>
    <row r="722" spans="2:21">
      <c r="B722" s="113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</row>
    <row r="723" spans="2:21">
      <c r="B723" s="113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</row>
    <row r="724" spans="2:21">
      <c r="B724" s="113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</row>
    <row r="725" spans="2:21">
      <c r="B725" s="113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</row>
    <row r="726" spans="2:21">
      <c r="B726" s="113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</row>
    <row r="727" spans="2:21">
      <c r="B727" s="113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</row>
    <row r="728" spans="2:21">
      <c r="B728" s="113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</row>
    <row r="729" spans="2:21">
      <c r="B729" s="113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</row>
    <row r="730" spans="2:21">
      <c r="B730" s="113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</row>
    <row r="731" spans="2:21">
      <c r="B731" s="113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</row>
    <row r="732" spans="2:21">
      <c r="B732" s="113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</row>
    <row r="733" spans="2:21">
      <c r="B733" s="113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allowBlank="1" showInputMessage="1" showErrorMessage="1" sqref="H2 B34 Q9 B36 B14 B16"/>
    <dataValidation type="list" allowBlank="1" showInputMessage="1" showErrorMessage="1" sqref="G556:G828">
      <formula1>#REF!</formula1>
    </dataValidation>
    <dataValidation type="list" allowBlank="1" showInputMessage="1" showErrorMessage="1" sqref="I12:I15 I17:I35 I37:I828">
      <formula1>#REF!</formula1>
    </dataValidation>
    <dataValidation type="list" allowBlank="1" showInputMessage="1" showErrorMessage="1" sqref="E12:E15 E17:E35 E37:E822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12:G15 G17:G35 G37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0.7109375" style="2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9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136</v>
      </c>
      <c r="C1" s="67" t="s" vm="1">
        <v>213</v>
      </c>
    </row>
    <row r="2" spans="2:15">
      <c r="B2" s="46" t="s">
        <v>135</v>
      </c>
      <c r="C2" s="67" t="s">
        <v>214</v>
      </c>
    </row>
    <row r="3" spans="2:15">
      <c r="B3" s="46" t="s">
        <v>137</v>
      </c>
      <c r="C3" s="67" t="s">
        <v>215</v>
      </c>
    </row>
    <row r="4" spans="2:15">
      <c r="B4" s="46" t="s">
        <v>138</v>
      </c>
      <c r="C4" s="67">
        <v>8602</v>
      </c>
    </row>
    <row r="6" spans="2:15" ht="26.25" customHeight="1">
      <c r="B6" s="127" t="s">
        <v>164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82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78.75">
      <c r="B8" s="21" t="s">
        <v>105</v>
      </c>
      <c r="C8" s="29" t="s">
        <v>40</v>
      </c>
      <c r="D8" s="29" t="s">
        <v>109</v>
      </c>
      <c r="E8" s="29" t="s">
        <v>180</v>
      </c>
      <c r="F8" s="29" t="s">
        <v>107</v>
      </c>
      <c r="G8" s="29" t="s">
        <v>58</v>
      </c>
      <c r="H8" s="29" t="s">
        <v>93</v>
      </c>
      <c r="I8" s="12" t="s">
        <v>191</v>
      </c>
      <c r="J8" s="12" t="s">
        <v>190</v>
      </c>
      <c r="K8" s="29" t="s">
        <v>205</v>
      </c>
      <c r="L8" s="12" t="s">
        <v>55</v>
      </c>
      <c r="M8" s="12" t="s">
        <v>52</v>
      </c>
      <c r="N8" s="12" t="s">
        <v>139</v>
      </c>
      <c r="O8" s="13" t="s">
        <v>141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198</v>
      </c>
      <c r="J9" s="15"/>
      <c r="K9" s="15" t="s">
        <v>194</v>
      </c>
      <c r="L9" s="15" t="s">
        <v>194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4" t="s">
        <v>28</v>
      </c>
      <c r="C11" s="86"/>
      <c r="D11" s="86"/>
      <c r="E11" s="86"/>
      <c r="F11" s="86"/>
      <c r="G11" s="86"/>
      <c r="H11" s="86"/>
      <c r="I11" s="87"/>
      <c r="J11" s="88"/>
      <c r="K11" s="87">
        <v>1.0786837500000002</v>
      </c>
      <c r="L11" s="87">
        <f>L12+L144</f>
        <v>823.62390604400002</v>
      </c>
      <c r="M11" s="86"/>
      <c r="N11" s="89">
        <f>IFERROR(L11/$L$11,0)</f>
        <v>1</v>
      </c>
      <c r="O11" s="89">
        <f>L11/'סכום נכסי הקרן'!$C$42</f>
        <v>1.0530854726334724E-2</v>
      </c>
    </row>
    <row r="12" spans="2:15">
      <c r="B12" s="70" t="s">
        <v>185</v>
      </c>
      <c r="C12" s="71"/>
      <c r="D12" s="71"/>
      <c r="E12" s="71"/>
      <c r="F12" s="71"/>
      <c r="G12" s="71"/>
      <c r="H12" s="71"/>
      <c r="I12" s="79"/>
      <c r="J12" s="81"/>
      <c r="K12" s="79">
        <v>0.98022113500000008</v>
      </c>
      <c r="L12" s="79">
        <f>L13+L45+L97</f>
        <v>506.25998142400005</v>
      </c>
      <c r="M12" s="71"/>
      <c r="N12" s="80">
        <f t="shared" ref="N12:N74" si="0">IFERROR(L12/$L$11,0)</f>
        <v>0.61467373361665678</v>
      </c>
      <c r="O12" s="80">
        <f>L12/'סכום נכסי הקרן'!$C$42</f>
        <v>6.4730397928107822E-3</v>
      </c>
    </row>
    <row r="13" spans="2:15">
      <c r="B13" s="85" t="s">
        <v>239</v>
      </c>
      <c r="C13" s="71"/>
      <c r="D13" s="71"/>
      <c r="E13" s="71"/>
      <c r="F13" s="71"/>
      <c r="G13" s="71"/>
      <c r="H13" s="71"/>
      <c r="I13" s="79"/>
      <c r="J13" s="81"/>
      <c r="K13" s="79">
        <v>0.113987293</v>
      </c>
      <c r="L13" s="79">
        <v>318.52007104800003</v>
      </c>
      <c r="M13" s="71"/>
      <c r="N13" s="80">
        <f t="shared" si="0"/>
        <v>0.38672999740610237</v>
      </c>
      <c r="O13" s="80">
        <f>L13/'סכום נכסי הקרן'!$C$42</f>
        <v>4.0725974209994686E-3</v>
      </c>
    </row>
    <row r="14" spans="2:15">
      <c r="B14" s="75" t="s">
        <v>240</v>
      </c>
      <c r="C14" s="69" t="s">
        <v>241</v>
      </c>
      <c r="D14" s="82" t="s">
        <v>110</v>
      </c>
      <c r="E14" s="82" t="s">
        <v>242</v>
      </c>
      <c r="F14" s="69" t="s">
        <v>243</v>
      </c>
      <c r="G14" s="82" t="s">
        <v>146</v>
      </c>
      <c r="H14" s="82" t="s">
        <v>123</v>
      </c>
      <c r="I14" s="76">
        <v>48.470256999999989</v>
      </c>
      <c r="J14" s="78">
        <v>29350</v>
      </c>
      <c r="K14" s="69"/>
      <c r="L14" s="76">
        <v>14.226020423000001</v>
      </c>
      <c r="M14" s="77">
        <v>8.6800341827138385E-7</v>
      </c>
      <c r="N14" s="77">
        <f t="shared" si="0"/>
        <v>1.7272471474668455E-2</v>
      </c>
      <c r="O14" s="77">
        <f>L14/'סכום נכסי הקרן'!$C$42</f>
        <v>1.81893887864494E-4</v>
      </c>
    </row>
    <row r="15" spans="2:15">
      <c r="B15" s="75" t="s">
        <v>244</v>
      </c>
      <c r="C15" s="69" t="s">
        <v>245</v>
      </c>
      <c r="D15" s="82" t="s">
        <v>110</v>
      </c>
      <c r="E15" s="82" t="s">
        <v>242</v>
      </c>
      <c r="F15" s="69" t="s">
        <v>246</v>
      </c>
      <c r="G15" s="82" t="s">
        <v>247</v>
      </c>
      <c r="H15" s="82" t="s">
        <v>123</v>
      </c>
      <c r="I15" s="76">
        <v>1486.115229</v>
      </c>
      <c r="J15" s="78">
        <v>1636</v>
      </c>
      <c r="K15" s="69"/>
      <c r="L15" s="76">
        <v>24.312845142999997</v>
      </c>
      <c r="M15" s="77">
        <v>1.160527818417549E-6</v>
      </c>
      <c r="N15" s="77">
        <f t="shared" si="0"/>
        <v>2.95193533900425E-2</v>
      </c>
      <c r="O15" s="77">
        <f>L15/'סכום נכסי הקרן'!$C$42</f>
        <v>3.1086402216587401E-4</v>
      </c>
    </row>
    <row r="16" spans="2:15">
      <c r="B16" s="75" t="s">
        <v>249</v>
      </c>
      <c r="C16" s="69" t="s">
        <v>250</v>
      </c>
      <c r="D16" s="82" t="s">
        <v>110</v>
      </c>
      <c r="E16" s="82" t="s">
        <v>242</v>
      </c>
      <c r="F16" s="69" t="s">
        <v>251</v>
      </c>
      <c r="G16" s="82" t="s">
        <v>252</v>
      </c>
      <c r="H16" s="82" t="s">
        <v>123</v>
      </c>
      <c r="I16" s="76">
        <v>104.919326</v>
      </c>
      <c r="J16" s="78">
        <v>4870</v>
      </c>
      <c r="K16" s="69"/>
      <c r="L16" s="76">
        <v>5.1095711540000002</v>
      </c>
      <c r="M16" s="77">
        <v>8.4280348797893996E-7</v>
      </c>
      <c r="N16" s="77">
        <f t="shared" si="0"/>
        <v>6.2037674192121301E-3</v>
      </c>
      <c r="O16" s="77">
        <f>L16/'סכום נכסי הקרן'!$C$42</f>
        <v>6.5330973447691446E-5</v>
      </c>
    </row>
    <row r="17" spans="2:15">
      <c r="B17" s="75" t="s">
        <v>253</v>
      </c>
      <c r="C17" s="69" t="s">
        <v>254</v>
      </c>
      <c r="D17" s="82" t="s">
        <v>110</v>
      </c>
      <c r="E17" s="82" t="s">
        <v>242</v>
      </c>
      <c r="F17" s="69" t="s">
        <v>255</v>
      </c>
      <c r="G17" s="82" t="s">
        <v>256</v>
      </c>
      <c r="H17" s="82" t="s">
        <v>123</v>
      </c>
      <c r="I17" s="76">
        <v>33.119452000000003</v>
      </c>
      <c r="J17" s="78">
        <v>42310</v>
      </c>
      <c r="K17" s="76">
        <v>4.6850777000000003E-2</v>
      </c>
      <c r="L17" s="76">
        <v>14.059690938999999</v>
      </c>
      <c r="M17" s="77">
        <v>7.4933718083918566E-7</v>
      </c>
      <c r="N17" s="77">
        <f t="shared" si="0"/>
        <v>1.7070523130552375E-2</v>
      </c>
      <c r="O17" s="77">
        <f>L17/'סכום נכסי הקרן'!$C$42</f>
        <v>1.7976719919038373E-4</v>
      </c>
    </row>
    <row r="18" spans="2:15">
      <c r="B18" s="75" t="s">
        <v>257</v>
      </c>
      <c r="C18" s="69" t="s">
        <v>258</v>
      </c>
      <c r="D18" s="82" t="s">
        <v>110</v>
      </c>
      <c r="E18" s="82" t="s">
        <v>242</v>
      </c>
      <c r="F18" s="69" t="s">
        <v>259</v>
      </c>
      <c r="G18" s="82" t="s">
        <v>260</v>
      </c>
      <c r="H18" s="82" t="s">
        <v>123</v>
      </c>
      <c r="I18" s="76">
        <v>8.1308410000000002</v>
      </c>
      <c r="J18" s="78">
        <v>175600</v>
      </c>
      <c r="K18" s="69"/>
      <c r="L18" s="76">
        <v>14.277756356999999</v>
      </c>
      <c r="M18" s="77">
        <v>2.1531835617599198E-6</v>
      </c>
      <c r="N18" s="77">
        <f t="shared" si="0"/>
        <v>1.7335286472655212E-2</v>
      </c>
      <c r="O18" s="77">
        <f>L18/'סכום נכסי הקרן'!$C$42</f>
        <v>1.8255538348292753E-4</v>
      </c>
    </row>
    <row r="19" spans="2:15">
      <c r="B19" s="75" t="s">
        <v>261</v>
      </c>
      <c r="C19" s="69" t="s">
        <v>262</v>
      </c>
      <c r="D19" s="82" t="s">
        <v>110</v>
      </c>
      <c r="E19" s="82" t="s">
        <v>242</v>
      </c>
      <c r="F19" s="69" t="s">
        <v>263</v>
      </c>
      <c r="G19" s="82" t="s">
        <v>252</v>
      </c>
      <c r="H19" s="82" t="s">
        <v>123</v>
      </c>
      <c r="I19" s="76">
        <v>273.60788300000002</v>
      </c>
      <c r="J19" s="78">
        <v>1799</v>
      </c>
      <c r="K19" s="69"/>
      <c r="L19" s="76">
        <v>4.9222058100000003</v>
      </c>
      <c r="M19" s="77">
        <v>6.6796285567533433E-7</v>
      </c>
      <c r="N19" s="77">
        <f t="shared" si="0"/>
        <v>5.9762784614183408E-3</v>
      </c>
      <c r="O19" s="77">
        <f>L19/'סכום נכסי הקרן'!$C$42</f>
        <v>6.2935320281319742E-5</v>
      </c>
    </row>
    <row r="20" spans="2:15">
      <c r="B20" s="75" t="s">
        <v>264</v>
      </c>
      <c r="C20" s="69" t="s">
        <v>265</v>
      </c>
      <c r="D20" s="82" t="s">
        <v>110</v>
      </c>
      <c r="E20" s="82" t="s">
        <v>242</v>
      </c>
      <c r="F20" s="69" t="s">
        <v>266</v>
      </c>
      <c r="G20" s="82" t="s">
        <v>117</v>
      </c>
      <c r="H20" s="82" t="s">
        <v>123</v>
      </c>
      <c r="I20" s="76">
        <v>24.740105</v>
      </c>
      <c r="J20" s="78">
        <v>3400</v>
      </c>
      <c r="K20" s="69"/>
      <c r="L20" s="76">
        <v>0.84116355599999992</v>
      </c>
      <c r="M20" s="77">
        <v>1.3970403740582878E-7</v>
      </c>
      <c r="N20" s="77">
        <f t="shared" si="0"/>
        <v>1.0212957028411739E-3</v>
      </c>
      <c r="O20" s="77">
        <f>L20/'סכום נכסי הקרן'!$C$42</f>
        <v>1.075511667925032E-5</v>
      </c>
    </row>
    <row r="21" spans="2:15">
      <c r="B21" s="75" t="s">
        <v>267</v>
      </c>
      <c r="C21" s="69" t="s">
        <v>268</v>
      </c>
      <c r="D21" s="82" t="s">
        <v>110</v>
      </c>
      <c r="E21" s="82" t="s">
        <v>242</v>
      </c>
      <c r="F21" s="69" t="s">
        <v>269</v>
      </c>
      <c r="G21" s="82" t="s">
        <v>146</v>
      </c>
      <c r="H21" s="82" t="s">
        <v>123</v>
      </c>
      <c r="I21" s="76">
        <v>886.88158099999998</v>
      </c>
      <c r="J21" s="78">
        <v>1466</v>
      </c>
      <c r="K21" s="69"/>
      <c r="L21" s="76">
        <v>13.001683978999999</v>
      </c>
      <c r="M21" s="77">
        <v>1.8395835153673492E-6</v>
      </c>
      <c r="N21" s="77">
        <f t="shared" si="0"/>
        <v>1.578594778950651E-2</v>
      </c>
      <c r="O21" s="77">
        <f>L21/'סכום נכסי הקרן'!$C$42</f>
        <v>1.6623952288879782E-4</v>
      </c>
    </row>
    <row r="22" spans="2:15">
      <c r="B22" s="75" t="s">
        <v>270</v>
      </c>
      <c r="C22" s="69" t="s">
        <v>271</v>
      </c>
      <c r="D22" s="82" t="s">
        <v>110</v>
      </c>
      <c r="E22" s="82" t="s">
        <v>242</v>
      </c>
      <c r="F22" s="69" t="s">
        <v>272</v>
      </c>
      <c r="G22" s="82" t="s">
        <v>147</v>
      </c>
      <c r="H22" s="82" t="s">
        <v>123</v>
      </c>
      <c r="I22" s="76">
        <v>2567.3110150000002</v>
      </c>
      <c r="J22" s="78">
        <v>319.89999999999998</v>
      </c>
      <c r="K22" s="69"/>
      <c r="L22" s="76">
        <v>8.2128279360000001</v>
      </c>
      <c r="M22" s="77">
        <v>9.283399895352852E-7</v>
      </c>
      <c r="N22" s="77">
        <f t="shared" si="0"/>
        <v>9.9715754675547882E-3</v>
      </c>
      <c r="O22" s="77">
        <f>L22/'סכום נכסי הקרן'!$C$42</f>
        <v>1.0500921264150272E-4</v>
      </c>
    </row>
    <row r="23" spans="2:15">
      <c r="B23" s="75" t="s">
        <v>273</v>
      </c>
      <c r="C23" s="69" t="s">
        <v>274</v>
      </c>
      <c r="D23" s="82" t="s">
        <v>110</v>
      </c>
      <c r="E23" s="82" t="s">
        <v>242</v>
      </c>
      <c r="F23" s="69" t="s">
        <v>275</v>
      </c>
      <c r="G23" s="82" t="s">
        <v>276</v>
      </c>
      <c r="H23" s="82" t="s">
        <v>123</v>
      </c>
      <c r="I23" s="76">
        <v>63.083117000000001</v>
      </c>
      <c r="J23" s="78">
        <v>8514</v>
      </c>
      <c r="K23" s="69"/>
      <c r="L23" s="76">
        <v>5.3708965909999993</v>
      </c>
      <c r="M23" s="77">
        <v>6.2875602361964573E-7</v>
      </c>
      <c r="N23" s="77">
        <f t="shared" si="0"/>
        <v>6.5210547576226774E-3</v>
      </c>
      <c r="O23" s="77">
        <f>L23/'סכום נכסי הקרן'!$C$42</f>
        <v>6.8672280314998314E-5</v>
      </c>
    </row>
    <row r="24" spans="2:15">
      <c r="B24" s="75" t="s">
        <v>277</v>
      </c>
      <c r="C24" s="69" t="s">
        <v>278</v>
      </c>
      <c r="D24" s="82" t="s">
        <v>110</v>
      </c>
      <c r="E24" s="82" t="s">
        <v>242</v>
      </c>
      <c r="F24" s="69" t="s">
        <v>279</v>
      </c>
      <c r="G24" s="82" t="s">
        <v>276</v>
      </c>
      <c r="H24" s="82" t="s">
        <v>123</v>
      </c>
      <c r="I24" s="76">
        <v>1030.6059279999999</v>
      </c>
      <c r="J24" s="78">
        <v>1236</v>
      </c>
      <c r="K24" s="69"/>
      <c r="L24" s="76">
        <v>12.738289265000001</v>
      </c>
      <c r="M24" s="77">
        <v>8.8538735619643997E-7</v>
      </c>
      <c r="N24" s="77">
        <f t="shared" si="0"/>
        <v>1.546614804587701E-2</v>
      </c>
      <c r="O24" s="77">
        <f>L24/'סכום נכסי הקרן'!$C$42</f>
        <v>1.6287175824711647E-4</v>
      </c>
    </row>
    <row r="25" spans="2:15">
      <c r="B25" s="75" t="s">
        <v>280</v>
      </c>
      <c r="C25" s="69" t="s">
        <v>281</v>
      </c>
      <c r="D25" s="82" t="s">
        <v>110</v>
      </c>
      <c r="E25" s="82" t="s">
        <v>242</v>
      </c>
      <c r="F25" s="69" t="s">
        <v>282</v>
      </c>
      <c r="G25" s="82" t="s">
        <v>283</v>
      </c>
      <c r="H25" s="82" t="s">
        <v>123</v>
      </c>
      <c r="I25" s="76">
        <v>221.091275</v>
      </c>
      <c r="J25" s="78">
        <v>2442</v>
      </c>
      <c r="K25" s="69"/>
      <c r="L25" s="76">
        <v>5.3990489429999986</v>
      </c>
      <c r="M25" s="77">
        <v>8.6819412320670491E-7</v>
      </c>
      <c r="N25" s="77">
        <f t="shared" si="0"/>
        <v>6.5552358344386956E-3</v>
      </c>
      <c r="O25" s="77">
        <f>L25/'סכום נכסי הקרן'!$C$42</f>
        <v>6.9032236269337495E-5</v>
      </c>
    </row>
    <row r="26" spans="2:15">
      <c r="B26" s="75" t="s">
        <v>284</v>
      </c>
      <c r="C26" s="69" t="s">
        <v>285</v>
      </c>
      <c r="D26" s="82" t="s">
        <v>110</v>
      </c>
      <c r="E26" s="82" t="s">
        <v>242</v>
      </c>
      <c r="F26" s="69" t="s">
        <v>286</v>
      </c>
      <c r="G26" s="82" t="s">
        <v>283</v>
      </c>
      <c r="H26" s="82" t="s">
        <v>123</v>
      </c>
      <c r="I26" s="76">
        <v>166.68302</v>
      </c>
      <c r="J26" s="78">
        <v>2960</v>
      </c>
      <c r="K26" s="69"/>
      <c r="L26" s="76">
        <v>4.9338173999999997</v>
      </c>
      <c r="M26" s="77">
        <v>7.7751643815966803E-7</v>
      </c>
      <c r="N26" s="77">
        <f t="shared" si="0"/>
        <v>5.9903766316083875E-3</v>
      </c>
      <c r="O26" s="77">
        <f>L26/'סכום נכסי הקרן'!$C$42</f>
        <v>6.3083786063498275E-5</v>
      </c>
    </row>
    <row r="27" spans="2:15">
      <c r="B27" s="75" t="s">
        <v>287</v>
      </c>
      <c r="C27" s="69" t="s">
        <v>288</v>
      </c>
      <c r="D27" s="82" t="s">
        <v>110</v>
      </c>
      <c r="E27" s="82" t="s">
        <v>242</v>
      </c>
      <c r="F27" s="69" t="s">
        <v>289</v>
      </c>
      <c r="G27" s="82" t="s">
        <v>290</v>
      </c>
      <c r="H27" s="82" t="s">
        <v>123</v>
      </c>
      <c r="I27" s="76">
        <v>54.341281000000002</v>
      </c>
      <c r="J27" s="78">
        <v>8337</v>
      </c>
      <c r="K27" s="69"/>
      <c r="L27" s="76">
        <v>4.5304325619999997</v>
      </c>
      <c r="M27" s="77">
        <v>5.0528882382423226E-7</v>
      </c>
      <c r="N27" s="77">
        <f t="shared" si="0"/>
        <v>5.5006083829698509E-3</v>
      </c>
      <c r="O27" s="77">
        <f>L27/'סכום נכסי הקרן'!$C$42</f>
        <v>5.7926107787514463E-5</v>
      </c>
    </row>
    <row r="28" spans="2:15">
      <c r="B28" s="75" t="s">
        <v>291</v>
      </c>
      <c r="C28" s="69" t="s">
        <v>292</v>
      </c>
      <c r="D28" s="82" t="s">
        <v>110</v>
      </c>
      <c r="E28" s="82" t="s">
        <v>242</v>
      </c>
      <c r="F28" s="69" t="s">
        <v>293</v>
      </c>
      <c r="G28" s="82" t="s">
        <v>294</v>
      </c>
      <c r="H28" s="82" t="s">
        <v>123</v>
      </c>
      <c r="I28" s="76">
        <v>95.671088999999995</v>
      </c>
      <c r="J28" s="78">
        <v>3055</v>
      </c>
      <c r="K28" s="69"/>
      <c r="L28" s="76">
        <v>2.9227517679999999</v>
      </c>
      <c r="M28" s="77">
        <v>8.7293405085414458E-8</v>
      </c>
      <c r="N28" s="77">
        <f t="shared" si="0"/>
        <v>3.5486485355172041E-3</v>
      </c>
      <c r="O28" s="77">
        <f>L28/'סכום נכסי הקרן'!$C$42</f>
        <v>3.7370302202352148E-5</v>
      </c>
    </row>
    <row r="29" spans="2:15">
      <c r="B29" s="75" t="s">
        <v>295</v>
      </c>
      <c r="C29" s="69" t="s">
        <v>296</v>
      </c>
      <c r="D29" s="82" t="s">
        <v>110</v>
      </c>
      <c r="E29" s="82" t="s">
        <v>242</v>
      </c>
      <c r="F29" s="69" t="s">
        <v>297</v>
      </c>
      <c r="G29" s="82" t="s">
        <v>276</v>
      </c>
      <c r="H29" s="82" t="s">
        <v>123</v>
      </c>
      <c r="I29" s="76">
        <v>1349.662722</v>
      </c>
      <c r="J29" s="78">
        <v>1890</v>
      </c>
      <c r="K29" s="69"/>
      <c r="L29" s="76">
        <v>25.508625445</v>
      </c>
      <c r="M29" s="77">
        <v>9.2894654292276994E-7</v>
      </c>
      <c r="N29" s="77">
        <f t="shared" si="0"/>
        <v>3.0971205738213804E-2</v>
      </c>
      <c r="O29" s="77">
        <f>L29/'סכום נכסי הקרן'!$C$42</f>
        <v>3.2615326832855396E-4</v>
      </c>
    </row>
    <row r="30" spans="2:15">
      <c r="B30" s="75" t="s">
        <v>298</v>
      </c>
      <c r="C30" s="69" t="s">
        <v>299</v>
      </c>
      <c r="D30" s="82" t="s">
        <v>110</v>
      </c>
      <c r="E30" s="82" t="s">
        <v>242</v>
      </c>
      <c r="F30" s="69" t="s">
        <v>300</v>
      </c>
      <c r="G30" s="82" t="s">
        <v>252</v>
      </c>
      <c r="H30" s="82" t="s">
        <v>123</v>
      </c>
      <c r="I30" s="76">
        <v>646.18717200000003</v>
      </c>
      <c r="J30" s="78">
        <v>828</v>
      </c>
      <c r="K30" s="69"/>
      <c r="L30" s="76">
        <v>5.3504297859999985</v>
      </c>
      <c r="M30" s="77">
        <v>7.8925969427586171E-7</v>
      </c>
      <c r="N30" s="77">
        <f t="shared" si="0"/>
        <v>6.4962050600242838E-3</v>
      </c>
      <c r="O30" s="77">
        <f>L30/'סכום נכסי הקרן'!$C$42</f>
        <v>6.8410591759596285E-5</v>
      </c>
    </row>
    <row r="31" spans="2:15">
      <c r="B31" s="75" t="s">
        <v>301</v>
      </c>
      <c r="C31" s="69" t="s">
        <v>302</v>
      </c>
      <c r="D31" s="82" t="s">
        <v>110</v>
      </c>
      <c r="E31" s="82" t="s">
        <v>242</v>
      </c>
      <c r="F31" s="69" t="s">
        <v>303</v>
      </c>
      <c r="G31" s="82" t="s">
        <v>276</v>
      </c>
      <c r="H31" s="82" t="s">
        <v>123</v>
      </c>
      <c r="I31" s="76">
        <v>221.19255699999997</v>
      </c>
      <c r="J31" s="78">
        <v>7425</v>
      </c>
      <c r="K31" s="69"/>
      <c r="L31" s="76">
        <v>16.423547334999999</v>
      </c>
      <c r="M31" s="77">
        <v>8.6723584318838355E-7</v>
      </c>
      <c r="N31" s="77">
        <f t="shared" si="0"/>
        <v>1.994059086250298E-2</v>
      </c>
      <c r="O31" s="77">
        <f>L31/'סכום נכסי הקרן'!$C$42</f>
        <v>2.0999146553029652E-4</v>
      </c>
    </row>
    <row r="32" spans="2:15">
      <c r="B32" s="75" t="s">
        <v>304</v>
      </c>
      <c r="C32" s="69" t="s">
        <v>305</v>
      </c>
      <c r="D32" s="82" t="s">
        <v>110</v>
      </c>
      <c r="E32" s="82" t="s">
        <v>242</v>
      </c>
      <c r="F32" s="69" t="s">
        <v>306</v>
      </c>
      <c r="G32" s="82" t="s">
        <v>307</v>
      </c>
      <c r="H32" s="82" t="s">
        <v>123</v>
      </c>
      <c r="I32" s="76">
        <v>116.801856</v>
      </c>
      <c r="J32" s="78">
        <v>7269</v>
      </c>
      <c r="K32" s="69"/>
      <c r="L32" s="76">
        <v>8.4903269290000001</v>
      </c>
      <c r="M32" s="77">
        <v>1.8797499000312423E-6</v>
      </c>
      <c r="N32" s="77">
        <f t="shared" si="0"/>
        <v>1.0308499870748562E-2</v>
      </c>
      <c r="O32" s="77">
        <f>L32/'סכום נכסי הקרן'!$C$42</f>
        <v>1.085573145852934E-4</v>
      </c>
    </row>
    <row r="33" spans="2:15">
      <c r="B33" s="75" t="s">
        <v>308</v>
      </c>
      <c r="C33" s="69" t="s">
        <v>309</v>
      </c>
      <c r="D33" s="82" t="s">
        <v>110</v>
      </c>
      <c r="E33" s="82" t="s">
        <v>242</v>
      </c>
      <c r="F33" s="69" t="s">
        <v>310</v>
      </c>
      <c r="G33" s="82" t="s">
        <v>311</v>
      </c>
      <c r="H33" s="82" t="s">
        <v>123</v>
      </c>
      <c r="I33" s="76">
        <v>198.75886399999999</v>
      </c>
      <c r="J33" s="78">
        <v>4828</v>
      </c>
      <c r="K33" s="69"/>
      <c r="L33" s="76">
        <v>9.5960779729999999</v>
      </c>
      <c r="M33" s="77">
        <v>1.8361949875803E-6</v>
      </c>
      <c r="N33" s="77">
        <f t="shared" si="0"/>
        <v>1.1651043519476659E-2</v>
      </c>
      <c r="O33" s="77">
        <f>L33/'סכום נכסי הקרן'!$C$42</f>
        <v>1.2269544671381235E-4</v>
      </c>
    </row>
    <row r="34" spans="2:15">
      <c r="B34" s="75" t="s">
        <v>312</v>
      </c>
      <c r="C34" s="69" t="s">
        <v>313</v>
      </c>
      <c r="D34" s="82" t="s">
        <v>110</v>
      </c>
      <c r="E34" s="82" t="s">
        <v>242</v>
      </c>
      <c r="F34" s="69" t="s">
        <v>314</v>
      </c>
      <c r="G34" s="82" t="s">
        <v>252</v>
      </c>
      <c r="H34" s="82" t="s">
        <v>123</v>
      </c>
      <c r="I34" s="76">
        <v>56.815635999999998</v>
      </c>
      <c r="J34" s="78">
        <v>17450</v>
      </c>
      <c r="K34" s="69"/>
      <c r="L34" s="76">
        <v>9.914328553999999</v>
      </c>
      <c r="M34" s="77">
        <v>1.19766886478199E-6</v>
      </c>
      <c r="N34" s="77">
        <f t="shared" si="0"/>
        <v>1.2037446316511302E-2</v>
      </c>
      <c r="O34" s="77">
        <f>L34/'סכום נכסי הקרן'!$C$42</f>
        <v>1.2676459843523357E-4</v>
      </c>
    </row>
    <row r="35" spans="2:15">
      <c r="B35" s="75" t="s">
        <v>315</v>
      </c>
      <c r="C35" s="69" t="s">
        <v>316</v>
      </c>
      <c r="D35" s="82" t="s">
        <v>110</v>
      </c>
      <c r="E35" s="82" t="s">
        <v>242</v>
      </c>
      <c r="F35" s="69" t="s">
        <v>317</v>
      </c>
      <c r="G35" s="82" t="s">
        <v>290</v>
      </c>
      <c r="H35" s="82" t="s">
        <v>123</v>
      </c>
      <c r="I35" s="76">
        <v>11.612943</v>
      </c>
      <c r="J35" s="78">
        <v>22670</v>
      </c>
      <c r="K35" s="69"/>
      <c r="L35" s="76">
        <v>2.6326542389999998</v>
      </c>
      <c r="M35" s="77">
        <v>4.1121710733885028E-7</v>
      </c>
      <c r="N35" s="77">
        <f t="shared" si="0"/>
        <v>3.1964276652010595E-3</v>
      </c>
      <c r="O35" s="77">
        <f>L35/'סכום נכסי הקרן'!$C$42</f>
        <v>3.3661115385469647E-5</v>
      </c>
    </row>
    <row r="36" spans="2:15">
      <c r="B36" s="75" t="s">
        <v>318</v>
      </c>
      <c r="C36" s="69" t="s">
        <v>319</v>
      </c>
      <c r="D36" s="82" t="s">
        <v>110</v>
      </c>
      <c r="E36" s="82" t="s">
        <v>242</v>
      </c>
      <c r="F36" s="69" t="s">
        <v>320</v>
      </c>
      <c r="G36" s="82" t="s">
        <v>148</v>
      </c>
      <c r="H36" s="82" t="s">
        <v>123</v>
      </c>
      <c r="I36" s="76">
        <v>9.3665880000000001</v>
      </c>
      <c r="J36" s="78">
        <v>90000</v>
      </c>
      <c r="K36" s="69"/>
      <c r="L36" s="76">
        <v>8.4299292810000015</v>
      </c>
      <c r="M36" s="77">
        <v>1.49310455676277E-7</v>
      </c>
      <c r="N36" s="77">
        <f t="shared" si="0"/>
        <v>1.0235168283895896E-2</v>
      </c>
      <c r="O36" s="77">
        <f>L36/'סכום נכסי הקרן'!$C$42</f>
        <v>1.0778507029729636E-4</v>
      </c>
    </row>
    <row r="37" spans="2:15">
      <c r="B37" s="75" t="s">
        <v>321</v>
      </c>
      <c r="C37" s="69" t="s">
        <v>322</v>
      </c>
      <c r="D37" s="82" t="s">
        <v>110</v>
      </c>
      <c r="E37" s="82" t="s">
        <v>242</v>
      </c>
      <c r="F37" s="69" t="s">
        <v>323</v>
      </c>
      <c r="G37" s="82" t="s">
        <v>276</v>
      </c>
      <c r="H37" s="82" t="s">
        <v>123</v>
      </c>
      <c r="I37" s="76">
        <v>1253.258595</v>
      </c>
      <c r="J37" s="78">
        <v>2199</v>
      </c>
      <c r="K37" s="69"/>
      <c r="L37" s="76">
        <v>27.559156510999998</v>
      </c>
      <c r="M37" s="77">
        <v>9.3813936271455278E-7</v>
      </c>
      <c r="N37" s="77">
        <f t="shared" si="0"/>
        <v>3.3460850648897651E-2</v>
      </c>
      <c r="O37" s="77">
        <f>L37/'סכום נכסי הקרן'!$C$42</f>
        <v>3.5237135720312421E-4</v>
      </c>
    </row>
    <row r="38" spans="2:15">
      <c r="B38" s="75" t="s">
        <v>324</v>
      </c>
      <c r="C38" s="69" t="s">
        <v>325</v>
      </c>
      <c r="D38" s="82" t="s">
        <v>110</v>
      </c>
      <c r="E38" s="82" t="s">
        <v>242</v>
      </c>
      <c r="F38" s="69" t="s">
        <v>326</v>
      </c>
      <c r="G38" s="82" t="s">
        <v>294</v>
      </c>
      <c r="H38" s="82" t="s">
        <v>123</v>
      </c>
      <c r="I38" s="76">
        <v>33.248044</v>
      </c>
      <c r="J38" s="78">
        <v>14360</v>
      </c>
      <c r="K38" s="69"/>
      <c r="L38" s="76">
        <v>4.7744190719999997</v>
      </c>
      <c r="M38" s="77">
        <v>2.4388914827424632E-7</v>
      </c>
      <c r="N38" s="77">
        <f t="shared" si="0"/>
        <v>5.7968437255935335E-3</v>
      </c>
      <c r="O38" s="77">
        <f>L38/'סכום נכסי הקרן'!$C$42</f>
        <v>6.1045719145490454E-5</v>
      </c>
    </row>
    <row r="39" spans="2:15">
      <c r="B39" s="75" t="s">
        <v>327</v>
      </c>
      <c r="C39" s="69" t="s">
        <v>328</v>
      </c>
      <c r="D39" s="82" t="s">
        <v>110</v>
      </c>
      <c r="E39" s="82" t="s">
        <v>242</v>
      </c>
      <c r="F39" s="69" t="s">
        <v>329</v>
      </c>
      <c r="G39" s="82" t="s">
        <v>252</v>
      </c>
      <c r="H39" s="82" t="s">
        <v>123</v>
      </c>
      <c r="I39" s="76">
        <v>120.075219</v>
      </c>
      <c r="J39" s="78">
        <v>20410</v>
      </c>
      <c r="K39" s="69"/>
      <c r="L39" s="76">
        <v>24.507352262000001</v>
      </c>
      <c r="M39" s="77">
        <v>9.9012522680278742E-7</v>
      </c>
      <c r="N39" s="77">
        <f t="shared" si="0"/>
        <v>2.9755513508238015E-2</v>
      </c>
      <c r="O39" s="77">
        <f>L39/'סכום נכסי הקרן'!$C$42</f>
        <v>3.1335099006274506E-4</v>
      </c>
    </row>
    <row r="40" spans="2:15">
      <c r="B40" s="75" t="s">
        <v>330</v>
      </c>
      <c r="C40" s="69" t="s">
        <v>331</v>
      </c>
      <c r="D40" s="82" t="s">
        <v>110</v>
      </c>
      <c r="E40" s="82" t="s">
        <v>242</v>
      </c>
      <c r="F40" s="69" t="s">
        <v>332</v>
      </c>
      <c r="G40" s="82" t="s">
        <v>118</v>
      </c>
      <c r="H40" s="82" t="s">
        <v>123</v>
      </c>
      <c r="I40" s="76">
        <v>502.44160299999999</v>
      </c>
      <c r="J40" s="78">
        <v>2480</v>
      </c>
      <c r="K40" s="69"/>
      <c r="L40" s="76">
        <v>12.460551754000001</v>
      </c>
      <c r="M40" s="77">
        <v>2.109025804950676E-6</v>
      </c>
      <c r="N40" s="77">
        <f t="shared" si="0"/>
        <v>1.5128934046912339E-2</v>
      </c>
      <c r="O40" s="77">
        <f>L40/'סכום נכסי הקרן'!$C$42</f>
        <v>1.5932060661233313E-4</v>
      </c>
    </row>
    <row r="41" spans="2:15">
      <c r="B41" s="75" t="s">
        <v>333</v>
      </c>
      <c r="C41" s="69" t="s">
        <v>334</v>
      </c>
      <c r="D41" s="82" t="s">
        <v>110</v>
      </c>
      <c r="E41" s="82" t="s">
        <v>242</v>
      </c>
      <c r="F41" s="69" t="s">
        <v>335</v>
      </c>
      <c r="G41" s="82" t="s">
        <v>248</v>
      </c>
      <c r="H41" s="82" t="s">
        <v>123</v>
      </c>
      <c r="I41" s="76">
        <v>111.36198400000001</v>
      </c>
      <c r="J41" s="78">
        <v>9638</v>
      </c>
      <c r="K41" s="76">
        <v>6.7136465000000006E-2</v>
      </c>
      <c r="L41" s="76">
        <v>10.800204482</v>
      </c>
      <c r="M41" s="77">
        <v>9.5909163789392776E-7</v>
      </c>
      <c r="N41" s="77">
        <f t="shared" si="0"/>
        <v>1.3113029384825829E-2</v>
      </c>
      <c r="O41" s="77">
        <f>L41/'סכום נכסי הקרן'!$C$42</f>
        <v>1.3809140747375921E-4</v>
      </c>
    </row>
    <row r="42" spans="2:15">
      <c r="B42" s="75" t="s">
        <v>336</v>
      </c>
      <c r="C42" s="69" t="s">
        <v>337</v>
      </c>
      <c r="D42" s="82" t="s">
        <v>110</v>
      </c>
      <c r="E42" s="82" t="s">
        <v>242</v>
      </c>
      <c r="F42" s="69" t="s">
        <v>338</v>
      </c>
      <c r="G42" s="82" t="s">
        <v>339</v>
      </c>
      <c r="H42" s="82" t="s">
        <v>123</v>
      </c>
      <c r="I42" s="76">
        <v>321.284043</v>
      </c>
      <c r="J42" s="78">
        <v>1873</v>
      </c>
      <c r="K42" s="69"/>
      <c r="L42" s="76">
        <v>6.0176501230000001</v>
      </c>
      <c r="M42" s="77">
        <v>7.5379043447189679E-7</v>
      </c>
      <c r="N42" s="77">
        <f t="shared" si="0"/>
        <v>7.3063082298129925E-3</v>
      </c>
      <c r="O42" s="77">
        <f>L42/'סכום נכסי הקרן'!$C$42</f>
        <v>7.6941670553984444E-5</v>
      </c>
    </row>
    <row r="43" spans="2:15">
      <c r="B43" s="75" t="s">
        <v>340</v>
      </c>
      <c r="C43" s="69" t="s">
        <v>341</v>
      </c>
      <c r="D43" s="82" t="s">
        <v>110</v>
      </c>
      <c r="E43" s="82" t="s">
        <v>242</v>
      </c>
      <c r="F43" s="69" t="s">
        <v>342</v>
      </c>
      <c r="G43" s="82" t="s">
        <v>343</v>
      </c>
      <c r="H43" s="82" t="s">
        <v>123</v>
      </c>
      <c r="I43" s="76">
        <v>459.03302300000001</v>
      </c>
      <c r="J43" s="78">
        <v>2439</v>
      </c>
      <c r="K43" s="69"/>
      <c r="L43" s="76">
        <v>11.195815425000001</v>
      </c>
      <c r="M43" s="77">
        <v>1.2881395284196665E-6</v>
      </c>
      <c r="N43" s="77">
        <f t="shared" si="0"/>
        <v>1.3593358986840644E-2</v>
      </c>
      <c r="O43" s="77">
        <f>L43/'סכום נכסי הקרן'!$C$42</f>
        <v>1.4314968873333539E-4</v>
      </c>
    </row>
    <row r="44" spans="2:15">
      <c r="B44" s="72"/>
      <c r="C44" s="69"/>
      <c r="D44" s="69"/>
      <c r="E44" s="69"/>
      <c r="F44" s="69"/>
      <c r="G44" s="69"/>
      <c r="H44" s="69"/>
      <c r="I44" s="76"/>
      <c r="J44" s="78"/>
      <c r="K44" s="69"/>
      <c r="L44" s="69"/>
      <c r="M44" s="69"/>
      <c r="N44" s="77"/>
      <c r="O44" s="69"/>
    </row>
    <row r="45" spans="2:15">
      <c r="B45" s="85" t="s">
        <v>344</v>
      </c>
      <c r="C45" s="71"/>
      <c r="D45" s="71"/>
      <c r="E45" s="71"/>
      <c r="F45" s="71"/>
      <c r="G45" s="71"/>
      <c r="H45" s="71"/>
      <c r="I45" s="79"/>
      <c r="J45" s="81"/>
      <c r="K45" s="79">
        <v>0.86623384199999998</v>
      </c>
      <c r="L45" s="79">
        <v>154.73952434600002</v>
      </c>
      <c r="M45" s="71"/>
      <c r="N45" s="80">
        <f t="shared" si="0"/>
        <v>0.1878764363327422</v>
      </c>
      <c r="O45" s="80">
        <f>L45/'סכום נכסי הקרן'!$C$42</f>
        <v>1.9784994575215834E-3</v>
      </c>
    </row>
    <row r="46" spans="2:15">
      <c r="B46" s="75" t="s">
        <v>345</v>
      </c>
      <c r="C46" s="69" t="s">
        <v>346</v>
      </c>
      <c r="D46" s="82" t="s">
        <v>110</v>
      </c>
      <c r="E46" s="82" t="s">
        <v>242</v>
      </c>
      <c r="F46" s="69" t="s">
        <v>347</v>
      </c>
      <c r="G46" s="82" t="s">
        <v>348</v>
      </c>
      <c r="H46" s="82" t="s">
        <v>123</v>
      </c>
      <c r="I46" s="76">
        <v>499.62774000000007</v>
      </c>
      <c r="J46" s="78">
        <v>321.5</v>
      </c>
      <c r="K46" s="69"/>
      <c r="L46" s="76">
        <v>1.606303185</v>
      </c>
      <c r="M46" s="77">
        <v>1.6830807731138479E-6</v>
      </c>
      <c r="N46" s="77">
        <f t="shared" si="0"/>
        <v>1.9502872284454882E-3</v>
      </c>
      <c r="O46" s="77">
        <f>L46/'סכום נכסי הקרן'!$C$42</f>
        <v>2.0538191477385422E-5</v>
      </c>
    </row>
    <row r="47" spans="2:15">
      <c r="B47" s="75" t="s">
        <v>349</v>
      </c>
      <c r="C47" s="69" t="s">
        <v>350</v>
      </c>
      <c r="D47" s="82" t="s">
        <v>110</v>
      </c>
      <c r="E47" s="82" t="s">
        <v>242</v>
      </c>
      <c r="F47" s="69" t="s">
        <v>351</v>
      </c>
      <c r="G47" s="82" t="s">
        <v>352</v>
      </c>
      <c r="H47" s="82" t="s">
        <v>123</v>
      </c>
      <c r="I47" s="76">
        <v>362.38216399999999</v>
      </c>
      <c r="J47" s="78">
        <v>3344</v>
      </c>
      <c r="K47" s="69"/>
      <c r="L47" s="76">
        <v>12.118059559999999</v>
      </c>
      <c r="M47" s="77">
        <v>2.0316272658650454E-6</v>
      </c>
      <c r="N47" s="77">
        <f t="shared" si="0"/>
        <v>1.4713098382737596E-2</v>
      </c>
      <c r="O47" s="77">
        <f>L47/'סכום נכסי הקרן'!$C$42</f>
        <v>1.5494150164288001E-4</v>
      </c>
    </row>
    <row r="48" spans="2:15">
      <c r="B48" s="75" t="s">
        <v>353</v>
      </c>
      <c r="C48" s="69" t="s">
        <v>354</v>
      </c>
      <c r="D48" s="82" t="s">
        <v>110</v>
      </c>
      <c r="E48" s="82" t="s">
        <v>242</v>
      </c>
      <c r="F48" s="69" t="s">
        <v>355</v>
      </c>
      <c r="G48" s="82" t="s">
        <v>339</v>
      </c>
      <c r="H48" s="82" t="s">
        <v>123</v>
      </c>
      <c r="I48" s="76">
        <v>214.68735599999999</v>
      </c>
      <c r="J48" s="78">
        <v>1105</v>
      </c>
      <c r="K48" s="69"/>
      <c r="L48" s="76">
        <v>2.3722952830000001</v>
      </c>
      <c r="M48" s="77">
        <v>1.018729348370044E-6</v>
      </c>
      <c r="N48" s="77">
        <f t="shared" si="0"/>
        <v>2.8803137762167703E-3</v>
      </c>
      <c r="O48" s="77">
        <f>L48/'סכום נכסי הקרן'!$C$42</f>
        <v>3.0332165943599394E-5</v>
      </c>
    </row>
    <row r="49" spans="2:15">
      <c r="B49" s="75" t="s">
        <v>356</v>
      </c>
      <c r="C49" s="69" t="s">
        <v>357</v>
      </c>
      <c r="D49" s="82" t="s">
        <v>110</v>
      </c>
      <c r="E49" s="82" t="s">
        <v>242</v>
      </c>
      <c r="F49" s="69" t="s">
        <v>358</v>
      </c>
      <c r="G49" s="82" t="s">
        <v>283</v>
      </c>
      <c r="H49" s="82" t="s">
        <v>123</v>
      </c>
      <c r="I49" s="76">
        <v>13.042351999999999</v>
      </c>
      <c r="J49" s="78">
        <v>9735</v>
      </c>
      <c r="K49" s="69"/>
      <c r="L49" s="76">
        <v>1.2696729560000002</v>
      </c>
      <c r="M49" s="77">
        <v>8.8875157215582807E-7</v>
      </c>
      <c r="N49" s="77">
        <f t="shared" si="0"/>
        <v>1.5415688479690282E-3</v>
      </c>
      <c r="O49" s="77">
        <f>L49/'סכום נכסי הקרן'!$C$42</f>
        <v>1.6234037588605016E-5</v>
      </c>
    </row>
    <row r="50" spans="2:15">
      <c r="B50" s="75" t="s">
        <v>359</v>
      </c>
      <c r="C50" s="69" t="s">
        <v>360</v>
      </c>
      <c r="D50" s="82" t="s">
        <v>110</v>
      </c>
      <c r="E50" s="82" t="s">
        <v>242</v>
      </c>
      <c r="F50" s="69" t="s">
        <v>361</v>
      </c>
      <c r="G50" s="82" t="s">
        <v>118</v>
      </c>
      <c r="H50" s="82" t="s">
        <v>123</v>
      </c>
      <c r="I50" s="76">
        <v>7.8847870000000002</v>
      </c>
      <c r="J50" s="78">
        <v>12300</v>
      </c>
      <c r="K50" s="69"/>
      <c r="L50" s="76">
        <v>0.96982878800000005</v>
      </c>
      <c r="M50" s="77">
        <v>6.9896739736514531E-7</v>
      </c>
      <c r="N50" s="77">
        <f t="shared" si="0"/>
        <v>1.1775141310045819E-3</v>
      </c>
      <c r="O50" s="77">
        <f>L50/'סכום נכסי הקרן'!$C$42</f>
        <v>1.2400230251815527E-5</v>
      </c>
    </row>
    <row r="51" spans="2:15">
      <c r="B51" s="75" t="s">
        <v>362</v>
      </c>
      <c r="C51" s="69" t="s">
        <v>363</v>
      </c>
      <c r="D51" s="82" t="s">
        <v>110</v>
      </c>
      <c r="E51" s="82" t="s">
        <v>242</v>
      </c>
      <c r="F51" s="69" t="s">
        <v>364</v>
      </c>
      <c r="G51" s="82" t="s">
        <v>343</v>
      </c>
      <c r="H51" s="82" t="s">
        <v>123</v>
      </c>
      <c r="I51" s="76">
        <v>292.48675900000001</v>
      </c>
      <c r="J51" s="78">
        <v>1565</v>
      </c>
      <c r="K51" s="69"/>
      <c r="L51" s="76">
        <v>4.5774177820000004</v>
      </c>
      <c r="M51" s="77">
        <v>2.6879302973876915E-6</v>
      </c>
      <c r="N51" s="77">
        <f t="shared" si="0"/>
        <v>5.5576553186588336E-3</v>
      </c>
      <c r="O51" s="77">
        <f>L51/'סכום נכסי הקרן'!$C$42</f>
        <v>5.8526860779837702E-5</v>
      </c>
    </row>
    <row r="52" spans="2:15">
      <c r="B52" s="75" t="s">
        <v>365</v>
      </c>
      <c r="C52" s="69" t="s">
        <v>366</v>
      </c>
      <c r="D52" s="82" t="s">
        <v>110</v>
      </c>
      <c r="E52" s="82" t="s">
        <v>242</v>
      </c>
      <c r="F52" s="69" t="s">
        <v>367</v>
      </c>
      <c r="G52" s="82" t="s">
        <v>368</v>
      </c>
      <c r="H52" s="82" t="s">
        <v>123</v>
      </c>
      <c r="I52" s="76">
        <v>423.33740299999999</v>
      </c>
      <c r="J52" s="78">
        <v>213.6</v>
      </c>
      <c r="K52" s="69"/>
      <c r="L52" s="76">
        <v>0.90424869299999999</v>
      </c>
      <c r="M52" s="77">
        <v>9.9976524005970381E-7</v>
      </c>
      <c r="N52" s="77">
        <f t="shared" si="0"/>
        <v>1.0978902947866751E-3</v>
      </c>
      <c r="O52" s="77">
        <f>L52/'סכום נכסי הקרן'!$C$42</f>
        <v>1.1561723199851282E-5</v>
      </c>
    </row>
    <row r="53" spans="2:15">
      <c r="B53" s="75" t="s">
        <v>369</v>
      </c>
      <c r="C53" s="69" t="s">
        <v>370</v>
      </c>
      <c r="D53" s="82" t="s">
        <v>110</v>
      </c>
      <c r="E53" s="82" t="s">
        <v>242</v>
      </c>
      <c r="F53" s="69" t="s">
        <v>371</v>
      </c>
      <c r="G53" s="82" t="s">
        <v>148</v>
      </c>
      <c r="H53" s="82" t="s">
        <v>123</v>
      </c>
      <c r="I53" s="76">
        <v>2.926091</v>
      </c>
      <c r="J53" s="78">
        <v>3391</v>
      </c>
      <c r="K53" s="69"/>
      <c r="L53" s="76">
        <v>9.9223730999999996E-2</v>
      </c>
      <c r="M53" s="77">
        <v>8.334635757694095E-8</v>
      </c>
      <c r="N53" s="77">
        <f t="shared" si="0"/>
        <v>1.2047213573072175E-4</v>
      </c>
      <c r="O53" s="77">
        <f>L53/'סכום נכסי הקרן'!$C$42</f>
        <v>1.2686745599515098E-6</v>
      </c>
    </row>
    <row r="54" spans="2:15">
      <c r="B54" s="75" t="s">
        <v>372</v>
      </c>
      <c r="C54" s="69" t="s">
        <v>373</v>
      </c>
      <c r="D54" s="82" t="s">
        <v>110</v>
      </c>
      <c r="E54" s="82" t="s">
        <v>242</v>
      </c>
      <c r="F54" s="69" t="s">
        <v>374</v>
      </c>
      <c r="G54" s="82" t="s">
        <v>118</v>
      </c>
      <c r="H54" s="82" t="s">
        <v>123</v>
      </c>
      <c r="I54" s="76">
        <v>10.57536</v>
      </c>
      <c r="J54" s="78">
        <v>11140</v>
      </c>
      <c r="K54" s="69"/>
      <c r="L54" s="76">
        <v>1.1780951040000001</v>
      </c>
      <c r="M54" s="77">
        <v>4.8089346828389309E-7</v>
      </c>
      <c r="N54" s="77">
        <f t="shared" si="0"/>
        <v>1.4303799286965613E-3</v>
      </c>
      <c r="O54" s="77">
        <f>L54/'סכום נכסי הקרן'!$C$42</f>
        <v>1.5063123232568509E-5</v>
      </c>
    </row>
    <row r="55" spans="2:15">
      <c r="B55" s="75" t="s">
        <v>375</v>
      </c>
      <c r="C55" s="69" t="s">
        <v>376</v>
      </c>
      <c r="D55" s="82" t="s">
        <v>110</v>
      </c>
      <c r="E55" s="82" t="s">
        <v>242</v>
      </c>
      <c r="F55" s="69" t="s">
        <v>377</v>
      </c>
      <c r="G55" s="82" t="s">
        <v>146</v>
      </c>
      <c r="H55" s="82" t="s">
        <v>123</v>
      </c>
      <c r="I55" s="76">
        <v>5.2670250000000003</v>
      </c>
      <c r="J55" s="78">
        <v>26800</v>
      </c>
      <c r="K55" s="69"/>
      <c r="L55" s="76">
        <v>1.4115626999999999</v>
      </c>
      <c r="M55" s="77">
        <v>5.4566473138079466E-7</v>
      </c>
      <c r="N55" s="77">
        <f t="shared" si="0"/>
        <v>1.7138437697613294E-3</v>
      </c>
      <c r="O55" s="77">
        <f>L55/'סכום נכסי הקרן'!$C$42</f>
        <v>1.8048239762990417E-5</v>
      </c>
    </row>
    <row r="56" spans="2:15">
      <c r="B56" s="75" t="s">
        <v>378</v>
      </c>
      <c r="C56" s="69" t="s">
        <v>379</v>
      </c>
      <c r="D56" s="82" t="s">
        <v>110</v>
      </c>
      <c r="E56" s="82" t="s">
        <v>242</v>
      </c>
      <c r="F56" s="69" t="s">
        <v>380</v>
      </c>
      <c r="G56" s="82" t="s">
        <v>146</v>
      </c>
      <c r="H56" s="82" t="s">
        <v>123</v>
      </c>
      <c r="I56" s="76">
        <v>1951.8083939999999</v>
      </c>
      <c r="J56" s="78">
        <v>670</v>
      </c>
      <c r="K56" s="69"/>
      <c r="L56" s="76">
        <v>13.077116242000001</v>
      </c>
      <c r="M56" s="77">
        <v>2.3716748021032528E-6</v>
      </c>
      <c r="N56" s="77">
        <f t="shared" si="0"/>
        <v>1.5877533600028103E-2</v>
      </c>
      <c r="O56" s="77">
        <f>L56/'סכום נכסי הקרן'!$C$42</f>
        <v>1.6720399975439436E-4</v>
      </c>
    </row>
    <row r="57" spans="2:15">
      <c r="B57" s="75" t="s">
        <v>381</v>
      </c>
      <c r="C57" s="69" t="s">
        <v>382</v>
      </c>
      <c r="D57" s="82" t="s">
        <v>110</v>
      </c>
      <c r="E57" s="82" t="s">
        <v>242</v>
      </c>
      <c r="F57" s="69" t="s">
        <v>383</v>
      </c>
      <c r="G57" s="82" t="s">
        <v>339</v>
      </c>
      <c r="H57" s="82" t="s">
        <v>123</v>
      </c>
      <c r="I57" s="76">
        <v>18.635912000000001</v>
      </c>
      <c r="J57" s="78">
        <v>13070</v>
      </c>
      <c r="K57" s="69"/>
      <c r="L57" s="76">
        <v>2.4357136700000002</v>
      </c>
      <c r="M57" s="77">
        <v>1.4739477943512005E-6</v>
      </c>
      <c r="N57" s="77">
        <f t="shared" si="0"/>
        <v>2.9573129824498785E-3</v>
      </c>
      <c r="O57" s="77">
        <f>L57/'סכום נכסי הקרן'!$C$42</f>
        <v>3.1143033398483343E-5</v>
      </c>
    </row>
    <row r="58" spans="2:15">
      <c r="B58" s="75" t="s">
        <v>384</v>
      </c>
      <c r="C58" s="69" t="s">
        <v>385</v>
      </c>
      <c r="D58" s="82" t="s">
        <v>110</v>
      </c>
      <c r="E58" s="82" t="s">
        <v>242</v>
      </c>
      <c r="F58" s="69" t="s">
        <v>386</v>
      </c>
      <c r="G58" s="82" t="s">
        <v>260</v>
      </c>
      <c r="H58" s="82" t="s">
        <v>123</v>
      </c>
      <c r="I58" s="76">
        <v>13.077120000000001</v>
      </c>
      <c r="J58" s="78">
        <v>8387</v>
      </c>
      <c r="K58" s="69"/>
      <c r="L58" s="76">
        <v>1.09677804</v>
      </c>
      <c r="M58" s="77">
        <v>3.5994348303352865E-7</v>
      </c>
      <c r="N58" s="77">
        <f t="shared" si="0"/>
        <v>1.331649108229512E-3</v>
      </c>
      <c r="O58" s="77">
        <f>L58/'סכום נכסי הקרן'!$C$42</f>
        <v>1.4023403305218179E-5</v>
      </c>
    </row>
    <row r="59" spans="2:15">
      <c r="B59" s="75" t="s">
        <v>387</v>
      </c>
      <c r="C59" s="69" t="s">
        <v>388</v>
      </c>
      <c r="D59" s="82" t="s">
        <v>110</v>
      </c>
      <c r="E59" s="82" t="s">
        <v>242</v>
      </c>
      <c r="F59" s="69" t="s">
        <v>389</v>
      </c>
      <c r="G59" s="82" t="s">
        <v>311</v>
      </c>
      <c r="H59" s="82" t="s">
        <v>123</v>
      </c>
      <c r="I59" s="76">
        <v>45.452525000000009</v>
      </c>
      <c r="J59" s="78">
        <v>4911</v>
      </c>
      <c r="K59" s="69"/>
      <c r="L59" s="76">
        <v>2.232173527</v>
      </c>
      <c r="M59" s="77">
        <v>1.8378967655137369E-6</v>
      </c>
      <c r="N59" s="77">
        <f t="shared" si="0"/>
        <v>2.7101854506888872E-3</v>
      </c>
      <c r="O59" s="77">
        <f>L59/'סכום נכסי הקרן'!$C$42</f>
        <v>2.8540569262630674E-5</v>
      </c>
    </row>
    <row r="60" spans="2:15">
      <c r="B60" s="75" t="s">
        <v>390</v>
      </c>
      <c r="C60" s="69" t="s">
        <v>391</v>
      </c>
      <c r="D60" s="82" t="s">
        <v>110</v>
      </c>
      <c r="E60" s="82" t="s">
        <v>242</v>
      </c>
      <c r="F60" s="69" t="s">
        <v>392</v>
      </c>
      <c r="G60" s="82" t="s">
        <v>352</v>
      </c>
      <c r="H60" s="82" t="s">
        <v>123</v>
      </c>
      <c r="I60" s="76">
        <v>1135.570786</v>
      </c>
      <c r="J60" s="78">
        <v>72.8</v>
      </c>
      <c r="K60" s="69"/>
      <c r="L60" s="76">
        <v>0.82669553200000001</v>
      </c>
      <c r="M60" s="77">
        <v>3.542334361959573E-7</v>
      </c>
      <c r="N60" s="77">
        <f t="shared" si="0"/>
        <v>1.003729403594844E-3</v>
      </c>
      <c r="O60" s="77">
        <f>L60/'סכום נכסי הקרן'!$C$42</f>
        <v>1.0570128533807897E-5</v>
      </c>
    </row>
    <row r="61" spans="2:15">
      <c r="B61" s="75" t="s">
        <v>393</v>
      </c>
      <c r="C61" s="69" t="s">
        <v>394</v>
      </c>
      <c r="D61" s="82" t="s">
        <v>110</v>
      </c>
      <c r="E61" s="82" t="s">
        <v>242</v>
      </c>
      <c r="F61" s="69" t="s">
        <v>395</v>
      </c>
      <c r="G61" s="82" t="s">
        <v>252</v>
      </c>
      <c r="H61" s="82" t="s">
        <v>123</v>
      </c>
      <c r="I61" s="76">
        <v>333.23744299999998</v>
      </c>
      <c r="J61" s="78">
        <v>2618</v>
      </c>
      <c r="K61" s="69"/>
      <c r="L61" s="76">
        <v>8.7241562449999996</v>
      </c>
      <c r="M61" s="77">
        <v>1.5589537984937109E-6</v>
      </c>
      <c r="N61" s="77">
        <f t="shared" si="0"/>
        <v>1.0592402892848927E-2</v>
      </c>
      <c r="O61" s="77">
        <f>L61/'סכום נכסי הקרן'!$C$42</f>
        <v>1.1154705606739974E-4</v>
      </c>
    </row>
    <row r="62" spans="2:15">
      <c r="B62" s="75" t="s">
        <v>396</v>
      </c>
      <c r="C62" s="69" t="s">
        <v>397</v>
      </c>
      <c r="D62" s="82" t="s">
        <v>110</v>
      </c>
      <c r="E62" s="82" t="s">
        <v>242</v>
      </c>
      <c r="F62" s="69" t="s">
        <v>398</v>
      </c>
      <c r="G62" s="82" t="s">
        <v>146</v>
      </c>
      <c r="H62" s="82" t="s">
        <v>123</v>
      </c>
      <c r="I62" s="76">
        <v>95.013000000000005</v>
      </c>
      <c r="J62" s="78">
        <v>1521</v>
      </c>
      <c r="K62" s="69"/>
      <c r="L62" s="76">
        <v>1.44514773</v>
      </c>
      <c r="M62" s="77">
        <v>6.601655051659568E-7</v>
      </c>
      <c r="N62" s="77">
        <f t="shared" si="0"/>
        <v>1.75462091301026E-3</v>
      </c>
      <c r="O62" s="77">
        <f>L62/'סכום נכסי הקרן'!$C$42</f>
        <v>1.8477657934699848E-5</v>
      </c>
    </row>
    <row r="63" spans="2:15">
      <c r="B63" s="75" t="s">
        <v>399</v>
      </c>
      <c r="C63" s="69" t="s">
        <v>400</v>
      </c>
      <c r="D63" s="82" t="s">
        <v>110</v>
      </c>
      <c r="E63" s="82" t="s">
        <v>242</v>
      </c>
      <c r="F63" s="69" t="s">
        <v>401</v>
      </c>
      <c r="G63" s="82" t="s">
        <v>117</v>
      </c>
      <c r="H63" s="82" t="s">
        <v>123</v>
      </c>
      <c r="I63" s="76">
        <v>1117.2678860000001</v>
      </c>
      <c r="J63" s="78">
        <v>388</v>
      </c>
      <c r="K63" s="76">
        <v>0.11296136800000001</v>
      </c>
      <c r="L63" s="76">
        <v>4.4479607660000005</v>
      </c>
      <c r="M63" s="77">
        <v>9.5182646338168904E-7</v>
      </c>
      <c r="N63" s="77">
        <f t="shared" si="0"/>
        <v>5.4004755488027073E-3</v>
      </c>
      <c r="O63" s="77">
        <f>L63/'סכום נכסי הקרן'!$C$42</f>
        <v>5.6871623457564104E-5</v>
      </c>
    </row>
    <row r="64" spans="2:15">
      <c r="B64" s="75" t="s">
        <v>402</v>
      </c>
      <c r="C64" s="69" t="s">
        <v>403</v>
      </c>
      <c r="D64" s="82" t="s">
        <v>110</v>
      </c>
      <c r="E64" s="82" t="s">
        <v>242</v>
      </c>
      <c r="F64" s="69" t="s">
        <v>404</v>
      </c>
      <c r="G64" s="82" t="s">
        <v>339</v>
      </c>
      <c r="H64" s="82" t="s">
        <v>123</v>
      </c>
      <c r="I64" s="76">
        <v>20.30339</v>
      </c>
      <c r="J64" s="78">
        <v>14960</v>
      </c>
      <c r="K64" s="69"/>
      <c r="L64" s="76">
        <v>3.0373871340000003</v>
      </c>
      <c r="M64" s="77">
        <v>1.0852859740159638E-6</v>
      </c>
      <c r="N64" s="77">
        <f t="shared" si="0"/>
        <v>3.6878326523923596E-3</v>
      </c>
      <c r="O64" s="77">
        <f>L64/'סכום נכסי הקרן'!$C$42</f>
        <v>3.8836029917377602E-5</v>
      </c>
    </row>
    <row r="65" spans="2:15">
      <c r="B65" s="75" t="s">
        <v>405</v>
      </c>
      <c r="C65" s="69" t="s">
        <v>406</v>
      </c>
      <c r="D65" s="82" t="s">
        <v>110</v>
      </c>
      <c r="E65" s="82" t="s">
        <v>242</v>
      </c>
      <c r="F65" s="69" t="s">
        <v>407</v>
      </c>
      <c r="G65" s="82" t="s">
        <v>119</v>
      </c>
      <c r="H65" s="82" t="s">
        <v>123</v>
      </c>
      <c r="I65" s="76">
        <v>16.384228</v>
      </c>
      <c r="J65" s="78">
        <v>52940</v>
      </c>
      <c r="K65" s="69"/>
      <c r="L65" s="76">
        <v>8.6738100990000007</v>
      </c>
      <c r="M65" s="77">
        <v>3.0771467748911775E-6</v>
      </c>
      <c r="N65" s="77">
        <f t="shared" si="0"/>
        <v>1.0531275300958329E-2</v>
      </c>
      <c r="O65" s="77">
        <f>L65/'סכום נכסי הקרן'!$C$42</f>
        <v>1.1090333027742916E-4</v>
      </c>
    </row>
    <row r="66" spans="2:15">
      <c r="B66" s="75" t="s">
        <v>408</v>
      </c>
      <c r="C66" s="69" t="s">
        <v>409</v>
      </c>
      <c r="D66" s="82" t="s">
        <v>110</v>
      </c>
      <c r="E66" s="82" t="s">
        <v>242</v>
      </c>
      <c r="F66" s="69" t="s">
        <v>410</v>
      </c>
      <c r="G66" s="82" t="s">
        <v>343</v>
      </c>
      <c r="H66" s="82" t="s">
        <v>123</v>
      </c>
      <c r="I66" s="76">
        <v>30.781753999999999</v>
      </c>
      <c r="J66" s="78">
        <v>6061</v>
      </c>
      <c r="K66" s="69"/>
      <c r="L66" s="76">
        <v>1.8656821129999999</v>
      </c>
      <c r="M66" s="77">
        <v>2.1879319328950183E-6</v>
      </c>
      <c r="N66" s="77">
        <f t="shared" si="0"/>
        <v>2.2652112199622464E-3</v>
      </c>
      <c r="O66" s="77">
        <f>L66/'סכום נכסי הקרן'!$C$42</f>
        <v>2.3854610281885871E-5</v>
      </c>
    </row>
    <row r="67" spans="2:15">
      <c r="B67" s="75" t="s">
        <v>411</v>
      </c>
      <c r="C67" s="69" t="s">
        <v>412</v>
      </c>
      <c r="D67" s="82" t="s">
        <v>110</v>
      </c>
      <c r="E67" s="82" t="s">
        <v>242</v>
      </c>
      <c r="F67" s="69" t="s">
        <v>413</v>
      </c>
      <c r="G67" s="82" t="s">
        <v>307</v>
      </c>
      <c r="H67" s="82" t="s">
        <v>123</v>
      </c>
      <c r="I67" s="76">
        <v>18.177845999999999</v>
      </c>
      <c r="J67" s="78">
        <v>42490</v>
      </c>
      <c r="K67" s="69"/>
      <c r="L67" s="76">
        <v>7.7237667019999989</v>
      </c>
      <c r="M67" s="77">
        <v>2.5417481972842858E-6</v>
      </c>
      <c r="N67" s="77">
        <f t="shared" si="0"/>
        <v>9.3777835311975224E-3</v>
      </c>
      <c r="O67" s="77">
        <f>L67/'סכום נכסי הקרן'!$C$42</f>
        <v>9.8756076022055378E-5</v>
      </c>
    </row>
    <row r="68" spans="2:15">
      <c r="B68" s="75" t="s">
        <v>414</v>
      </c>
      <c r="C68" s="69" t="s">
        <v>415</v>
      </c>
      <c r="D68" s="82" t="s">
        <v>110</v>
      </c>
      <c r="E68" s="82" t="s">
        <v>242</v>
      </c>
      <c r="F68" s="69" t="s">
        <v>416</v>
      </c>
      <c r="G68" s="82" t="s">
        <v>307</v>
      </c>
      <c r="H68" s="82" t="s">
        <v>123</v>
      </c>
      <c r="I68" s="76">
        <v>46.161693999999997</v>
      </c>
      <c r="J68" s="78">
        <v>15240</v>
      </c>
      <c r="K68" s="69"/>
      <c r="L68" s="76">
        <v>7.0350422049999999</v>
      </c>
      <c r="M68" s="77">
        <v>2.0495651560425076E-6</v>
      </c>
      <c r="N68" s="77">
        <f t="shared" si="0"/>
        <v>8.541571162972255E-3</v>
      </c>
      <c r="O68" s="77">
        <f>L68/'סכום נכסי הקרן'!$C$42</f>
        <v>8.9950045051910761E-5</v>
      </c>
    </row>
    <row r="69" spans="2:15">
      <c r="B69" s="75" t="s">
        <v>417</v>
      </c>
      <c r="C69" s="69" t="s">
        <v>418</v>
      </c>
      <c r="D69" s="82" t="s">
        <v>110</v>
      </c>
      <c r="E69" s="82" t="s">
        <v>242</v>
      </c>
      <c r="F69" s="69" t="s">
        <v>419</v>
      </c>
      <c r="G69" s="82" t="s">
        <v>120</v>
      </c>
      <c r="H69" s="82" t="s">
        <v>123</v>
      </c>
      <c r="I69" s="76">
        <v>163.95344900000001</v>
      </c>
      <c r="J69" s="78">
        <v>1085</v>
      </c>
      <c r="K69" s="69"/>
      <c r="L69" s="76">
        <v>1.7788949199999999</v>
      </c>
      <c r="M69" s="77">
        <v>8.1976724500000005E-7</v>
      </c>
      <c r="N69" s="77">
        <f t="shared" si="0"/>
        <v>2.1598388620654814E-3</v>
      </c>
      <c r="O69" s="77">
        <f>L69/'סכום נכסי הקרן'!$C$42</f>
        <v>2.2744949288703689E-5</v>
      </c>
    </row>
    <row r="70" spans="2:15">
      <c r="B70" s="75" t="s">
        <v>420</v>
      </c>
      <c r="C70" s="69" t="s">
        <v>421</v>
      </c>
      <c r="D70" s="82" t="s">
        <v>110</v>
      </c>
      <c r="E70" s="82" t="s">
        <v>242</v>
      </c>
      <c r="F70" s="69" t="s">
        <v>422</v>
      </c>
      <c r="G70" s="82" t="s">
        <v>117</v>
      </c>
      <c r="H70" s="82" t="s">
        <v>123</v>
      </c>
      <c r="I70" s="76">
        <v>8562.7362919999996</v>
      </c>
      <c r="J70" s="78">
        <v>62.9</v>
      </c>
      <c r="K70" s="76">
        <v>0.75327247399999986</v>
      </c>
      <c r="L70" s="76">
        <v>6.139233602</v>
      </c>
      <c r="M70" s="77">
        <v>3.305492504272689E-6</v>
      </c>
      <c r="N70" s="77">
        <f t="shared" si="0"/>
        <v>7.4539283730698644E-3</v>
      </c>
      <c r="O70" s="77">
        <f>L70/'סכום נכסי הקרן'!$C$42</f>
        <v>7.8496236837303284E-5</v>
      </c>
    </row>
    <row r="71" spans="2:15">
      <c r="B71" s="75" t="s">
        <v>423</v>
      </c>
      <c r="C71" s="69" t="s">
        <v>424</v>
      </c>
      <c r="D71" s="82" t="s">
        <v>110</v>
      </c>
      <c r="E71" s="82" t="s">
        <v>242</v>
      </c>
      <c r="F71" s="69" t="s">
        <v>425</v>
      </c>
      <c r="G71" s="82" t="s">
        <v>252</v>
      </c>
      <c r="H71" s="82" t="s">
        <v>123</v>
      </c>
      <c r="I71" s="76">
        <v>4.4483430000000004</v>
      </c>
      <c r="J71" s="78">
        <v>67280</v>
      </c>
      <c r="K71" s="69"/>
      <c r="L71" s="76">
        <v>2.9928454529999997</v>
      </c>
      <c r="M71" s="77">
        <v>8.5310323057249411E-7</v>
      </c>
      <c r="N71" s="77">
        <f t="shared" si="0"/>
        <v>3.6337525307820711E-3</v>
      </c>
      <c r="O71" s="77">
        <f>L71/'סכום נכסי הקרן'!$C$42</f>
        <v>3.8266520013117137E-5</v>
      </c>
    </row>
    <row r="72" spans="2:15">
      <c r="B72" s="75" t="s">
        <v>426</v>
      </c>
      <c r="C72" s="69" t="s">
        <v>427</v>
      </c>
      <c r="D72" s="82" t="s">
        <v>110</v>
      </c>
      <c r="E72" s="82" t="s">
        <v>242</v>
      </c>
      <c r="F72" s="69" t="s">
        <v>428</v>
      </c>
      <c r="G72" s="82" t="s">
        <v>283</v>
      </c>
      <c r="H72" s="82" t="s">
        <v>123</v>
      </c>
      <c r="I72" s="76">
        <v>55.871547</v>
      </c>
      <c r="J72" s="78">
        <v>5018</v>
      </c>
      <c r="K72" s="69"/>
      <c r="L72" s="76">
        <v>2.8036342479999998</v>
      </c>
      <c r="M72" s="77">
        <v>8.25953978148852E-7</v>
      </c>
      <c r="N72" s="77">
        <f t="shared" si="0"/>
        <v>3.4040224275013005E-3</v>
      </c>
      <c r="O72" s="77">
        <f>L72/'סכום נכסי הקרן'!$C$42</f>
        <v>3.5847265669201472E-5</v>
      </c>
    </row>
    <row r="73" spans="2:15">
      <c r="B73" s="75" t="s">
        <v>429</v>
      </c>
      <c r="C73" s="69" t="s">
        <v>430</v>
      </c>
      <c r="D73" s="82" t="s">
        <v>110</v>
      </c>
      <c r="E73" s="82" t="s">
        <v>242</v>
      </c>
      <c r="F73" s="69" t="s">
        <v>431</v>
      </c>
      <c r="G73" s="82" t="s">
        <v>118</v>
      </c>
      <c r="H73" s="82" t="s">
        <v>123</v>
      </c>
      <c r="I73" s="76">
        <v>7.2823329999999995</v>
      </c>
      <c r="J73" s="78">
        <v>15310</v>
      </c>
      <c r="K73" s="69"/>
      <c r="L73" s="76">
        <v>1.1149252359999999</v>
      </c>
      <c r="M73" s="77">
        <v>5.7382732653213832E-7</v>
      </c>
      <c r="N73" s="77">
        <f t="shared" si="0"/>
        <v>1.3536824609124906E-3</v>
      </c>
      <c r="O73" s="77">
        <f>L73/'סכום נכסי הקרן'!$C$42</f>
        <v>1.4255433341456724E-5</v>
      </c>
    </row>
    <row r="74" spans="2:15">
      <c r="B74" s="75" t="s">
        <v>432</v>
      </c>
      <c r="C74" s="69" t="s">
        <v>433</v>
      </c>
      <c r="D74" s="82" t="s">
        <v>110</v>
      </c>
      <c r="E74" s="82" t="s">
        <v>242</v>
      </c>
      <c r="F74" s="69" t="s">
        <v>434</v>
      </c>
      <c r="G74" s="82" t="s">
        <v>252</v>
      </c>
      <c r="H74" s="82" t="s">
        <v>123</v>
      </c>
      <c r="I74" s="76">
        <v>27.893440999999999</v>
      </c>
      <c r="J74" s="78">
        <v>9780</v>
      </c>
      <c r="K74" s="69"/>
      <c r="L74" s="76">
        <v>2.7279785759999999</v>
      </c>
      <c r="M74" s="77">
        <v>7.6736929288256359E-7</v>
      </c>
      <c r="N74" s="77">
        <f t="shared" si="0"/>
        <v>3.3121653657467594E-3</v>
      </c>
      <c r="O74" s="77">
        <f>L74/'סכום נכסי הקרן'!$C$42</f>
        <v>3.4879932296276443E-5</v>
      </c>
    </row>
    <row r="75" spans="2:15">
      <c r="B75" s="75" t="s">
        <v>435</v>
      </c>
      <c r="C75" s="69" t="s">
        <v>436</v>
      </c>
      <c r="D75" s="82" t="s">
        <v>110</v>
      </c>
      <c r="E75" s="82" t="s">
        <v>242</v>
      </c>
      <c r="F75" s="69" t="s">
        <v>437</v>
      </c>
      <c r="G75" s="82" t="s">
        <v>283</v>
      </c>
      <c r="H75" s="82" t="s">
        <v>123</v>
      </c>
      <c r="I75" s="76">
        <v>46.358950000000007</v>
      </c>
      <c r="J75" s="78">
        <v>6015</v>
      </c>
      <c r="K75" s="69"/>
      <c r="L75" s="76">
        <v>2.7884908129999992</v>
      </c>
      <c r="M75" s="77">
        <v>7.3269377538042903E-7</v>
      </c>
      <c r="N75" s="77">
        <f t="shared" ref="N75:N137" si="1">IFERROR(L75/$L$11,0)</f>
        <v>3.3856360804211906E-3</v>
      </c>
      <c r="O75" s="77">
        <f>L75/'סכום נכסי הקרן'!$C$42</f>
        <v>3.5653641719152865E-5</v>
      </c>
    </row>
    <row r="76" spans="2:15">
      <c r="B76" s="75" t="s">
        <v>438</v>
      </c>
      <c r="C76" s="69" t="s">
        <v>439</v>
      </c>
      <c r="D76" s="82" t="s">
        <v>110</v>
      </c>
      <c r="E76" s="82" t="s">
        <v>242</v>
      </c>
      <c r="F76" s="69" t="s">
        <v>440</v>
      </c>
      <c r="G76" s="82" t="s">
        <v>260</v>
      </c>
      <c r="H76" s="82" t="s">
        <v>123</v>
      </c>
      <c r="I76" s="76">
        <v>27.539311999999999</v>
      </c>
      <c r="J76" s="78">
        <v>6142</v>
      </c>
      <c r="K76" s="69"/>
      <c r="L76" s="76">
        <v>1.691464512</v>
      </c>
      <c r="M76" s="77">
        <v>1.1015724799999999E-6</v>
      </c>
      <c r="N76" s="77">
        <f t="shared" si="1"/>
        <v>2.0536855469924131E-3</v>
      </c>
      <c r="O76" s="77">
        <f>L76/'סכום נכסי הקרן'!$C$42</f>
        <v>2.1627064148950368E-5</v>
      </c>
    </row>
    <row r="77" spans="2:15">
      <c r="B77" s="75" t="s">
        <v>441</v>
      </c>
      <c r="C77" s="69" t="s">
        <v>442</v>
      </c>
      <c r="D77" s="82" t="s">
        <v>110</v>
      </c>
      <c r="E77" s="82" t="s">
        <v>242</v>
      </c>
      <c r="F77" s="69" t="s">
        <v>443</v>
      </c>
      <c r="G77" s="82" t="s">
        <v>118</v>
      </c>
      <c r="H77" s="82" t="s">
        <v>123</v>
      </c>
      <c r="I77" s="76">
        <v>45.441000000000003</v>
      </c>
      <c r="J77" s="78">
        <v>1425</v>
      </c>
      <c r="K77" s="69"/>
      <c r="L77" s="76">
        <v>0.64753425000000009</v>
      </c>
      <c r="M77" s="77">
        <v>3.192321623821839E-7</v>
      </c>
      <c r="N77" s="77">
        <f t="shared" si="1"/>
        <v>7.8620137813897699E-4</v>
      </c>
      <c r="O77" s="77">
        <f>L77/'סכום נכסי הקרן'!$C$42</f>
        <v>8.2793724988257198E-6</v>
      </c>
    </row>
    <row r="78" spans="2:15">
      <c r="B78" s="75" t="s">
        <v>444</v>
      </c>
      <c r="C78" s="69" t="s">
        <v>445</v>
      </c>
      <c r="D78" s="82" t="s">
        <v>110</v>
      </c>
      <c r="E78" s="82" t="s">
        <v>242</v>
      </c>
      <c r="F78" s="69" t="s">
        <v>446</v>
      </c>
      <c r="G78" s="82" t="s">
        <v>119</v>
      </c>
      <c r="H78" s="82" t="s">
        <v>123</v>
      </c>
      <c r="I78" s="76">
        <v>1236.8159880000001</v>
      </c>
      <c r="J78" s="78">
        <v>307</v>
      </c>
      <c r="K78" s="69"/>
      <c r="L78" s="76">
        <v>3.7970250839999999</v>
      </c>
      <c r="M78" s="77">
        <v>2.6679332369296061E-6</v>
      </c>
      <c r="N78" s="77">
        <f t="shared" si="1"/>
        <v>4.6101443342480564E-3</v>
      </c>
      <c r="O78" s="77">
        <f>L78/'סכום נכסי הקרן'!$C$42</f>
        <v>4.8548760251401394E-5</v>
      </c>
    </row>
    <row r="79" spans="2:15">
      <c r="B79" s="75" t="s">
        <v>447</v>
      </c>
      <c r="C79" s="69" t="s">
        <v>448</v>
      </c>
      <c r="D79" s="82" t="s">
        <v>110</v>
      </c>
      <c r="E79" s="82" t="s">
        <v>242</v>
      </c>
      <c r="F79" s="69" t="s">
        <v>449</v>
      </c>
      <c r="G79" s="82" t="s">
        <v>117</v>
      </c>
      <c r="H79" s="82" t="s">
        <v>123</v>
      </c>
      <c r="I79" s="76">
        <v>134.907287</v>
      </c>
      <c r="J79" s="78">
        <v>1540</v>
      </c>
      <c r="K79" s="69"/>
      <c r="L79" s="76">
        <v>2.0775722239999999</v>
      </c>
      <c r="M79" s="77">
        <v>1.4326395364386041E-6</v>
      </c>
      <c r="N79" s="77">
        <f t="shared" si="1"/>
        <v>2.522476835305714E-3</v>
      </c>
      <c r="O79" s="77">
        <f>L79/'סכום נכסי הקרן'!$C$42</f>
        <v>2.6563837103149036E-5</v>
      </c>
    </row>
    <row r="80" spans="2:15">
      <c r="B80" s="75" t="s">
        <v>450</v>
      </c>
      <c r="C80" s="69" t="s">
        <v>451</v>
      </c>
      <c r="D80" s="82" t="s">
        <v>110</v>
      </c>
      <c r="E80" s="82" t="s">
        <v>242</v>
      </c>
      <c r="F80" s="69" t="s">
        <v>452</v>
      </c>
      <c r="G80" s="82" t="s">
        <v>352</v>
      </c>
      <c r="H80" s="82" t="s">
        <v>123</v>
      </c>
      <c r="I80" s="76">
        <v>16.975373999999999</v>
      </c>
      <c r="J80" s="78">
        <v>7776</v>
      </c>
      <c r="K80" s="69"/>
      <c r="L80" s="76">
        <v>1.32000506</v>
      </c>
      <c r="M80" s="77">
        <v>1.0609608749999999E-6</v>
      </c>
      <c r="N80" s="77">
        <f t="shared" si="1"/>
        <v>1.6026793908158878E-3</v>
      </c>
      <c r="O80" s="77">
        <f>L80/'סכום נכסי הקרן'!$C$42</f>
        <v>1.6877583837572751E-5</v>
      </c>
    </row>
    <row r="81" spans="2:15">
      <c r="B81" s="75" t="s">
        <v>453</v>
      </c>
      <c r="C81" s="69" t="s">
        <v>454</v>
      </c>
      <c r="D81" s="82" t="s">
        <v>110</v>
      </c>
      <c r="E81" s="82" t="s">
        <v>242</v>
      </c>
      <c r="F81" s="69" t="s">
        <v>455</v>
      </c>
      <c r="G81" s="82" t="s">
        <v>147</v>
      </c>
      <c r="H81" s="82" t="s">
        <v>123</v>
      </c>
      <c r="I81" s="76">
        <v>276.531949</v>
      </c>
      <c r="J81" s="78">
        <v>1584</v>
      </c>
      <c r="K81" s="69"/>
      <c r="L81" s="76">
        <v>4.3802660729999996</v>
      </c>
      <c r="M81" s="77">
        <v>1.6988633017893427E-6</v>
      </c>
      <c r="N81" s="77">
        <f t="shared" si="1"/>
        <v>5.3182842810368773E-3</v>
      </c>
      <c r="O81" s="77">
        <f>L81/'סכום נכסי הקרן'!$C$42</f>
        <v>5.6006079156948878E-5</v>
      </c>
    </row>
    <row r="82" spans="2:15">
      <c r="B82" s="75" t="s">
        <v>456</v>
      </c>
      <c r="C82" s="69" t="s">
        <v>457</v>
      </c>
      <c r="D82" s="82" t="s">
        <v>110</v>
      </c>
      <c r="E82" s="82" t="s">
        <v>242</v>
      </c>
      <c r="F82" s="69" t="s">
        <v>458</v>
      </c>
      <c r="G82" s="82" t="s">
        <v>260</v>
      </c>
      <c r="H82" s="82" t="s">
        <v>123</v>
      </c>
      <c r="I82" s="76">
        <v>7.6113679999999997</v>
      </c>
      <c r="J82" s="78">
        <v>34500</v>
      </c>
      <c r="K82" s="69"/>
      <c r="L82" s="76">
        <v>2.6259217880000003</v>
      </c>
      <c r="M82" s="77">
        <v>1.0561778700152264E-6</v>
      </c>
      <c r="N82" s="77">
        <f t="shared" si="1"/>
        <v>3.1882534840601351E-3</v>
      </c>
      <c r="O82" s="77">
        <f>L82/'סכום נכסי הקרן'!$C$42</f>
        <v>3.3575034271367824E-5</v>
      </c>
    </row>
    <row r="83" spans="2:15">
      <c r="B83" s="75" t="s">
        <v>459</v>
      </c>
      <c r="C83" s="69" t="s">
        <v>460</v>
      </c>
      <c r="D83" s="82" t="s">
        <v>110</v>
      </c>
      <c r="E83" s="82" t="s">
        <v>242</v>
      </c>
      <c r="F83" s="69" t="s">
        <v>461</v>
      </c>
      <c r="G83" s="82" t="s">
        <v>144</v>
      </c>
      <c r="H83" s="82" t="s">
        <v>123</v>
      </c>
      <c r="I83" s="76">
        <v>4.7901629999999997</v>
      </c>
      <c r="J83" s="78">
        <v>32240</v>
      </c>
      <c r="K83" s="69"/>
      <c r="L83" s="76">
        <v>1.5443485559999999</v>
      </c>
      <c r="M83" s="77">
        <v>3.5322270833549939E-7</v>
      </c>
      <c r="N83" s="77">
        <f t="shared" si="1"/>
        <v>1.8750652387177029E-3</v>
      </c>
      <c r="O83" s="77">
        <f>L83/'סכום נכסי הקרן'!$C$42</f>
        <v>1.9746039631336272E-5</v>
      </c>
    </row>
    <row r="84" spans="2:15">
      <c r="B84" s="75" t="s">
        <v>462</v>
      </c>
      <c r="C84" s="69" t="s">
        <v>463</v>
      </c>
      <c r="D84" s="82" t="s">
        <v>110</v>
      </c>
      <c r="E84" s="82" t="s">
        <v>242</v>
      </c>
      <c r="F84" s="69" t="s">
        <v>464</v>
      </c>
      <c r="G84" s="82" t="s">
        <v>352</v>
      </c>
      <c r="H84" s="82" t="s">
        <v>123</v>
      </c>
      <c r="I84" s="76">
        <v>17.547145</v>
      </c>
      <c r="J84" s="78">
        <v>34450</v>
      </c>
      <c r="K84" s="69"/>
      <c r="L84" s="76">
        <v>6.0449915990000003</v>
      </c>
      <c r="M84" s="77">
        <v>1.8382551062569089E-6</v>
      </c>
      <c r="N84" s="77">
        <f t="shared" si="1"/>
        <v>7.3395047844532352E-3</v>
      </c>
      <c r="O84" s="77">
        <f>L84/'סכום נכסי הקרן'!$C$42</f>
        <v>7.7291258648315685E-5</v>
      </c>
    </row>
    <row r="85" spans="2:15">
      <c r="B85" s="75" t="s">
        <v>465</v>
      </c>
      <c r="C85" s="69" t="s">
        <v>466</v>
      </c>
      <c r="D85" s="82" t="s">
        <v>110</v>
      </c>
      <c r="E85" s="82" t="s">
        <v>242</v>
      </c>
      <c r="F85" s="69" t="s">
        <v>467</v>
      </c>
      <c r="G85" s="82" t="s">
        <v>247</v>
      </c>
      <c r="H85" s="82" t="s">
        <v>123</v>
      </c>
      <c r="I85" s="76">
        <v>11.051582000000002</v>
      </c>
      <c r="J85" s="78">
        <v>15580</v>
      </c>
      <c r="K85" s="69"/>
      <c r="L85" s="76">
        <v>1.7218364260000003</v>
      </c>
      <c r="M85" s="77">
        <v>1.1574815758976661E-6</v>
      </c>
      <c r="N85" s="77">
        <f t="shared" si="1"/>
        <v>2.0905614970190235E-3</v>
      </c>
      <c r="O85" s="77">
        <f>L85/'סכום נכסי הקרן'!$C$42</f>
        <v>2.2015399421576182E-5</v>
      </c>
    </row>
    <row r="86" spans="2:15">
      <c r="B86" s="75" t="s">
        <v>468</v>
      </c>
      <c r="C86" s="69" t="s">
        <v>469</v>
      </c>
      <c r="D86" s="82" t="s">
        <v>110</v>
      </c>
      <c r="E86" s="82" t="s">
        <v>242</v>
      </c>
      <c r="F86" s="69" t="s">
        <v>470</v>
      </c>
      <c r="G86" s="82" t="s">
        <v>147</v>
      </c>
      <c r="H86" s="82" t="s">
        <v>123</v>
      </c>
      <c r="I86" s="76">
        <v>151.768272</v>
      </c>
      <c r="J86" s="78">
        <v>1772</v>
      </c>
      <c r="K86" s="69"/>
      <c r="L86" s="76">
        <v>2.689333779</v>
      </c>
      <c r="M86" s="77">
        <v>8.2607851296989867E-7</v>
      </c>
      <c r="N86" s="77">
        <f t="shared" si="1"/>
        <v>3.265244924612872E-3</v>
      </c>
      <c r="O86" s="77">
        <f>L86/'סכום נכסי הקרן'!$C$42</f>
        <v>3.4385819946999936E-5</v>
      </c>
    </row>
    <row r="87" spans="2:15">
      <c r="B87" s="75" t="s">
        <v>471</v>
      </c>
      <c r="C87" s="69" t="s">
        <v>472</v>
      </c>
      <c r="D87" s="82" t="s">
        <v>110</v>
      </c>
      <c r="E87" s="82" t="s">
        <v>242</v>
      </c>
      <c r="F87" s="69" t="s">
        <v>473</v>
      </c>
      <c r="G87" s="82" t="s">
        <v>474</v>
      </c>
      <c r="H87" s="82" t="s">
        <v>123</v>
      </c>
      <c r="I87" s="76">
        <v>8.9106290000000001</v>
      </c>
      <c r="J87" s="78">
        <v>34570</v>
      </c>
      <c r="K87" s="69"/>
      <c r="L87" s="76">
        <v>3.0804044330000004</v>
      </c>
      <c r="M87" s="77">
        <v>5.7630924369052218E-7</v>
      </c>
      <c r="N87" s="77">
        <f t="shared" si="1"/>
        <v>3.7400619510860066E-3</v>
      </c>
      <c r="O87" s="77">
        <f>L87/'סכום נכסי הקרן'!$C$42</f>
        <v>3.9386049074378742E-5</v>
      </c>
    </row>
    <row r="88" spans="2:15">
      <c r="B88" s="75" t="s">
        <v>475</v>
      </c>
      <c r="C88" s="69" t="s">
        <v>476</v>
      </c>
      <c r="D88" s="82" t="s">
        <v>110</v>
      </c>
      <c r="E88" s="82" t="s">
        <v>242</v>
      </c>
      <c r="F88" s="69" t="s">
        <v>477</v>
      </c>
      <c r="G88" s="82" t="s">
        <v>478</v>
      </c>
      <c r="H88" s="82" t="s">
        <v>123</v>
      </c>
      <c r="I88" s="76">
        <v>13.708207</v>
      </c>
      <c r="J88" s="78">
        <v>2067</v>
      </c>
      <c r="K88" s="69"/>
      <c r="L88" s="76">
        <v>0.28334864100000001</v>
      </c>
      <c r="M88" s="77">
        <v>3.0791281302274532E-7</v>
      </c>
      <c r="N88" s="77">
        <f t="shared" si="1"/>
        <v>3.440267322508519E-4</v>
      </c>
      <c r="O88" s="77">
        <f>L88/'סכום נכסי הקרן'!$C$42</f>
        <v>3.6228955393093746E-6</v>
      </c>
    </row>
    <row r="89" spans="2:15">
      <c r="B89" s="75" t="s">
        <v>479</v>
      </c>
      <c r="C89" s="69" t="s">
        <v>480</v>
      </c>
      <c r="D89" s="82" t="s">
        <v>110</v>
      </c>
      <c r="E89" s="82" t="s">
        <v>242</v>
      </c>
      <c r="F89" s="69" t="s">
        <v>481</v>
      </c>
      <c r="G89" s="82" t="s">
        <v>290</v>
      </c>
      <c r="H89" s="82" t="s">
        <v>123</v>
      </c>
      <c r="I89" s="76">
        <v>25.442974</v>
      </c>
      <c r="J89" s="78">
        <v>7132</v>
      </c>
      <c r="K89" s="69"/>
      <c r="L89" s="76">
        <v>1.8145928759999996</v>
      </c>
      <c r="M89" s="77">
        <v>5.8804814894997718E-7</v>
      </c>
      <c r="N89" s="77">
        <f t="shared" si="1"/>
        <v>2.2031814068095537E-3</v>
      </c>
      <c r="O89" s="77">
        <f>L89/'סכום נכסי הקרן'!$C$42</f>
        <v>2.3201383330873175E-5</v>
      </c>
    </row>
    <row r="90" spans="2:15">
      <c r="B90" s="75" t="s">
        <v>482</v>
      </c>
      <c r="C90" s="69" t="s">
        <v>483</v>
      </c>
      <c r="D90" s="82" t="s">
        <v>110</v>
      </c>
      <c r="E90" s="82" t="s">
        <v>242</v>
      </c>
      <c r="F90" s="69" t="s">
        <v>484</v>
      </c>
      <c r="G90" s="82" t="s">
        <v>248</v>
      </c>
      <c r="H90" s="82" t="s">
        <v>123</v>
      </c>
      <c r="I90" s="76">
        <v>17.887602000000001</v>
      </c>
      <c r="J90" s="78">
        <v>9586</v>
      </c>
      <c r="K90" s="69"/>
      <c r="L90" s="76">
        <v>1.714705508</v>
      </c>
      <c r="M90" s="77">
        <v>1.4221867339018921E-6</v>
      </c>
      <c r="N90" s="77">
        <f t="shared" si="1"/>
        <v>2.0819035186047602E-3</v>
      </c>
      <c r="O90" s="77">
        <f>L90/'סכום נכסי הקרן'!$C$42</f>
        <v>2.1924223508671832E-5</v>
      </c>
    </row>
    <row r="91" spans="2:15">
      <c r="B91" s="75" t="s">
        <v>485</v>
      </c>
      <c r="C91" s="69" t="s">
        <v>486</v>
      </c>
      <c r="D91" s="82" t="s">
        <v>110</v>
      </c>
      <c r="E91" s="82" t="s">
        <v>242</v>
      </c>
      <c r="F91" s="69" t="s">
        <v>487</v>
      </c>
      <c r="G91" s="82" t="s">
        <v>252</v>
      </c>
      <c r="H91" s="82" t="s">
        <v>123</v>
      </c>
      <c r="I91" s="76">
        <v>3.8794839999999997</v>
      </c>
      <c r="J91" s="78">
        <v>20690</v>
      </c>
      <c r="K91" s="69"/>
      <c r="L91" s="76">
        <v>0.80266525299999991</v>
      </c>
      <c r="M91" s="77">
        <v>3.3487216626370201E-7</v>
      </c>
      <c r="N91" s="77">
        <f t="shared" si="1"/>
        <v>9.7455312686992306E-4</v>
      </c>
      <c r="O91" s="77">
        <f>L91/'סכום נכסי הקרן'!$C$42</f>
        <v>1.0262877402162414E-5</v>
      </c>
    </row>
    <row r="92" spans="2:15">
      <c r="B92" s="75" t="s">
        <v>488</v>
      </c>
      <c r="C92" s="69" t="s">
        <v>489</v>
      </c>
      <c r="D92" s="82" t="s">
        <v>110</v>
      </c>
      <c r="E92" s="82" t="s">
        <v>242</v>
      </c>
      <c r="F92" s="69" t="s">
        <v>490</v>
      </c>
      <c r="G92" s="82" t="s">
        <v>252</v>
      </c>
      <c r="H92" s="82" t="s">
        <v>123</v>
      </c>
      <c r="I92" s="76">
        <v>262.81101799999999</v>
      </c>
      <c r="J92" s="78">
        <v>1609</v>
      </c>
      <c r="K92" s="69"/>
      <c r="L92" s="76">
        <v>4.2286292869999995</v>
      </c>
      <c r="M92" s="77">
        <v>1.4707630386015684E-6</v>
      </c>
      <c r="N92" s="77">
        <f t="shared" si="1"/>
        <v>5.1341750232952758E-3</v>
      </c>
      <c r="O92" s="77">
        <f>L92/'סכום נכסי הקרן'!$C$42</f>
        <v>5.4067251309898743E-5</v>
      </c>
    </row>
    <row r="93" spans="2:15">
      <c r="B93" s="75" t="s">
        <v>491</v>
      </c>
      <c r="C93" s="69" t="s">
        <v>492</v>
      </c>
      <c r="D93" s="82" t="s">
        <v>110</v>
      </c>
      <c r="E93" s="82" t="s">
        <v>242</v>
      </c>
      <c r="F93" s="69" t="s">
        <v>493</v>
      </c>
      <c r="G93" s="82" t="s">
        <v>118</v>
      </c>
      <c r="H93" s="82" t="s">
        <v>123</v>
      </c>
      <c r="I93" s="76">
        <v>9.8909769999999995</v>
      </c>
      <c r="J93" s="78">
        <v>22500</v>
      </c>
      <c r="K93" s="69"/>
      <c r="L93" s="76">
        <v>2.2254698770000001</v>
      </c>
      <c r="M93" s="77">
        <v>7.1800786943100701E-7</v>
      </c>
      <c r="N93" s="77">
        <f t="shared" si="1"/>
        <v>2.7020462381784119E-3</v>
      </c>
      <c r="O93" s="77">
        <f>L93/'סכום נכסי הקרן'!$C$42</f>
        <v>2.8454856398096094E-5</v>
      </c>
    </row>
    <row r="94" spans="2:15">
      <c r="B94" s="75" t="s">
        <v>494</v>
      </c>
      <c r="C94" s="69" t="s">
        <v>495</v>
      </c>
      <c r="D94" s="82" t="s">
        <v>110</v>
      </c>
      <c r="E94" s="82" t="s">
        <v>242</v>
      </c>
      <c r="F94" s="69" t="s">
        <v>496</v>
      </c>
      <c r="G94" s="82" t="s">
        <v>117</v>
      </c>
      <c r="H94" s="82" t="s">
        <v>123</v>
      </c>
      <c r="I94" s="76">
        <v>831.20315799999992</v>
      </c>
      <c r="J94" s="78">
        <v>122</v>
      </c>
      <c r="K94" s="69"/>
      <c r="L94" s="76">
        <v>1.014067853</v>
      </c>
      <c r="M94" s="77">
        <v>7.3960765039879326E-7</v>
      </c>
      <c r="N94" s="77">
        <f t="shared" si="1"/>
        <v>1.2312268324880628E-3</v>
      </c>
      <c r="O94" s="77">
        <f>L94/'סכום נכסי הקרן'!$C$42</f>
        <v>1.2965870908097049E-5</v>
      </c>
    </row>
    <row r="95" spans="2:15">
      <c r="B95" s="75" t="s">
        <v>497</v>
      </c>
      <c r="C95" s="69" t="s">
        <v>498</v>
      </c>
      <c r="D95" s="82" t="s">
        <v>110</v>
      </c>
      <c r="E95" s="82" t="s">
        <v>242</v>
      </c>
      <c r="F95" s="69" t="s">
        <v>499</v>
      </c>
      <c r="G95" s="82" t="s">
        <v>118</v>
      </c>
      <c r="H95" s="82" t="s">
        <v>123</v>
      </c>
      <c r="I95" s="76">
        <v>6.5845659999999997</v>
      </c>
      <c r="J95" s="78">
        <v>23710</v>
      </c>
      <c r="K95" s="69"/>
      <c r="L95" s="76">
        <v>1.561200632</v>
      </c>
      <c r="M95" s="77">
        <v>7.7239832996122388E-7</v>
      </c>
      <c r="N95" s="77">
        <f t="shared" si="1"/>
        <v>1.8955261261158643E-3</v>
      </c>
      <c r="O95" s="77">
        <f>L95/'סכום נכסי הקרן'!$C$42</f>
        <v>1.9961510264098201E-5</v>
      </c>
    </row>
    <row r="96" spans="2:15">
      <c r="B96" s="72"/>
      <c r="C96" s="69"/>
      <c r="D96" s="69"/>
      <c r="E96" s="69"/>
      <c r="F96" s="69"/>
      <c r="G96" s="69"/>
      <c r="H96" s="69"/>
      <c r="I96" s="76"/>
      <c r="J96" s="78"/>
      <c r="K96" s="69"/>
      <c r="L96" s="69"/>
      <c r="M96" s="69"/>
      <c r="N96" s="77"/>
      <c r="O96" s="69"/>
    </row>
    <row r="97" spans="2:15">
      <c r="B97" s="85" t="s">
        <v>27</v>
      </c>
      <c r="C97" s="71"/>
      <c r="D97" s="71"/>
      <c r="E97" s="71"/>
      <c r="F97" s="71"/>
      <c r="G97" s="71"/>
      <c r="H97" s="71"/>
      <c r="I97" s="79"/>
      <c r="J97" s="81"/>
      <c r="K97" s="71"/>
      <c r="L97" s="79">
        <f>SUM(L98:L142)</f>
        <v>33.000386029999994</v>
      </c>
      <c r="M97" s="71"/>
      <c r="N97" s="80">
        <f t="shared" si="1"/>
        <v>4.0067299877812233E-2</v>
      </c>
      <c r="O97" s="80">
        <f>L97/'סכום נכסי הקרן'!$C$42</f>
        <v>4.2194291428972967E-4</v>
      </c>
    </row>
    <row r="98" spans="2:15">
      <c r="B98" s="75" t="s">
        <v>500</v>
      </c>
      <c r="C98" s="69" t="s">
        <v>501</v>
      </c>
      <c r="D98" s="82" t="s">
        <v>110</v>
      </c>
      <c r="E98" s="82" t="s">
        <v>242</v>
      </c>
      <c r="F98" s="69" t="s">
        <v>502</v>
      </c>
      <c r="G98" s="82" t="s">
        <v>503</v>
      </c>
      <c r="H98" s="82" t="s">
        <v>123</v>
      </c>
      <c r="I98" s="76">
        <v>6.8977370000000011</v>
      </c>
      <c r="J98" s="78">
        <v>2634</v>
      </c>
      <c r="K98" s="69"/>
      <c r="L98" s="76">
        <v>0.181686399</v>
      </c>
      <c r="M98" s="77">
        <v>1.493542639366721E-6</v>
      </c>
      <c r="N98" s="77">
        <f t="shared" si="1"/>
        <v>2.2059388716953276E-4</v>
      </c>
      <c r="O98" s="77">
        <f>L98/'סכום נכסי הקרן'!$C$42</f>
        <v>2.3230421792998232E-6</v>
      </c>
    </row>
    <row r="99" spans="2:15">
      <c r="B99" s="75" t="s">
        <v>504</v>
      </c>
      <c r="C99" s="69" t="s">
        <v>505</v>
      </c>
      <c r="D99" s="82" t="s">
        <v>110</v>
      </c>
      <c r="E99" s="82" t="s">
        <v>242</v>
      </c>
      <c r="F99" s="69" t="s">
        <v>506</v>
      </c>
      <c r="G99" s="82" t="s">
        <v>119</v>
      </c>
      <c r="H99" s="82" t="s">
        <v>123</v>
      </c>
      <c r="I99" s="76">
        <v>90.160809999999998</v>
      </c>
      <c r="J99" s="78">
        <v>455.2</v>
      </c>
      <c r="K99" s="69"/>
      <c r="L99" s="76">
        <v>0.41041200700000002</v>
      </c>
      <c r="M99" s="77">
        <v>1.6441875519707952E-6</v>
      </c>
      <c r="N99" s="77">
        <f t="shared" si="1"/>
        <v>4.9830026057800559E-4</v>
      </c>
      <c r="O99" s="77">
        <f>L99/'סכום נכסי הקרן'!$C$42</f>
        <v>5.2475276542417151E-6</v>
      </c>
    </row>
    <row r="100" spans="2:15">
      <c r="B100" s="75" t="s">
        <v>507</v>
      </c>
      <c r="C100" s="69" t="s">
        <v>508</v>
      </c>
      <c r="D100" s="82" t="s">
        <v>110</v>
      </c>
      <c r="E100" s="82" t="s">
        <v>242</v>
      </c>
      <c r="F100" s="69" t="s">
        <v>509</v>
      </c>
      <c r="G100" s="82" t="s">
        <v>119</v>
      </c>
      <c r="H100" s="82" t="s">
        <v>123</v>
      </c>
      <c r="I100" s="76">
        <v>39.646487999999998</v>
      </c>
      <c r="J100" s="78">
        <v>3652</v>
      </c>
      <c r="K100" s="69"/>
      <c r="L100" s="76">
        <v>1.447889728</v>
      </c>
      <c r="M100" s="77">
        <v>2.3567323392292723E-6</v>
      </c>
      <c r="N100" s="77">
        <f t="shared" si="1"/>
        <v>1.7579501000091786E-3</v>
      </c>
      <c r="O100" s="77">
        <f>L100/'סכום נכסי הקרן'!$C$42</f>
        <v>1.851271711934226E-5</v>
      </c>
    </row>
    <row r="101" spans="2:15">
      <c r="B101" s="75" t="s">
        <v>510</v>
      </c>
      <c r="C101" s="69" t="s">
        <v>511</v>
      </c>
      <c r="D101" s="82" t="s">
        <v>110</v>
      </c>
      <c r="E101" s="82" t="s">
        <v>242</v>
      </c>
      <c r="F101" s="69" t="s">
        <v>512</v>
      </c>
      <c r="G101" s="82" t="s">
        <v>513</v>
      </c>
      <c r="H101" s="82" t="s">
        <v>123</v>
      </c>
      <c r="I101" s="76">
        <v>45.173456000000009</v>
      </c>
      <c r="J101" s="78">
        <v>550.20000000000005</v>
      </c>
      <c r="K101" s="69"/>
      <c r="L101" s="76">
        <v>0.248544354</v>
      </c>
      <c r="M101" s="77">
        <v>2.3257310690604337E-6</v>
      </c>
      <c r="N101" s="77">
        <f t="shared" si="1"/>
        <v>3.0176923250540297E-4</v>
      </c>
      <c r="O101" s="77">
        <f>L101/'סכום נכסי הקרן'!$C$42</f>
        <v>3.1778879483919251E-6</v>
      </c>
    </row>
    <row r="102" spans="2:15">
      <c r="B102" s="75" t="s">
        <v>514</v>
      </c>
      <c r="C102" s="69" t="s">
        <v>515</v>
      </c>
      <c r="D102" s="82" t="s">
        <v>110</v>
      </c>
      <c r="E102" s="82" t="s">
        <v>242</v>
      </c>
      <c r="F102" s="69" t="s">
        <v>516</v>
      </c>
      <c r="G102" s="82" t="s">
        <v>145</v>
      </c>
      <c r="H102" s="82" t="s">
        <v>123</v>
      </c>
      <c r="I102" s="76">
        <v>27.112985999999999</v>
      </c>
      <c r="J102" s="78">
        <v>1066</v>
      </c>
      <c r="K102" s="69"/>
      <c r="L102" s="76">
        <v>0.28902442700000003</v>
      </c>
      <c r="M102" s="77">
        <v>6.2957603594545952E-7</v>
      </c>
      <c r="N102" s="77">
        <f t="shared" si="1"/>
        <v>3.5091796738663343E-4</v>
      </c>
      <c r="O102" s="77">
        <f>L102/'סכום נכסי הקרן'!$C$42</f>
        <v>3.6954661354093034E-6</v>
      </c>
    </row>
    <row r="103" spans="2:15">
      <c r="B103" s="75" t="s">
        <v>517</v>
      </c>
      <c r="C103" s="69" t="s">
        <v>518</v>
      </c>
      <c r="D103" s="82" t="s">
        <v>110</v>
      </c>
      <c r="E103" s="82" t="s">
        <v>242</v>
      </c>
      <c r="F103" s="69" t="s">
        <v>519</v>
      </c>
      <c r="G103" s="82" t="s">
        <v>260</v>
      </c>
      <c r="H103" s="82" t="s">
        <v>123</v>
      </c>
      <c r="I103" s="76">
        <v>28.422498999999998</v>
      </c>
      <c r="J103" s="78">
        <v>1932</v>
      </c>
      <c r="K103" s="69"/>
      <c r="L103" s="76">
        <v>0.54912267399999992</v>
      </c>
      <c r="M103" s="77">
        <v>1.0153150125452894E-6</v>
      </c>
      <c r="N103" s="77">
        <f t="shared" si="1"/>
        <v>6.6671531747727636E-4</v>
      </c>
      <c r="O103" s="77">
        <f>L103/'סכום נכסי הקרן'!$C$42</f>
        <v>7.0210821521753325E-6</v>
      </c>
    </row>
    <row r="104" spans="2:15">
      <c r="B104" s="75" t="s">
        <v>520</v>
      </c>
      <c r="C104" s="69" t="s">
        <v>521</v>
      </c>
      <c r="D104" s="82" t="s">
        <v>110</v>
      </c>
      <c r="E104" s="82" t="s">
        <v>242</v>
      </c>
      <c r="F104" s="69" t="s">
        <v>522</v>
      </c>
      <c r="G104" s="82" t="s">
        <v>119</v>
      </c>
      <c r="H104" s="82" t="s">
        <v>123</v>
      </c>
      <c r="I104" s="76">
        <v>15.173080000000001</v>
      </c>
      <c r="J104" s="78">
        <v>1561</v>
      </c>
      <c r="K104" s="69"/>
      <c r="L104" s="76">
        <v>0.23685178500000001</v>
      </c>
      <c r="M104" s="77">
        <v>2.2970703537481807E-6</v>
      </c>
      <c r="N104" s="77">
        <f t="shared" si="1"/>
        <v>2.8757274195407678E-4</v>
      </c>
      <c r="O104" s="77">
        <f>L104/'סכום נכסי הקרן'!$C$42</f>
        <v>3.028386768772126E-6</v>
      </c>
    </row>
    <row r="105" spans="2:15">
      <c r="B105" s="75" t="s">
        <v>523</v>
      </c>
      <c r="C105" s="69" t="s">
        <v>524</v>
      </c>
      <c r="D105" s="82" t="s">
        <v>110</v>
      </c>
      <c r="E105" s="82" t="s">
        <v>242</v>
      </c>
      <c r="F105" s="69" t="s">
        <v>525</v>
      </c>
      <c r="G105" s="82" t="s">
        <v>513</v>
      </c>
      <c r="H105" s="82" t="s">
        <v>123</v>
      </c>
      <c r="I105" s="76">
        <v>6.6149300000000002</v>
      </c>
      <c r="J105" s="78">
        <v>12480</v>
      </c>
      <c r="K105" s="69"/>
      <c r="L105" s="76">
        <v>0.82554329299999996</v>
      </c>
      <c r="M105" s="77">
        <v>1.3079710159255806E-6</v>
      </c>
      <c r="N105" s="77">
        <f t="shared" si="1"/>
        <v>1.002330416761722E-3</v>
      </c>
      <c r="O105" s="77">
        <f>L105/'סכום נכסי הקרן'!$C$42</f>
        <v>1.0555396006704235E-5</v>
      </c>
    </row>
    <row r="106" spans="2:15">
      <c r="B106" s="75" t="s">
        <v>526</v>
      </c>
      <c r="C106" s="69" t="s">
        <v>527</v>
      </c>
      <c r="D106" s="82" t="s">
        <v>110</v>
      </c>
      <c r="E106" s="82" t="s">
        <v>242</v>
      </c>
      <c r="F106" s="69" t="s">
        <v>528</v>
      </c>
      <c r="G106" s="82" t="s">
        <v>343</v>
      </c>
      <c r="H106" s="82" t="s">
        <v>123</v>
      </c>
      <c r="I106" s="76">
        <v>2.5217900000000002</v>
      </c>
      <c r="J106" s="78">
        <v>9.9999999999999995E-7</v>
      </c>
      <c r="K106" s="69"/>
      <c r="L106" s="76">
        <v>1.9999999999999997E-9</v>
      </c>
      <c r="M106" s="77">
        <v>1.5951297052180014E-6</v>
      </c>
      <c r="N106" s="77">
        <f t="shared" si="1"/>
        <v>2.4282927988410706E-12</v>
      </c>
      <c r="O106" s="77">
        <f>L106/'סכום נכסי הקרן'!$C$42</f>
        <v>2.5571998697600066E-14</v>
      </c>
    </row>
    <row r="107" spans="2:15">
      <c r="B107" s="75" t="s">
        <v>529</v>
      </c>
      <c r="C107" s="69" t="s">
        <v>530</v>
      </c>
      <c r="D107" s="82" t="s">
        <v>110</v>
      </c>
      <c r="E107" s="82" t="s">
        <v>242</v>
      </c>
      <c r="F107" s="69" t="s">
        <v>531</v>
      </c>
      <c r="G107" s="82" t="s">
        <v>311</v>
      </c>
      <c r="H107" s="82" t="s">
        <v>123</v>
      </c>
      <c r="I107" s="76">
        <v>19.314491</v>
      </c>
      <c r="J107" s="78">
        <v>4147</v>
      </c>
      <c r="K107" s="69"/>
      <c r="L107" s="76">
        <v>0.80097192099999992</v>
      </c>
      <c r="M107" s="77">
        <v>6.7504804972902306E-7</v>
      </c>
      <c r="N107" s="77">
        <f t="shared" si="1"/>
        <v>9.7249717391909951E-4</v>
      </c>
      <c r="O107" s="77">
        <f>L107/'סכום נכסי הקרן'!$C$42</f>
        <v>1.0241226460313112E-5</v>
      </c>
    </row>
    <row r="108" spans="2:15">
      <c r="B108" s="75" t="s">
        <v>532</v>
      </c>
      <c r="C108" s="69" t="s">
        <v>533</v>
      </c>
      <c r="D108" s="82" t="s">
        <v>110</v>
      </c>
      <c r="E108" s="82" t="s">
        <v>242</v>
      </c>
      <c r="F108" s="69" t="s">
        <v>534</v>
      </c>
      <c r="G108" s="82" t="s">
        <v>311</v>
      </c>
      <c r="H108" s="82" t="s">
        <v>123</v>
      </c>
      <c r="I108" s="76">
        <v>46.295146000000003</v>
      </c>
      <c r="J108" s="78">
        <v>1348</v>
      </c>
      <c r="K108" s="69"/>
      <c r="L108" s="76">
        <v>0.62405857100000006</v>
      </c>
      <c r="M108" s="77">
        <v>4.7377382817972668E-7</v>
      </c>
      <c r="N108" s="77">
        <f t="shared" si="1"/>
        <v>7.5769846700717469E-4</v>
      </c>
      <c r="O108" s="77">
        <f>L108/'סכום נכסי הקרן'!$C$42</f>
        <v>7.9792124824190814E-6</v>
      </c>
    </row>
    <row r="109" spans="2:15">
      <c r="B109" s="75" t="s">
        <v>535</v>
      </c>
      <c r="C109" s="69" t="s">
        <v>536</v>
      </c>
      <c r="D109" s="82" t="s">
        <v>110</v>
      </c>
      <c r="E109" s="82" t="s">
        <v>242</v>
      </c>
      <c r="F109" s="69" t="s">
        <v>537</v>
      </c>
      <c r="G109" s="82" t="s">
        <v>144</v>
      </c>
      <c r="H109" s="82" t="s">
        <v>123</v>
      </c>
      <c r="I109" s="76">
        <v>17.477332000000001</v>
      </c>
      <c r="J109" s="78">
        <v>594.1</v>
      </c>
      <c r="K109" s="69"/>
      <c r="L109" s="76">
        <v>0.10383282699999999</v>
      </c>
      <c r="M109" s="77">
        <v>2.8971743927603347E-6</v>
      </c>
      <c r="N109" s="77">
        <f t="shared" si="1"/>
        <v>1.2606825304370533E-4</v>
      </c>
      <c r="O109" s="77">
        <f>L109/'סכום נכסי הקרן'!$C$42</f>
        <v>1.3276064584060665E-6</v>
      </c>
    </row>
    <row r="110" spans="2:15">
      <c r="B110" s="75" t="s">
        <v>538</v>
      </c>
      <c r="C110" s="69" t="s">
        <v>539</v>
      </c>
      <c r="D110" s="82" t="s">
        <v>110</v>
      </c>
      <c r="E110" s="82" t="s">
        <v>242</v>
      </c>
      <c r="F110" s="69" t="s">
        <v>540</v>
      </c>
      <c r="G110" s="82" t="s">
        <v>146</v>
      </c>
      <c r="H110" s="82" t="s">
        <v>123</v>
      </c>
      <c r="I110" s="76">
        <v>39.935415999999996</v>
      </c>
      <c r="J110" s="78">
        <v>1901</v>
      </c>
      <c r="K110" s="69"/>
      <c r="L110" s="76">
        <v>0.75917226500000001</v>
      </c>
      <c r="M110" s="77">
        <v>1.7957697528343277E-6</v>
      </c>
      <c r="N110" s="77">
        <f t="shared" si="1"/>
        <v>9.2174627208968258E-4</v>
      </c>
      <c r="O110" s="77">
        <f>L110/'סכום נכסי הקרן'!$C$42</f>
        <v>9.7067760859170465E-6</v>
      </c>
    </row>
    <row r="111" spans="2:15">
      <c r="B111" s="75" t="s">
        <v>541</v>
      </c>
      <c r="C111" s="69" t="s">
        <v>542</v>
      </c>
      <c r="D111" s="82" t="s">
        <v>110</v>
      </c>
      <c r="E111" s="82" t="s">
        <v>242</v>
      </c>
      <c r="F111" s="69" t="s">
        <v>543</v>
      </c>
      <c r="G111" s="82" t="s">
        <v>247</v>
      </c>
      <c r="H111" s="82" t="s">
        <v>123</v>
      </c>
      <c r="I111" s="76">
        <v>55.906573000000002</v>
      </c>
      <c r="J111" s="78">
        <v>814.7</v>
      </c>
      <c r="K111" s="69"/>
      <c r="L111" s="76">
        <v>0.45547085299999995</v>
      </c>
      <c r="M111" s="77">
        <v>1.633174736337558E-6</v>
      </c>
      <c r="N111" s="77">
        <f t="shared" si="1"/>
        <v>5.5300829621094988E-4</v>
      </c>
      <c r="O111" s="77">
        <f>L111/'סכום נכסי הקרן'!$C$42</f>
        <v>5.8236500298553954E-6</v>
      </c>
    </row>
    <row r="112" spans="2:15">
      <c r="B112" s="75" t="s">
        <v>544</v>
      </c>
      <c r="C112" s="69" t="s">
        <v>545</v>
      </c>
      <c r="D112" s="82" t="s">
        <v>110</v>
      </c>
      <c r="E112" s="82" t="s">
        <v>242</v>
      </c>
      <c r="F112" s="69" t="s">
        <v>546</v>
      </c>
      <c r="G112" s="82" t="s">
        <v>119</v>
      </c>
      <c r="H112" s="82" t="s">
        <v>123</v>
      </c>
      <c r="I112" s="76">
        <v>161.10900000000001</v>
      </c>
      <c r="J112" s="78">
        <v>753.3</v>
      </c>
      <c r="K112" s="69"/>
      <c r="L112" s="76">
        <v>1.2136340970000001</v>
      </c>
      <c r="M112" s="77">
        <v>2.0205917018019073E-6</v>
      </c>
      <c r="N112" s="77">
        <f t="shared" si="1"/>
        <v>1.4735294690865429E-3</v>
      </c>
      <c r="O112" s="77">
        <f>L112/'סכום נכסי הקרן'!$C$42</f>
        <v>1.5517524773923518E-5</v>
      </c>
    </row>
    <row r="113" spans="2:15">
      <c r="B113" s="75" t="s">
        <v>547</v>
      </c>
      <c r="C113" s="69" t="s">
        <v>548</v>
      </c>
      <c r="D113" s="82" t="s">
        <v>110</v>
      </c>
      <c r="E113" s="82" t="s">
        <v>242</v>
      </c>
      <c r="F113" s="69" t="s">
        <v>549</v>
      </c>
      <c r="G113" s="82" t="s">
        <v>247</v>
      </c>
      <c r="H113" s="82" t="s">
        <v>123</v>
      </c>
      <c r="I113" s="76">
        <v>34.903830999999997</v>
      </c>
      <c r="J113" s="78">
        <v>1586</v>
      </c>
      <c r="K113" s="69"/>
      <c r="L113" s="76">
        <v>0.55357476099999992</v>
      </c>
      <c r="M113" s="77">
        <v>2.2993653986915609E-6</v>
      </c>
      <c r="N113" s="77">
        <f t="shared" si="1"/>
        <v>6.7212080287823331E-4</v>
      </c>
      <c r="O113" s="77">
        <f>L113/'סכום נכסי הקרן'!$C$42</f>
        <v>7.0780065336581333E-6</v>
      </c>
    </row>
    <row r="114" spans="2:15">
      <c r="B114" s="75" t="s">
        <v>550</v>
      </c>
      <c r="C114" s="69" t="s">
        <v>551</v>
      </c>
      <c r="D114" s="82" t="s">
        <v>110</v>
      </c>
      <c r="E114" s="82" t="s">
        <v>242</v>
      </c>
      <c r="F114" s="69" t="s">
        <v>552</v>
      </c>
      <c r="G114" s="82" t="s">
        <v>146</v>
      </c>
      <c r="H114" s="82" t="s">
        <v>123</v>
      </c>
      <c r="I114" s="76">
        <v>48.053857999999998</v>
      </c>
      <c r="J114" s="78">
        <v>1607</v>
      </c>
      <c r="K114" s="69"/>
      <c r="L114" s="76">
        <v>0.77222549000000007</v>
      </c>
      <c r="M114" s="77">
        <v>5.2427060176043461E-7</v>
      </c>
      <c r="N114" s="77">
        <f t="shared" si="1"/>
        <v>9.3759479822425875E-4</v>
      </c>
      <c r="O114" s="77">
        <f>L114/'סכום נכסי הקרן'!$C$42</f>
        <v>9.8736746122667872E-6</v>
      </c>
    </row>
    <row r="115" spans="2:15">
      <c r="B115" s="75" t="s">
        <v>553</v>
      </c>
      <c r="C115" s="69" t="s">
        <v>554</v>
      </c>
      <c r="D115" s="82" t="s">
        <v>110</v>
      </c>
      <c r="E115" s="82" t="s">
        <v>242</v>
      </c>
      <c r="F115" s="69" t="s">
        <v>555</v>
      </c>
      <c r="G115" s="82" t="s">
        <v>352</v>
      </c>
      <c r="H115" s="82" t="s">
        <v>123</v>
      </c>
      <c r="I115" s="76">
        <v>2823.7179510000001</v>
      </c>
      <c r="J115" s="78">
        <v>96.2</v>
      </c>
      <c r="K115" s="69"/>
      <c r="L115" s="76">
        <v>2.716416669</v>
      </c>
      <c r="M115" s="77">
        <v>2.5627853910609528E-6</v>
      </c>
      <c r="N115" s="77">
        <f t="shared" si="1"/>
        <v>3.2981275179922746E-3</v>
      </c>
      <c r="O115" s="77">
        <f>L115/'סכום נכסי הקרן'!$C$42</f>
        <v>3.4732101760903556E-5</v>
      </c>
    </row>
    <row r="116" spans="2:15">
      <c r="B116" s="75" t="s">
        <v>556</v>
      </c>
      <c r="C116" s="69" t="s">
        <v>557</v>
      </c>
      <c r="D116" s="82" t="s">
        <v>110</v>
      </c>
      <c r="E116" s="82" t="s">
        <v>242</v>
      </c>
      <c r="F116" s="69" t="s">
        <v>558</v>
      </c>
      <c r="G116" s="82" t="s">
        <v>117</v>
      </c>
      <c r="H116" s="82" t="s">
        <v>123</v>
      </c>
      <c r="I116" s="76">
        <v>32.851778000000003</v>
      </c>
      <c r="J116" s="78">
        <v>615.70000000000005</v>
      </c>
      <c r="K116" s="69"/>
      <c r="L116" s="76">
        <v>0.20226839399999999</v>
      </c>
      <c r="M116" s="77">
        <v>1.6425067746612671E-6</v>
      </c>
      <c r="N116" s="77">
        <f t="shared" si="1"/>
        <v>2.4558344229167422E-4</v>
      </c>
      <c r="O116" s="77">
        <f>L116/'סכום נכסי הקרן'!$C$42</f>
        <v>2.5862035539668288E-6</v>
      </c>
    </row>
    <row r="117" spans="2:15">
      <c r="B117" s="75" t="s">
        <v>559</v>
      </c>
      <c r="C117" s="69" t="s">
        <v>560</v>
      </c>
      <c r="D117" s="82" t="s">
        <v>110</v>
      </c>
      <c r="E117" s="82" t="s">
        <v>242</v>
      </c>
      <c r="F117" s="69" t="s">
        <v>561</v>
      </c>
      <c r="G117" s="82" t="s">
        <v>311</v>
      </c>
      <c r="H117" s="82" t="s">
        <v>123</v>
      </c>
      <c r="I117" s="76">
        <v>48.26867</v>
      </c>
      <c r="J117" s="78">
        <v>748.4</v>
      </c>
      <c r="K117" s="69"/>
      <c r="L117" s="76">
        <v>0.36124272300000004</v>
      </c>
      <c r="M117" s="77">
        <v>7.0059229184712644E-7</v>
      </c>
      <c r="N117" s="77">
        <f t="shared" si="1"/>
        <v>4.3860155144731988E-4</v>
      </c>
      <c r="O117" s="77">
        <f>L117/'סכום נכסי הקרן'!$C$42</f>
        <v>4.6188492210367514E-6</v>
      </c>
    </row>
    <row r="118" spans="2:15">
      <c r="B118" s="75" t="s">
        <v>562</v>
      </c>
      <c r="C118" s="69" t="s">
        <v>563</v>
      </c>
      <c r="D118" s="82" t="s">
        <v>110</v>
      </c>
      <c r="E118" s="82" t="s">
        <v>242</v>
      </c>
      <c r="F118" s="69" t="s">
        <v>564</v>
      </c>
      <c r="G118" s="82" t="s">
        <v>248</v>
      </c>
      <c r="H118" s="82" t="s">
        <v>123</v>
      </c>
      <c r="I118" s="76">
        <v>24.212720000000001</v>
      </c>
      <c r="J118" s="78">
        <v>1825</v>
      </c>
      <c r="K118" s="69"/>
      <c r="L118" s="76">
        <v>0.44188214900000006</v>
      </c>
      <c r="M118" s="77">
        <v>1.6452364882380166E-6</v>
      </c>
      <c r="N118" s="77">
        <f t="shared" si="1"/>
        <v>5.3650962017655866E-4</v>
      </c>
      <c r="O118" s="77">
        <f>L118/'סכום נכסי הקרן'!$C$42</f>
        <v>5.6499048693603605E-6</v>
      </c>
    </row>
    <row r="119" spans="2:15">
      <c r="B119" s="75" t="s">
        <v>565</v>
      </c>
      <c r="C119" s="69" t="s">
        <v>566</v>
      </c>
      <c r="D119" s="82" t="s">
        <v>110</v>
      </c>
      <c r="E119" s="82" t="s">
        <v>242</v>
      </c>
      <c r="F119" s="69" t="s">
        <v>567</v>
      </c>
      <c r="G119" s="82" t="s">
        <v>119</v>
      </c>
      <c r="H119" s="82" t="s">
        <v>123</v>
      </c>
      <c r="I119" s="76">
        <v>24.232797000000001</v>
      </c>
      <c r="J119" s="78">
        <v>813.7</v>
      </c>
      <c r="K119" s="69"/>
      <c r="L119" s="76">
        <v>0.19718226999999999</v>
      </c>
      <c r="M119" s="77">
        <v>2.1026879193827231E-6</v>
      </c>
      <c r="N119" s="77">
        <f t="shared" si="1"/>
        <v>2.3940814315006784E-4</v>
      </c>
      <c r="O119" s="77">
        <f>L119/'סכום נכסי הקרן'!$C$42</f>
        <v>2.5211723758149126E-6</v>
      </c>
    </row>
    <row r="120" spans="2:15">
      <c r="B120" s="75" t="s">
        <v>568</v>
      </c>
      <c r="C120" s="69" t="s">
        <v>569</v>
      </c>
      <c r="D120" s="82" t="s">
        <v>110</v>
      </c>
      <c r="E120" s="82" t="s">
        <v>242</v>
      </c>
      <c r="F120" s="69" t="s">
        <v>570</v>
      </c>
      <c r="G120" s="82" t="s">
        <v>339</v>
      </c>
      <c r="H120" s="82" t="s">
        <v>123</v>
      </c>
      <c r="I120" s="76">
        <v>10.164944999999999</v>
      </c>
      <c r="J120" s="78">
        <v>22160</v>
      </c>
      <c r="K120" s="69"/>
      <c r="L120" s="76">
        <v>2.2525518450000002</v>
      </c>
      <c r="M120" s="77">
        <v>2.7847699518271916E-6</v>
      </c>
      <c r="N120" s="77">
        <f t="shared" si="1"/>
        <v>2.7349277121148344E-3</v>
      </c>
      <c r="O120" s="77">
        <f>L120/'סכום נכסי הקרן'!$C$42</f>
        <v>2.8801126423308316E-5</v>
      </c>
    </row>
    <row r="121" spans="2:15">
      <c r="B121" s="75" t="s">
        <v>571</v>
      </c>
      <c r="C121" s="69" t="s">
        <v>572</v>
      </c>
      <c r="D121" s="82" t="s">
        <v>110</v>
      </c>
      <c r="E121" s="82" t="s">
        <v>242</v>
      </c>
      <c r="F121" s="69" t="s">
        <v>573</v>
      </c>
      <c r="G121" s="82" t="s">
        <v>248</v>
      </c>
      <c r="H121" s="82" t="s">
        <v>123</v>
      </c>
      <c r="I121" s="76">
        <v>1.021104</v>
      </c>
      <c r="J121" s="78">
        <v>13700</v>
      </c>
      <c r="K121" s="69"/>
      <c r="L121" s="76">
        <v>0.13989126099999999</v>
      </c>
      <c r="M121" s="77">
        <v>3.0711520369198492E-7</v>
      </c>
      <c r="N121" s="77">
        <f t="shared" si="1"/>
        <v>1.6984847085354835E-4</v>
      </c>
      <c r="O121" s="77">
        <f>L121/'סכום נכסי הקרן'!$C$42</f>
        <v>1.7886495720488155E-6</v>
      </c>
    </row>
    <row r="122" spans="2:15">
      <c r="B122" s="75" t="s">
        <v>574</v>
      </c>
      <c r="C122" s="69" t="s">
        <v>575</v>
      </c>
      <c r="D122" s="82" t="s">
        <v>110</v>
      </c>
      <c r="E122" s="82" t="s">
        <v>242</v>
      </c>
      <c r="F122" s="69" t="s">
        <v>576</v>
      </c>
      <c r="G122" s="82" t="s">
        <v>118</v>
      </c>
      <c r="H122" s="82" t="s">
        <v>123</v>
      </c>
      <c r="I122" s="76">
        <v>65.667676999999998</v>
      </c>
      <c r="J122" s="78">
        <v>971.2</v>
      </c>
      <c r="K122" s="69"/>
      <c r="L122" s="76">
        <v>0.63776448200000002</v>
      </c>
      <c r="M122" s="77">
        <v>1.6574331058722279E-6</v>
      </c>
      <c r="N122" s="77">
        <f t="shared" si="1"/>
        <v>7.7433944949860292E-4</v>
      </c>
      <c r="O122" s="77">
        <f>L122/'סכום נכסי הקרן'!$C$42</f>
        <v>8.1544562515397906E-6</v>
      </c>
    </row>
    <row r="123" spans="2:15">
      <c r="B123" s="75" t="s">
        <v>577</v>
      </c>
      <c r="C123" s="69" t="s">
        <v>578</v>
      </c>
      <c r="D123" s="82" t="s">
        <v>110</v>
      </c>
      <c r="E123" s="82" t="s">
        <v>242</v>
      </c>
      <c r="F123" s="69" t="s">
        <v>579</v>
      </c>
      <c r="G123" s="82" t="s">
        <v>343</v>
      </c>
      <c r="H123" s="82" t="s">
        <v>123</v>
      </c>
      <c r="I123" s="76">
        <v>12.560924999999999</v>
      </c>
      <c r="J123" s="78">
        <v>7175</v>
      </c>
      <c r="K123" s="69"/>
      <c r="L123" s="76">
        <v>0.90124638000000001</v>
      </c>
      <c r="M123" s="77">
        <v>1.4195410066833307E-6</v>
      </c>
      <c r="N123" s="77">
        <f t="shared" si="1"/>
        <v>1.0942450472677917E-3</v>
      </c>
      <c r="O123" s="77">
        <f>L123/'סכום נכסי הקרן'!$C$42</f>
        <v>1.1523335627788389E-5</v>
      </c>
    </row>
    <row r="124" spans="2:15">
      <c r="B124" s="75" t="s">
        <v>580</v>
      </c>
      <c r="C124" s="69" t="s">
        <v>581</v>
      </c>
      <c r="D124" s="82" t="s">
        <v>110</v>
      </c>
      <c r="E124" s="82" t="s">
        <v>242</v>
      </c>
      <c r="F124" s="69" t="s">
        <v>582</v>
      </c>
      <c r="G124" s="82" t="s">
        <v>252</v>
      </c>
      <c r="H124" s="82" t="s">
        <v>123</v>
      </c>
      <c r="I124" s="76">
        <v>344.24862300000001</v>
      </c>
      <c r="J124" s="78">
        <v>191</v>
      </c>
      <c r="K124" s="69"/>
      <c r="L124" s="76">
        <v>0.65751486999999997</v>
      </c>
      <c r="M124" s="77">
        <v>5.4991338737651862E-7</v>
      </c>
      <c r="N124" s="77">
        <f t="shared" si="1"/>
        <v>7.9831931197596137E-4</v>
      </c>
      <c r="O124" s="77">
        <f>L124/'סכום נכסי הקרן'!$C$42</f>
        <v>8.4069846996463385E-6</v>
      </c>
    </row>
    <row r="125" spans="2:15">
      <c r="B125" s="75" t="s">
        <v>586</v>
      </c>
      <c r="C125" s="69" t="s">
        <v>587</v>
      </c>
      <c r="D125" s="82" t="s">
        <v>110</v>
      </c>
      <c r="E125" s="82" t="s">
        <v>242</v>
      </c>
      <c r="F125" s="69" t="s">
        <v>588</v>
      </c>
      <c r="G125" s="82" t="s">
        <v>118</v>
      </c>
      <c r="H125" s="82" t="s">
        <v>123</v>
      </c>
      <c r="I125" s="76">
        <v>107.421739</v>
      </c>
      <c r="J125" s="78">
        <v>37.9</v>
      </c>
      <c r="K125" s="69"/>
      <c r="L125" s="76">
        <v>4.0712839000000001E-2</v>
      </c>
      <c r="M125" s="77">
        <v>6.143834526508796E-7</v>
      </c>
      <c r="N125" s="77">
        <f t="shared" si="1"/>
        <v>4.9431346882037954E-5</v>
      </c>
      <c r="O125" s="77">
        <f>L125/'סכום נכסי הקרן'!$C$42</f>
        <v>5.2055433294180066E-7</v>
      </c>
    </row>
    <row r="126" spans="2:15">
      <c r="B126" s="75" t="s">
        <v>589</v>
      </c>
      <c r="C126" s="69" t="s">
        <v>590</v>
      </c>
      <c r="D126" s="82" t="s">
        <v>110</v>
      </c>
      <c r="E126" s="82" t="s">
        <v>242</v>
      </c>
      <c r="F126" s="69" t="s">
        <v>591</v>
      </c>
      <c r="G126" s="82" t="s">
        <v>146</v>
      </c>
      <c r="H126" s="82" t="s">
        <v>123</v>
      </c>
      <c r="I126" s="76">
        <v>133.48706899999999</v>
      </c>
      <c r="J126" s="78">
        <v>355</v>
      </c>
      <c r="K126" s="69"/>
      <c r="L126" s="76">
        <v>0.47387909300000003</v>
      </c>
      <c r="M126" s="77">
        <v>1.0428677265625E-6</v>
      </c>
      <c r="N126" s="77">
        <f t="shared" si="1"/>
        <v>5.7535859452661911E-4</v>
      </c>
      <c r="O126" s="77">
        <f>L126/'סכום נכסי הקרן'!$C$42</f>
        <v>6.0590177745079515E-6</v>
      </c>
    </row>
    <row r="127" spans="2:15">
      <c r="B127" s="75" t="s">
        <v>592</v>
      </c>
      <c r="C127" s="69" t="s">
        <v>593</v>
      </c>
      <c r="D127" s="82" t="s">
        <v>110</v>
      </c>
      <c r="E127" s="82" t="s">
        <v>242</v>
      </c>
      <c r="F127" s="69" t="s">
        <v>594</v>
      </c>
      <c r="G127" s="82" t="s">
        <v>146</v>
      </c>
      <c r="H127" s="82" t="s">
        <v>123</v>
      </c>
      <c r="I127" s="76">
        <v>20.53107</v>
      </c>
      <c r="J127" s="78">
        <v>9199</v>
      </c>
      <c r="K127" s="69"/>
      <c r="L127" s="76">
        <v>1.8886531289999997</v>
      </c>
      <c r="M127" s="77">
        <v>7.9261512684848631E-7</v>
      </c>
      <c r="N127" s="77">
        <f t="shared" si="1"/>
        <v>2.2931013963296775E-3</v>
      </c>
      <c r="O127" s="77">
        <f>L127/'סכום נכסי הקרן'!$C$42</f>
        <v>2.4148317677503142E-5</v>
      </c>
    </row>
    <row r="128" spans="2:15">
      <c r="B128" s="75" t="s">
        <v>595</v>
      </c>
      <c r="C128" s="69" t="s">
        <v>596</v>
      </c>
      <c r="D128" s="82" t="s">
        <v>110</v>
      </c>
      <c r="E128" s="82" t="s">
        <v>242</v>
      </c>
      <c r="F128" s="69" t="s">
        <v>597</v>
      </c>
      <c r="G128" s="82" t="s">
        <v>146</v>
      </c>
      <c r="H128" s="82" t="s">
        <v>123</v>
      </c>
      <c r="I128" s="76">
        <v>23.531538999999999</v>
      </c>
      <c r="J128" s="78">
        <v>3298</v>
      </c>
      <c r="K128" s="69"/>
      <c r="L128" s="76">
        <v>0.77607016399999995</v>
      </c>
      <c r="M128" s="77">
        <v>1.3700913994396559E-6</v>
      </c>
      <c r="N128" s="77">
        <f t="shared" si="1"/>
        <v>9.422627953183044E-4</v>
      </c>
      <c r="O128" s="77">
        <f>L128/'סכום נכסי הקרן'!$C$42</f>
        <v>9.9228326115271356E-6</v>
      </c>
    </row>
    <row r="129" spans="2:15">
      <c r="B129" s="75" t="s">
        <v>598</v>
      </c>
      <c r="C129" s="69" t="s">
        <v>599</v>
      </c>
      <c r="D129" s="82" t="s">
        <v>110</v>
      </c>
      <c r="E129" s="82" t="s">
        <v>242</v>
      </c>
      <c r="F129" s="69" t="s">
        <v>600</v>
      </c>
      <c r="G129" s="82" t="s">
        <v>118</v>
      </c>
      <c r="H129" s="82" t="s">
        <v>123</v>
      </c>
      <c r="I129" s="76">
        <v>18.251977</v>
      </c>
      <c r="J129" s="78">
        <v>6502</v>
      </c>
      <c r="K129" s="69"/>
      <c r="L129" s="76">
        <v>1.1867435210000001</v>
      </c>
      <c r="M129" s="77">
        <v>1.6754352355158938E-6</v>
      </c>
      <c r="N129" s="77">
        <f t="shared" si="1"/>
        <v>1.4408803730577987E-3</v>
      </c>
      <c r="O129" s="77">
        <f>L129/'סכום נכסי הקרן'!$C$42</f>
        <v>1.5173701886698661E-5</v>
      </c>
    </row>
    <row r="130" spans="2:15">
      <c r="B130" s="75" t="s">
        <v>601</v>
      </c>
      <c r="C130" s="69" t="s">
        <v>602</v>
      </c>
      <c r="D130" s="82" t="s">
        <v>110</v>
      </c>
      <c r="E130" s="82" t="s">
        <v>242</v>
      </c>
      <c r="F130" s="69" t="s">
        <v>603</v>
      </c>
      <c r="G130" s="82" t="s">
        <v>348</v>
      </c>
      <c r="H130" s="82" t="s">
        <v>123</v>
      </c>
      <c r="I130" s="76">
        <v>10.853638</v>
      </c>
      <c r="J130" s="78">
        <v>7000</v>
      </c>
      <c r="K130" s="69"/>
      <c r="L130" s="76">
        <v>0.75975464500000001</v>
      </c>
      <c r="M130" s="77">
        <v>1.0306620310967582E-6</v>
      </c>
      <c r="N130" s="77">
        <f t="shared" si="1"/>
        <v>9.2245336666977706E-4</v>
      </c>
      <c r="O130" s="77">
        <f>L130/'סכום נכסי הקרן'!$C$42</f>
        <v>9.7142223962178006E-6</v>
      </c>
    </row>
    <row r="131" spans="2:15">
      <c r="B131" s="75" t="s">
        <v>604</v>
      </c>
      <c r="C131" s="69" t="s">
        <v>605</v>
      </c>
      <c r="D131" s="82" t="s">
        <v>110</v>
      </c>
      <c r="E131" s="82" t="s">
        <v>242</v>
      </c>
      <c r="F131" s="69" t="s">
        <v>606</v>
      </c>
      <c r="G131" s="82" t="s">
        <v>247</v>
      </c>
      <c r="H131" s="82" t="s">
        <v>123</v>
      </c>
      <c r="I131" s="76">
        <v>165.24</v>
      </c>
      <c r="J131" s="78">
        <v>1027</v>
      </c>
      <c r="K131" s="69"/>
      <c r="L131" s="76">
        <v>1.6970147999999998</v>
      </c>
      <c r="M131" s="77">
        <v>1.6524000000000001E-6</v>
      </c>
      <c r="N131" s="77">
        <f t="shared" si="1"/>
        <v>2.0604244091833599E-3</v>
      </c>
      <c r="O131" s="77">
        <f>L131/'סכום נכסי הקרן'!$C$42</f>
        <v>2.1698030127704017E-5</v>
      </c>
    </row>
    <row r="132" spans="2:15">
      <c r="B132" s="75" t="s">
        <v>607</v>
      </c>
      <c r="C132" s="69" t="s">
        <v>608</v>
      </c>
      <c r="D132" s="82" t="s">
        <v>110</v>
      </c>
      <c r="E132" s="82" t="s">
        <v>242</v>
      </c>
      <c r="F132" s="69" t="s">
        <v>609</v>
      </c>
      <c r="G132" s="82" t="s">
        <v>339</v>
      </c>
      <c r="H132" s="82" t="s">
        <v>123</v>
      </c>
      <c r="I132" s="76">
        <v>0.31587799999999999</v>
      </c>
      <c r="J132" s="78">
        <v>81.900000000000006</v>
      </c>
      <c r="K132" s="69"/>
      <c r="L132" s="76">
        <v>2.5870400000000001E-4</v>
      </c>
      <c r="M132" s="77">
        <v>4.6075888583396675E-8</v>
      </c>
      <c r="N132" s="77">
        <f t="shared" si="1"/>
        <v>3.141045301156902E-7</v>
      </c>
      <c r="O132" s="77">
        <f>L132/'סכום נכסי הקרן'!$C$42</f>
        <v>3.3077891755319639E-9</v>
      </c>
    </row>
    <row r="133" spans="2:15">
      <c r="B133" s="75" t="s">
        <v>610</v>
      </c>
      <c r="C133" s="69" t="s">
        <v>611</v>
      </c>
      <c r="D133" s="82" t="s">
        <v>110</v>
      </c>
      <c r="E133" s="82" t="s">
        <v>242</v>
      </c>
      <c r="F133" s="69" t="s">
        <v>612</v>
      </c>
      <c r="G133" s="82" t="s">
        <v>247</v>
      </c>
      <c r="H133" s="82" t="s">
        <v>123</v>
      </c>
      <c r="I133" s="76">
        <v>15.249731000000002</v>
      </c>
      <c r="J133" s="78">
        <v>710.3</v>
      </c>
      <c r="K133" s="69"/>
      <c r="L133" s="76">
        <v>0.10831884</v>
      </c>
      <c r="M133" s="77">
        <v>1.0160477072462404E-6</v>
      </c>
      <c r="N133" s="77">
        <f t="shared" si="1"/>
        <v>1.3151492957540908E-4</v>
      </c>
      <c r="O133" s="77">
        <f>L133/'סכום נכסי הקרן'!$C$42</f>
        <v>1.3849646177027751E-6</v>
      </c>
    </row>
    <row r="134" spans="2:15">
      <c r="B134" s="75" t="s">
        <v>613</v>
      </c>
      <c r="C134" s="69" t="s">
        <v>614</v>
      </c>
      <c r="D134" s="82" t="s">
        <v>110</v>
      </c>
      <c r="E134" s="82" t="s">
        <v>242</v>
      </c>
      <c r="F134" s="69" t="s">
        <v>615</v>
      </c>
      <c r="G134" s="82" t="s">
        <v>247</v>
      </c>
      <c r="H134" s="82" t="s">
        <v>123</v>
      </c>
      <c r="I134" s="76">
        <v>33.457320000000003</v>
      </c>
      <c r="J134" s="78">
        <v>2944</v>
      </c>
      <c r="K134" s="69"/>
      <c r="L134" s="76">
        <v>0.98498350499999998</v>
      </c>
      <c r="M134" s="77">
        <v>1.3005514725532699E-6</v>
      </c>
      <c r="N134" s="77">
        <f t="shared" si="1"/>
        <v>1.1959141760843688E-3</v>
      </c>
      <c r="O134" s="77">
        <f>L134/'סכום נכסי הקרן'!$C$42</f>
        <v>1.2593998453508775E-5</v>
      </c>
    </row>
    <row r="135" spans="2:15">
      <c r="B135" s="75" t="s">
        <v>616</v>
      </c>
      <c r="C135" s="69" t="s">
        <v>617</v>
      </c>
      <c r="D135" s="82" t="s">
        <v>110</v>
      </c>
      <c r="E135" s="82" t="s">
        <v>242</v>
      </c>
      <c r="F135" s="69" t="s">
        <v>618</v>
      </c>
      <c r="G135" s="82" t="s">
        <v>120</v>
      </c>
      <c r="H135" s="82" t="s">
        <v>123</v>
      </c>
      <c r="I135" s="76">
        <v>467.069346</v>
      </c>
      <c r="J135" s="78">
        <v>320.60000000000002</v>
      </c>
      <c r="K135" s="69"/>
      <c r="L135" s="76">
        <v>1.4974243240000003</v>
      </c>
      <c r="M135" s="77">
        <v>1.9945915647521206E-6</v>
      </c>
      <c r="N135" s="77">
        <f t="shared" si="1"/>
        <v>1.8180923513893296E-3</v>
      </c>
      <c r="O135" s="77">
        <f>L135/'סכום נכסי הקרן'!$C$42</f>
        <v>1.9146066431541335E-5</v>
      </c>
    </row>
    <row r="136" spans="2:15">
      <c r="B136" s="75" t="s">
        <v>619</v>
      </c>
      <c r="C136" s="69" t="s">
        <v>620</v>
      </c>
      <c r="D136" s="82" t="s">
        <v>110</v>
      </c>
      <c r="E136" s="82" t="s">
        <v>242</v>
      </c>
      <c r="F136" s="69" t="s">
        <v>621</v>
      </c>
      <c r="G136" s="82" t="s">
        <v>343</v>
      </c>
      <c r="H136" s="82" t="s">
        <v>123</v>
      </c>
      <c r="I136" s="76">
        <v>2.8999000000000001</v>
      </c>
      <c r="J136" s="78">
        <v>26140</v>
      </c>
      <c r="K136" s="69"/>
      <c r="L136" s="76">
        <v>0.75803386900000003</v>
      </c>
      <c r="M136" s="77">
        <v>1.2622282579125942E-6</v>
      </c>
      <c r="N136" s="77">
        <f t="shared" si="1"/>
        <v>9.2036409268516782E-4</v>
      </c>
      <c r="O136" s="77">
        <f>L136/'סכום נכסי הקרן'!$C$42</f>
        <v>9.6922205554023714E-6</v>
      </c>
    </row>
    <row r="137" spans="2:15">
      <c r="B137" s="75" t="s">
        <v>622</v>
      </c>
      <c r="C137" s="69" t="s">
        <v>623</v>
      </c>
      <c r="D137" s="82" t="s">
        <v>110</v>
      </c>
      <c r="E137" s="82" t="s">
        <v>242</v>
      </c>
      <c r="F137" s="69" t="s">
        <v>624</v>
      </c>
      <c r="G137" s="82" t="s">
        <v>144</v>
      </c>
      <c r="H137" s="82" t="s">
        <v>123</v>
      </c>
      <c r="I137" s="76">
        <v>4.1E-5</v>
      </c>
      <c r="J137" s="78">
        <v>4958</v>
      </c>
      <c r="K137" s="69"/>
      <c r="L137" s="76">
        <v>2.0279999999999999E-6</v>
      </c>
      <c r="M137" s="77">
        <v>4.9711250383443491E-12</v>
      </c>
      <c r="N137" s="77">
        <f t="shared" si="1"/>
        <v>2.4622888980248456E-9</v>
      </c>
      <c r="O137" s="77">
        <f>L137/'סכום נכסי הקרן'!$C$42</f>
        <v>2.5930006679366466E-11</v>
      </c>
    </row>
    <row r="138" spans="2:15">
      <c r="B138" s="75" t="s">
        <v>625</v>
      </c>
      <c r="C138" s="69" t="s">
        <v>626</v>
      </c>
      <c r="D138" s="82" t="s">
        <v>110</v>
      </c>
      <c r="E138" s="82" t="s">
        <v>242</v>
      </c>
      <c r="F138" s="69" t="s">
        <v>627</v>
      </c>
      <c r="G138" s="82" t="s">
        <v>247</v>
      </c>
      <c r="H138" s="82" t="s">
        <v>123</v>
      </c>
      <c r="I138" s="76">
        <v>171.01807099999999</v>
      </c>
      <c r="J138" s="78">
        <v>870</v>
      </c>
      <c r="K138" s="69"/>
      <c r="L138" s="76">
        <v>1.487857218</v>
      </c>
      <c r="M138" s="77">
        <v>2.0148158020880496E-6</v>
      </c>
      <c r="N138" s="77">
        <f t="shared" ref="N138:N196" si="2">IFERROR(L138/$L$11,0)</f>
        <v>1.8064764840865547E-3</v>
      </c>
      <c r="O138" s="77">
        <f>L138/'סכום נכסי הקרן'!$C$42</f>
        <v>1.902374142045543E-5</v>
      </c>
    </row>
    <row r="139" spans="2:15">
      <c r="B139" s="75" t="s">
        <v>628</v>
      </c>
      <c r="C139" s="69" t="s">
        <v>629</v>
      </c>
      <c r="D139" s="82" t="s">
        <v>110</v>
      </c>
      <c r="E139" s="82" t="s">
        <v>242</v>
      </c>
      <c r="F139" s="69" t="s">
        <v>630</v>
      </c>
      <c r="G139" s="82" t="s">
        <v>252</v>
      </c>
      <c r="H139" s="82" t="s">
        <v>123</v>
      </c>
      <c r="I139" s="76">
        <v>175.5675</v>
      </c>
      <c r="J139" s="78">
        <v>1339</v>
      </c>
      <c r="K139" s="69"/>
      <c r="L139" s="76">
        <v>2.3508488249999999</v>
      </c>
      <c r="M139" s="77">
        <v>2.8271739130434781E-6</v>
      </c>
      <c r="N139" s="77">
        <f t="shared" si="2"/>
        <v>2.8542746364557461E-3</v>
      </c>
      <c r="O139" s="77">
        <f>L139/'סכום נכסי הקרן'!$C$42</f>
        <v>3.0057951545577325E-5</v>
      </c>
    </row>
    <row r="140" spans="2:15">
      <c r="B140" s="75" t="s">
        <v>631</v>
      </c>
      <c r="C140" s="69" t="s">
        <v>632</v>
      </c>
      <c r="D140" s="82" t="s">
        <v>110</v>
      </c>
      <c r="E140" s="82" t="s">
        <v>242</v>
      </c>
      <c r="F140" s="69" t="s">
        <v>633</v>
      </c>
      <c r="G140" s="82" t="s">
        <v>247</v>
      </c>
      <c r="H140" s="82" t="s">
        <v>123</v>
      </c>
      <c r="I140" s="76">
        <v>40.496028000000003</v>
      </c>
      <c r="J140" s="78">
        <v>1525</v>
      </c>
      <c r="K140" s="69"/>
      <c r="L140" s="76">
        <v>0.61756442300000003</v>
      </c>
      <c r="M140" s="77">
        <v>2.4376078521545152E-6</v>
      </c>
      <c r="N140" s="77">
        <f t="shared" si="2"/>
        <v>7.4981362059567055E-4</v>
      </c>
      <c r="O140" s="77">
        <f>L140/'סכום נכסי הקרן'!$C$42</f>
        <v>7.8961783103200685E-6</v>
      </c>
    </row>
    <row r="141" spans="2:15">
      <c r="B141" s="75" t="s">
        <v>634</v>
      </c>
      <c r="C141" s="69" t="s">
        <v>635</v>
      </c>
      <c r="D141" s="82" t="s">
        <v>110</v>
      </c>
      <c r="E141" s="82" t="s">
        <v>242</v>
      </c>
      <c r="F141" s="69" t="s">
        <v>636</v>
      </c>
      <c r="G141" s="82" t="s">
        <v>343</v>
      </c>
      <c r="H141" s="82" t="s">
        <v>123</v>
      </c>
      <c r="I141" s="76">
        <v>209.306265</v>
      </c>
      <c r="J141" s="78">
        <v>8</v>
      </c>
      <c r="K141" s="69"/>
      <c r="L141" s="76">
        <v>1.6744500999999998E-2</v>
      </c>
      <c r="M141" s="77">
        <v>5.0832792784576573E-7</v>
      </c>
      <c r="N141" s="77">
        <f t="shared" si="2"/>
        <v>2.0330275599243554E-5</v>
      </c>
      <c r="O141" s="77">
        <f>L141/'סכום נכסי הקרן'!$C$42</f>
        <v>2.140951788819815E-7</v>
      </c>
    </row>
    <row r="142" spans="2:15">
      <c r="B142" s="75" t="s">
        <v>637</v>
      </c>
      <c r="C142" s="69" t="s">
        <v>638</v>
      </c>
      <c r="D142" s="82" t="s">
        <v>110</v>
      </c>
      <c r="E142" s="82" t="s">
        <v>242</v>
      </c>
      <c r="F142" s="69" t="s">
        <v>639</v>
      </c>
      <c r="G142" s="82" t="s">
        <v>117</v>
      </c>
      <c r="H142" s="82" t="s">
        <v>123</v>
      </c>
      <c r="I142" s="76">
        <v>137.16037399999999</v>
      </c>
      <c r="J142" s="78">
        <v>273.8</v>
      </c>
      <c r="K142" s="69"/>
      <c r="L142" s="76">
        <v>0.37554510499999999</v>
      </c>
      <c r="M142" s="77">
        <v>1.5499122125607725E-6</v>
      </c>
      <c r="N142" s="77">
        <f t="shared" si="2"/>
        <v>4.559667370557569E-4</v>
      </c>
      <c r="O142" s="77">
        <f>L142/'סכום נכסי הקרן'!$C$42</f>
        <v>4.8017194679750405E-6</v>
      </c>
    </row>
    <row r="143" spans="2:15">
      <c r="B143" s="72"/>
      <c r="C143" s="69"/>
      <c r="D143" s="69"/>
      <c r="E143" s="69"/>
      <c r="F143" s="69"/>
      <c r="G143" s="69"/>
      <c r="H143" s="69"/>
      <c r="I143" s="76"/>
      <c r="J143" s="78"/>
      <c r="K143" s="69"/>
      <c r="L143" s="69"/>
      <c r="M143" s="69"/>
      <c r="N143" s="77"/>
      <c r="O143" s="69"/>
    </row>
    <row r="144" spans="2:15">
      <c r="B144" s="70" t="s">
        <v>184</v>
      </c>
      <c r="C144" s="71"/>
      <c r="D144" s="71"/>
      <c r="E144" s="71"/>
      <c r="F144" s="71"/>
      <c r="G144" s="71"/>
      <c r="H144" s="71"/>
      <c r="I144" s="79"/>
      <c r="J144" s="81"/>
      <c r="K144" s="79">
        <v>9.8462615000000003E-2</v>
      </c>
      <c r="L144" s="79">
        <v>317.36392461999992</v>
      </c>
      <c r="M144" s="71"/>
      <c r="N144" s="80">
        <f t="shared" si="2"/>
        <v>0.38532626638334311</v>
      </c>
      <c r="O144" s="80">
        <f>L144/'סכום נכסי הקרן'!$C$42</f>
        <v>4.057814933523942E-3</v>
      </c>
    </row>
    <row r="145" spans="2:15">
      <c r="B145" s="85" t="s">
        <v>57</v>
      </c>
      <c r="C145" s="71"/>
      <c r="D145" s="71"/>
      <c r="E145" s="71"/>
      <c r="F145" s="71"/>
      <c r="G145" s="71"/>
      <c r="H145" s="71"/>
      <c r="I145" s="79"/>
      <c r="J145" s="81"/>
      <c r="K145" s="79">
        <v>2.0453E-4</v>
      </c>
      <c r="L145" s="79">
        <f>SUM(L146:L169)</f>
        <v>103.848651168</v>
      </c>
      <c r="M145" s="71"/>
      <c r="N145" s="80">
        <f t="shared" si="2"/>
        <v>0.12608746590030639</v>
      </c>
      <c r="O145" s="80">
        <f>L145/'סכום נכסי הקרן'!$C$42</f>
        <v>1.32780878620781E-3</v>
      </c>
    </row>
    <row r="146" spans="2:15">
      <c r="B146" s="75" t="s">
        <v>640</v>
      </c>
      <c r="C146" s="69" t="s">
        <v>641</v>
      </c>
      <c r="D146" s="82" t="s">
        <v>642</v>
      </c>
      <c r="E146" s="82" t="s">
        <v>643</v>
      </c>
      <c r="F146" s="69" t="s">
        <v>371</v>
      </c>
      <c r="G146" s="82" t="s">
        <v>148</v>
      </c>
      <c r="H146" s="82" t="s">
        <v>122</v>
      </c>
      <c r="I146" s="76">
        <v>41.628562000000002</v>
      </c>
      <c r="J146" s="78">
        <v>1052</v>
      </c>
      <c r="K146" s="69"/>
      <c r="L146" s="76">
        <v>1.4079529</v>
      </c>
      <c r="M146" s="77">
        <v>1.1857420066108184E-6</v>
      </c>
      <c r="N146" s="77">
        <f t="shared" si="2"/>
        <v>1.7094609440887012E-3</v>
      </c>
      <c r="O146" s="77">
        <f>L146/'סכום נכסי הקרן'!$C$42</f>
        <v>1.8002084862541119E-5</v>
      </c>
    </row>
    <row r="147" spans="2:15">
      <c r="B147" s="75" t="s">
        <v>644</v>
      </c>
      <c r="C147" s="69" t="s">
        <v>645</v>
      </c>
      <c r="D147" s="82" t="s">
        <v>646</v>
      </c>
      <c r="E147" s="82" t="s">
        <v>643</v>
      </c>
      <c r="F147" s="69" t="s">
        <v>647</v>
      </c>
      <c r="G147" s="82" t="s">
        <v>648</v>
      </c>
      <c r="H147" s="82" t="s">
        <v>122</v>
      </c>
      <c r="I147" s="76">
        <v>3.8067169999999999</v>
      </c>
      <c r="J147" s="78">
        <v>2755</v>
      </c>
      <c r="K147" s="69"/>
      <c r="L147" s="76">
        <v>0.33717325199999998</v>
      </c>
      <c r="M147" s="77">
        <v>1.1646634719819328E-7</v>
      </c>
      <c r="N147" s="77">
        <f t="shared" si="2"/>
        <v>4.0937768989671283E-4</v>
      </c>
      <c r="O147" s="77">
        <f>L147/'סכום נכסי הקרן'!$C$42</f>
        <v>4.3110969805047899E-6</v>
      </c>
    </row>
    <row r="148" spans="2:15">
      <c r="B148" s="75" t="s">
        <v>649</v>
      </c>
      <c r="C148" s="69" t="s">
        <v>650</v>
      </c>
      <c r="D148" s="82" t="s">
        <v>642</v>
      </c>
      <c r="E148" s="82" t="s">
        <v>643</v>
      </c>
      <c r="F148" s="69" t="s">
        <v>651</v>
      </c>
      <c r="G148" s="82" t="s">
        <v>652</v>
      </c>
      <c r="H148" s="82" t="s">
        <v>122</v>
      </c>
      <c r="I148" s="76">
        <v>21.462135</v>
      </c>
      <c r="J148" s="78">
        <v>1289</v>
      </c>
      <c r="K148" s="69"/>
      <c r="L148" s="76">
        <v>0.88941986599999989</v>
      </c>
      <c r="M148" s="77">
        <v>6.2326701959547087E-7</v>
      </c>
      <c r="N148" s="77">
        <f t="shared" si="2"/>
        <v>1.0798859278769949E-3</v>
      </c>
      <c r="O148" s="77">
        <f>L148/'סכום נכסי הקרן'!$C$42</f>
        <v>1.1372121827485812E-5</v>
      </c>
    </row>
    <row r="149" spans="2:15">
      <c r="B149" s="75" t="s">
        <v>653</v>
      </c>
      <c r="C149" s="69" t="s">
        <v>654</v>
      </c>
      <c r="D149" s="82" t="s">
        <v>642</v>
      </c>
      <c r="E149" s="82" t="s">
        <v>643</v>
      </c>
      <c r="F149" s="69" t="s">
        <v>481</v>
      </c>
      <c r="G149" s="82" t="s">
        <v>290</v>
      </c>
      <c r="H149" s="82" t="s">
        <v>122</v>
      </c>
      <c r="I149" s="76">
        <v>34.327556999999999</v>
      </c>
      <c r="J149" s="78">
        <v>2191</v>
      </c>
      <c r="K149" s="69"/>
      <c r="L149" s="76">
        <v>2.4180554000000001</v>
      </c>
      <c r="M149" s="77">
        <v>7.9395074717284956E-7</v>
      </c>
      <c r="N149" s="77">
        <f t="shared" si="2"/>
        <v>2.9358732575093826E-3</v>
      </c>
      <c r="O149" s="77">
        <f>L149/'סכום נכסי הקרן'!$C$42</f>
        <v>3.0917254769762404E-5</v>
      </c>
    </row>
    <row r="150" spans="2:15">
      <c r="B150" s="75" t="s">
        <v>655</v>
      </c>
      <c r="C150" s="69" t="s">
        <v>656</v>
      </c>
      <c r="D150" s="82" t="s">
        <v>642</v>
      </c>
      <c r="E150" s="82" t="s">
        <v>643</v>
      </c>
      <c r="F150" s="69" t="s">
        <v>657</v>
      </c>
      <c r="G150" s="82" t="s">
        <v>658</v>
      </c>
      <c r="H150" s="82" t="s">
        <v>122</v>
      </c>
      <c r="I150" s="76">
        <v>7.222207</v>
      </c>
      <c r="J150" s="78">
        <v>13291</v>
      </c>
      <c r="K150" s="69"/>
      <c r="L150" s="76">
        <v>3.086089705</v>
      </c>
      <c r="M150" s="77">
        <v>5.1513568193664238E-8</v>
      </c>
      <c r="N150" s="77">
        <f t="shared" si="2"/>
        <v>3.7469647036145323E-3</v>
      </c>
      <c r="O150" s="77">
        <f>L150/'סכום נכסי הקרן'!$C$42</f>
        <v>3.9458740958468492E-5</v>
      </c>
    </row>
    <row r="151" spans="2:15">
      <c r="B151" s="75" t="s">
        <v>659</v>
      </c>
      <c r="C151" s="69" t="s">
        <v>660</v>
      </c>
      <c r="D151" s="82" t="s">
        <v>642</v>
      </c>
      <c r="E151" s="82" t="s">
        <v>643</v>
      </c>
      <c r="F151" s="69" t="s">
        <v>661</v>
      </c>
      <c r="G151" s="82" t="s">
        <v>658</v>
      </c>
      <c r="H151" s="82" t="s">
        <v>122</v>
      </c>
      <c r="I151" s="76">
        <v>8.3652750000000005</v>
      </c>
      <c r="J151" s="78">
        <v>16159</v>
      </c>
      <c r="K151" s="69"/>
      <c r="L151" s="76">
        <v>4.3458594910000006</v>
      </c>
      <c r="M151" s="77">
        <v>2.1598193092342602E-7</v>
      </c>
      <c r="N151" s="77">
        <f t="shared" si="2"/>
        <v>5.2765096533852118E-3</v>
      </c>
      <c r="O151" s="77">
        <f>L151/'סכום נכסי הקרן'!$C$42</f>
        <v>5.5566156621902455E-5</v>
      </c>
    </row>
    <row r="152" spans="2:15" ht="15" customHeight="1">
      <c r="B152" s="75" t="s">
        <v>662</v>
      </c>
      <c r="C152" s="69" t="s">
        <v>663</v>
      </c>
      <c r="D152" s="82" t="s">
        <v>642</v>
      </c>
      <c r="E152" s="82" t="s">
        <v>643</v>
      </c>
      <c r="F152" s="69" t="s">
        <v>255</v>
      </c>
      <c r="G152" s="82" t="s">
        <v>256</v>
      </c>
      <c r="H152" s="82" t="s">
        <v>122</v>
      </c>
      <c r="I152" s="76">
        <v>0.14458499999999999</v>
      </c>
      <c r="J152" s="78">
        <v>13080</v>
      </c>
      <c r="K152" s="76">
        <v>2.0453E-4</v>
      </c>
      <c r="L152" s="76">
        <v>6.1005702999999994E-2</v>
      </c>
      <c r="M152" s="77">
        <v>3.271277444193027E-9</v>
      </c>
      <c r="N152" s="77">
        <f t="shared" si="2"/>
        <v>7.4069854641568546E-5</v>
      </c>
      <c r="O152" s="77">
        <f>L152/'סכום נכסי הקרן'!$C$42</f>
        <v>7.8001887883108821E-7</v>
      </c>
    </row>
    <row r="153" spans="2:15">
      <c r="B153" s="75" t="s">
        <v>666</v>
      </c>
      <c r="C153" s="69" t="s">
        <v>667</v>
      </c>
      <c r="D153" s="82" t="s">
        <v>646</v>
      </c>
      <c r="E153" s="82" t="s">
        <v>643</v>
      </c>
      <c r="F153" s="69" t="s">
        <v>668</v>
      </c>
      <c r="G153" s="82" t="s">
        <v>669</v>
      </c>
      <c r="H153" s="82" t="s">
        <v>122</v>
      </c>
      <c r="I153" s="76">
        <v>8.5212819999999994</v>
      </c>
      <c r="J153" s="78">
        <v>19510</v>
      </c>
      <c r="K153" s="69"/>
      <c r="L153" s="76">
        <v>5.3449444450000003</v>
      </c>
      <c r="M153" s="77">
        <v>2.4265240457271736E-7</v>
      </c>
      <c r="N153" s="77">
        <f t="shared" si="2"/>
        <v>6.4895450529995425E-3</v>
      </c>
      <c r="O153" s="77">
        <f>L153/'סכום נכסי הקרן'!$C$42</f>
        <v>6.8340456193142357E-5</v>
      </c>
    </row>
    <row r="154" spans="2:15">
      <c r="B154" s="75" t="s">
        <v>670</v>
      </c>
      <c r="C154" s="69" t="s">
        <v>671</v>
      </c>
      <c r="D154" s="82" t="s">
        <v>642</v>
      </c>
      <c r="E154" s="82" t="s">
        <v>643</v>
      </c>
      <c r="F154" s="69" t="s">
        <v>672</v>
      </c>
      <c r="G154" s="82" t="s">
        <v>658</v>
      </c>
      <c r="H154" s="82" t="s">
        <v>122</v>
      </c>
      <c r="I154" s="76">
        <v>2.4786000000000001</v>
      </c>
      <c r="J154" s="78">
        <v>6283</v>
      </c>
      <c r="K154" s="69"/>
      <c r="L154" s="76">
        <v>0.50067335800000001</v>
      </c>
      <c r="M154" s="77">
        <v>2.7179664093301716E-8</v>
      </c>
      <c r="N154" s="77">
        <f t="shared" si="2"/>
        <v>6.078907549014888E-4</v>
      </c>
      <c r="O154" s="77">
        <f>L154/'סכום נכסי הקרן'!$C$42</f>
        <v>6.4016092293495266E-6</v>
      </c>
    </row>
    <row r="155" spans="2:15">
      <c r="B155" s="75" t="s">
        <v>673</v>
      </c>
      <c r="C155" s="69" t="s">
        <v>674</v>
      </c>
      <c r="D155" s="82" t="s">
        <v>642</v>
      </c>
      <c r="E155" s="82" t="s">
        <v>643</v>
      </c>
      <c r="F155" s="69" t="s">
        <v>477</v>
      </c>
      <c r="G155" s="82" t="s">
        <v>478</v>
      </c>
      <c r="H155" s="82" t="s">
        <v>122</v>
      </c>
      <c r="I155" s="76">
        <v>9.535876</v>
      </c>
      <c r="J155" s="78">
        <v>648</v>
      </c>
      <c r="K155" s="69"/>
      <c r="L155" s="76">
        <v>0.19866282200000002</v>
      </c>
      <c r="M155" s="77">
        <v>2.1419419795718613E-7</v>
      </c>
      <c r="N155" s="77">
        <f t="shared" si="2"/>
        <v>2.4120575003002274E-4</v>
      </c>
      <c r="O155" s="77">
        <f>L155/'סכום נכסי הקרן'!$C$42</f>
        <v>2.5401027127227772E-6</v>
      </c>
    </row>
    <row r="156" spans="2:15">
      <c r="B156" s="75" t="s">
        <v>675</v>
      </c>
      <c r="C156" s="69" t="s">
        <v>676</v>
      </c>
      <c r="D156" s="82" t="s">
        <v>642</v>
      </c>
      <c r="E156" s="82" t="s">
        <v>643</v>
      </c>
      <c r="F156" s="69" t="s">
        <v>677</v>
      </c>
      <c r="G156" s="82" t="s">
        <v>652</v>
      </c>
      <c r="H156" s="82" t="s">
        <v>122</v>
      </c>
      <c r="I156" s="76">
        <v>32.268914000000002</v>
      </c>
      <c r="J156" s="78">
        <v>8913</v>
      </c>
      <c r="K156" s="69"/>
      <c r="L156" s="76">
        <v>9.2467525160000008</v>
      </c>
      <c r="M156" s="77">
        <v>7.167718370934024E-7</v>
      </c>
      <c r="N156" s="77">
        <f t="shared" si="2"/>
        <v>1.1226911273634179E-2</v>
      </c>
      <c r="O156" s="77">
        <f>L156/'סכום נכסי הקרן'!$C$42</f>
        <v>1.1822897164809108E-4</v>
      </c>
    </row>
    <row r="157" spans="2:15">
      <c r="B157" s="75" t="s">
        <v>680</v>
      </c>
      <c r="C157" s="69" t="s">
        <v>681</v>
      </c>
      <c r="D157" s="82" t="s">
        <v>642</v>
      </c>
      <c r="E157" s="82" t="s">
        <v>643</v>
      </c>
      <c r="F157" s="69" t="s">
        <v>682</v>
      </c>
      <c r="G157" s="82" t="s">
        <v>683</v>
      </c>
      <c r="H157" s="82" t="s">
        <v>122</v>
      </c>
      <c r="I157" s="76">
        <v>39.432707999999998</v>
      </c>
      <c r="J157" s="78">
        <v>370</v>
      </c>
      <c r="K157" s="69"/>
      <c r="L157" s="76">
        <v>0.46907178199999994</v>
      </c>
      <c r="M157" s="77">
        <v>1.4490503253726904E-6</v>
      </c>
      <c r="N157" s="77">
        <f t="shared" si="2"/>
        <v>5.695218151850742E-4</v>
      </c>
      <c r="O157" s="77">
        <f>L157/'סכום נכסי הקרן'!$C$42</f>
        <v>5.9975514991924708E-6</v>
      </c>
    </row>
    <row r="158" spans="2:15">
      <c r="B158" s="75" t="s">
        <v>684</v>
      </c>
      <c r="C158" s="69" t="s">
        <v>685</v>
      </c>
      <c r="D158" s="82" t="s">
        <v>642</v>
      </c>
      <c r="E158" s="82" t="s">
        <v>643</v>
      </c>
      <c r="F158" s="69" t="s">
        <v>686</v>
      </c>
      <c r="G158" s="82" t="s">
        <v>687</v>
      </c>
      <c r="H158" s="82" t="s">
        <v>122</v>
      </c>
      <c r="I158" s="76">
        <v>3.3048000000000002</v>
      </c>
      <c r="J158" s="78">
        <v>4566</v>
      </c>
      <c r="K158" s="69"/>
      <c r="L158" s="76">
        <v>0.485134395</v>
      </c>
      <c r="M158" s="77">
        <v>7.1387194591473887E-8</v>
      </c>
      <c r="N158" s="77">
        <f t="shared" si="2"/>
        <v>5.8902417892430978E-4</v>
      </c>
      <c r="O158" s="77">
        <f>L158/'סכום נכסי הקרן'!$C$42</f>
        <v>6.2029280585504989E-6</v>
      </c>
    </row>
    <row r="159" spans="2:15">
      <c r="B159" s="75" t="s">
        <v>688</v>
      </c>
      <c r="C159" s="69" t="s">
        <v>689</v>
      </c>
      <c r="D159" s="82" t="s">
        <v>642</v>
      </c>
      <c r="E159" s="82" t="s">
        <v>643</v>
      </c>
      <c r="F159" s="69" t="s">
        <v>320</v>
      </c>
      <c r="G159" s="82" t="s">
        <v>148</v>
      </c>
      <c r="H159" s="82" t="s">
        <v>122</v>
      </c>
      <c r="I159" s="76">
        <v>26.912845000000001</v>
      </c>
      <c r="J159" s="78">
        <v>28354</v>
      </c>
      <c r="K159" s="69"/>
      <c r="L159" s="76">
        <v>24.533241168</v>
      </c>
      <c r="M159" s="77">
        <v>4.2901098569671401E-7</v>
      </c>
      <c r="N159" s="77">
        <f t="shared" si="2"/>
        <v>2.978694643024285E-2</v>
      </c>
      <c r="O159" s="77">
        <f>L159/'סכום נכסי הקרן'!$C$42</f>
        <v>3.1368200559800217E-4</v>
      </c>
    </row>
    <row r="160" spans="2:15">
      <c r="B160" s="75" t="s">
        <v>690</v>
      </c>
      <c r="C160" s="69" t="s">
        <v>691</v>
      </c>
      <c r="D160" s="82" t="s">
        <v>642</v>
      </c>
      <c r="E160" s="82" t="s">
        <v>643</v>
      </c>
      <c r="F160" s="69" t="s">
        <v>317</v>
      </c>
      <c r="G160" s="82" t="s">
        <v>290</v>
      </c>
      <c r="H160" s="82" t="s">
        <v>122</v>
      </c>
      <c r="I160" s="76">
        <v>22.493564000000003</v>
      </c>
      <c r="J160" s="78">
        <v>7060</v>
      </c>
      <c r="K160" s="69"/>
      <c r="L160" s="76">
        <v>5.1055665530000001</v>
      </c>
      <c r="M160" s="77">
        <v>7.9650251635793785E-7</v>
      </c>
      <c r="N160" s="77">
        <f t="shared" si="2"/>
        <v>6.1989052473268641E-3</v>
      </c>
      <c r="O160" s="77">
        <f>L160/'סכום נכסי הקרן'!$C$42</f>
        <v>6.5279770621913229E-5</v>
      </c>
    </row>
    <row r="161" spans="2:15">
      <c r="B161" s="75" t="s">
        <v>694</v>
      </c>
      <c r="C161" s="69" t="s">
        <v>695</v>
      </c>
      <c r="D161" s="82" t="s">
        <v>642</v>
      </c>
      <c r="E161" s="82" t="s">
        <v>643</v>
      </c>
      <c r="F161" s="69" t="s">
        <v>470</v>
      </c>
      <c r="G161" s="82" t="s">
        <v>147</v>
      </c>
      <c r="H161" s="82" t="s">
        <v>122</v>
      </c>
      <c r="I161" s="76">
        <v>1.5275819999999998</v>
      </c>
      <c r="J161" s="78">
        <v>535</v>
      </c>
      <c r="K161" s="69"/>
      <c r="L161" s="76">
        <v>2.6274789000000003E-2</v>
      </c>
      <c r="M161" s="77">
        <v>8.3146671591515765E-9</v>
      </c>
      <c r="N161" s="77">
        <f t="shared" si="2"/>
        <v>3.1901440459884296E-5</v>
      </c>
      <c r="O161" s="77">
        <f>L161/'סכום נכסי הקרן'!$C$42</f>
        <v>3.3594943504385836E-7</v>
      </c>
    </row>
    <row r="162" spans="2:15">
      <c r="B162" s="75" t="s">
        <v>698</v>
      </c>
      <c r="C162" s="69" t="s">
        <v>699</v>
      </c>
      <c r="D162" s="82" t="s">
        <v>642</v>
      </c>
      <c r="E162" s="82" t="s">
        <v>643</v>
      </c>
      <c r="F162" s="69" t="s">
        <v>700</v>
      </c>
      <c r="G162" s="82" t="s">
        <v>683</v>
      </c>
      <c r="H162" s="82" t="s">
        <v>122</v>
      </c>
      <c r="I162" s="76">
        <v>18.389942000000001</v>
      </c>
      <c r="J162" s="78">
        <v>808</v>
      </c>
      <c r="K162" s="69"/>
      <c r="L162" s="76">
        <v>0.47771919400000001</v>
      </c>
      <c r="M162" s="77">
        <v>4.9159657249982995E-7</v>
      </c>
      <c r="N162" s="77">
        <f t="shared" si="2"/>
        <v>5.8002103932918022E-4</v>
      </c>
      <c r="O162" s="77">
        <f>L162/'סכום נכסי הקרן'!$C$42</f>
        <v>6.1081173033932772E-6</v>
      </c>
    </row>
    <row r="163" spans="2:15">
      <c r="B163" s="75" t="s">
        <v>703</v>
      </c>
      <c r="C163" s="69" t="s">
        <v>704</v>
      </c>
      <c r="D163" s="82" t="s">
        <v>642</v>
      </c>
      <c r="E163" s="82" t="s">
        <v>643</v>
      </c>
      <c r="F163" s="69" t="s">
        <v>705</v>
      </c>
      <c r="G163" s="82" t="s">
        <v>683</v>
      </c>
      <c r="H163" s="82" t="s">
        <v>122</v>
      </c>
      <c r="I163" s="76">
        <v>25.584027000000003</v>
      </c>
      <c r="J163" s="78">
        <v>979</v>
      </c>
      <c r="K163" s="69"/>
      <c r="L163" s="76">
        <v>0.80525339899999993</v>
      </c>
      <c r="M163" s="77">
        <v>1.1123111814198318E-6</v>
      </c>
      <c r="N163" s="77">
        <f t="shared" si="2"/>
        <v>9.7769551501699779E-4</v>
      </c>
      <c r="O163" s="77">
        <f>L163/'סכום נכסי הקרן'!$C$42</f>
        <v>1.0295969435233012E-5</v>
      </c>
    </row>
    <row r="164" spans="2:15">
      <c r="B164" s="75" t="s">
        <v>706</v>
      </c>
      <c r="C164" s="69" t="s">
        <v>707</v>
      </c>
      <c r="D164" s="82" t="s">
        <v>642</v>
      </c>
      <c r="E164" s="82" t="s">
        <v>643</v>
      </c>
      <c r="F164" s="69" t="s">
        <v>708</v>
      </c>
      <c r="G164" s="82" t="s">
        <v>709</v>
      </c>
      <c r="H164" s="82" t="s">
        <v>122</v>
      </c>
      <c r="I164" s="76">
        <v>18.704775999999999</v>
      </c>
      <c r="J164" s="78">
        <v>31912</v>
      </c>
      <c r="K164" s="69"/>
      <c r="L164" s="76">
        <v>19.19055354</v>
      </c>
      <c r="M164" s="77">
        <v>3.65246317607161E-7</v>
      </c>
      <c r="N164" s="77">
        <f t="shared" si="2"/>
        <v>2.3300141483478011E-2</v>
      </c>
      <c r="O164" s="77">
        <f>L164/'סכום נכסי הקרן'!$C$42</f>
        <v>2.4537040506555219E-4</v>
      </c>
    </row>
    <row r="165" spans="2:15">
      <c r="B165" s="75" t="s">
        <v>710</v>
      </c>
      <c r="C165" s="69" t="s">
        <v>711</v>
      </c>
      <c r="D165" s="82" t="s">
        <v>642</v>
      </c>
      <c r="E165" s="82" t="s">
        <v>643</v>
      </c>
      <c r="F165" s="69" t="s">
        <v>293</v>
      </c>
      <c r="G165" s="82" t="s">
        <v>294</v>
      </c>
      <c r="H165" s="82" t="s">
        <v>122</v>
      </c>
      <c r="I165" s="76">
        <v>408.20063399999998</v>
      </c>
      <c r="J165" s="78">
        <v>965</v>
      </c>
      <c r="K165" s="69"/>
      <c r="L165" s="76">
        <v>12.66432262</v>
      </c>
      <c r="M165" s="77">
        <v>3.7245550011336241E-7</v>
      </c>
      <c r="N165" s="77">
        <f t="shared" si="2"/>
        <v>1.5376341710173042E-2</v>
      </c>
      <c r="O165" s="77">
        <f>L165/'סכום נכסי הקרן'!$C$42</f>
        <v>1.6192602077231354E-4</v>
      </c>
    </row>
    <row r="166" spans="2:15">
      <c r="B166" s="75" t="s">
        <v>712</v>
      </c>
      <c r="C166" s="69" t="s">
        <v>713</v>
      </c>
      <c r="D166" s="82" t="s">
        <v>642</v>
      </c>
      <c r="E166" s="82" t="s">
        <v>643</v>
      </c>
      <c r="F166" s="69" t="s">
        <v>289</v>
      </c>
      <c r="G166" s="82" t="s">
        <v>290</v>
      </c>
      <c r="H166" s="82" t="s">
        <v>122</v>
      </c>
      <c r="I166" s="76">
        <v>36.078274</v>
      </c>
      <c r="J166" s="78">
        <v>2582</v>
      </c>
      <c r="K166" s="69"/>
      <c r="L166" s="76">
        <v>2.9949044589999998</v>
      </c>
      <c r="M166" s="77">
        <v>3.3547145557846496E-7</v>
      </c>
      <c r="N166" s="77">
        <f t="shared" si="2"/>
        <v>3.6362524655033563E-3</v>
      </c>
      <c r="O166" s="77">
        <f>L166/'סכום נכסי הקרן'!$C$42</f>
        <v>3.8292846462492315E-5</v>
      </c>
    </row>
    <row r="167" spans="2:15">
      <c r="B167" s="75" t="s">
        <v>714</v>
      </c>
      <c r="C167" s="69" t="s">
        <v>715</v>
      </c>
      <c r="D167" s="82" t="s">
        <v>642</v>
      </c>
      <c r="E167" s="82" t="s">
        <v>643</v>
      </c>
      <c r="F167" s="69" t="s">
        <v>716</v>
      </c>
      <c r="G167" s="82" t="s">
        <v>683</v>
      </c>
      <c r="H167" s="82" t="s">
        <v>122</v>
      </c>
      <c r="I167" s="76">
        <v>15.249628</v>
      </c>
      <c r="J167" s="78">
        <v>1802</v>
      </c>
      <c r="K167" s="69"/>
      <c r="L167" s="76">
        <v>0.88347651199999999</v>
      </c>
      <c r="M167" s="77">
        <v>6.9024535946908926E-7</v>
      </c>
      <c r="N167" s="77">
        <f t="shared" si="2"/>
        <v>1.0726698260174134E-3</v>
      </c>
      <c r="O167" s="77">
        <f>L167/'סכום נכסי הקרן'!$C$42</f>
        <v>1.1296130107112126E-5</v>
      </c>
    </row>
    <row r="168" spans="2:15">
      <c r="B168" s="75" t="s">
        <v>717</v>
      </c>
      <c r="C168" s="69" t="s">
        <v>718</v>
      </c>
      <c r="D168" s="82" t="s">
        <v>642</v>
      </c>
      <c r="E168" s="82" t="s">
        <v>643</v>
      </c>
      <c r="F168" s="69" t="s">
        <v>719</v>
      </c>
      <c r="G168" s="82" t="s">
        <v>658</v>
      </c>
      <c r="H168" s="82" t="s">
        <v>122</v>
      </c>
      <c r="I168" s="76">
        <v>21.481199999999998</v>
      </c>
      <c r="J168" s="78">
        <v>6718</v>
      </c>
      <c r="K168" s="69"/>
      <c r="L168" s="76">
        <v>4.6395890560000002</v>
      </c>
      <c r="M168" s="77">
        <v>3.2677899163340389E-7</v>
      </c>
      <c r="N168" s="77">
        <f t="shared" si="2"/>
        <v>5.6331403471333212E-3</v>
      </c>
      <c r="O168" s="77">
        <f>L168/'סכום נכסי הקרן'!$C$42</f>
        <v>5.9321782648715764E-5</v>
      </c>
    </row>
    <row r="169" spans="2:15">
      <c r="B169" s="75" t="s">
        <v>720</v>
      </c>
      <c r="C169" s="69" t="s">
        <v>721</v>
      </c>
      <c r="D169" s="82" t="s">
        <v>642</v>
      </c>
      <c r="E169" s="82" t="s">
        <v>643</v>
      </c>
      <c r="F169" s="69" t="s">
        <v>722</v>
      </c>
      <c r="G169" s="82" t="s">
        <v>658</v>
      </c>
      <c r="H169" s="82" t="s">
        <v>122</v>
      </c>
      <c r="I169" s="76">
        <v>4.6501429999999999</v>
      </c>
      <c r="J169" s="78">
        <v>24996</v>
      </c>
      <c r="K169" s="69"/>
      <c r="L169" s="76">
        <v>3.736954243</v>
      </c>
      <c r="M169" s="77">
        <v>8.3575145638243034E-8</v>
      </c>
      <c r="N169" s="77">
        <f t="shared" si="2"/>
        <v>4.5372095389377429E-3</v>
      </c>
      <c r="O169" s="77">
        <f>L169/'סכום נכסי הקרן'!$C$42</f>
        <v>4.7780694517493524E-5</v>
      </c>
    </row>
    <row r="170" spans="2:15">
      <c r="B170" s="72"/>
      <c r="C170" s="69"/>
      <c r="D170" s="69"/>
      <c r="E170" s="69"/>
      <c r="F170" s="69"/>
      <c r="G170" s="69"/>
      <c r="H170" s="69"/>
      <c r="I170" s="76"/>
      <c r="J170" s="78"/>
      <c r="K170" s="69"/>
      <c r="L170" s="69"/>
      <c r="M170" s="69"/>
      <c r="N170" s="77"/>
      <c r="O170" s="69"/>
    </row>
    <row r="171" spans="2:15">
      <c r="B171" s="85" t="s">
        <v>56</v>
      </c>
      <c r="C171" s="71"/>
      <c r="D171" s="71"/>
      <c r="E171" s="71"/>
      <c r="F171" s="71"/>
      <c r="G171" s="71"/>
      <c r="H171" s="71"/>
      <c r="I171" s="79"/>
      <c r="J171" s="81"/>
      <c r="K171" s="79">
        <v>9.8258084999999995E-2</v>
      </c>
      <c r="L171" s="79">
        <f>SUM(L172:L263)</f>
        <v>213.51527345199995</v>
      </c>
      <c r="M171" s="71"/>
      <c r="N171" s="80">
        <f t="shared" si="2"/>
        <v>0.25923880048303677</v>
      </c>
      <c r="O171" s="80">
        <f>L171/'סכום נכסי הקרן'!$C$42</f>
        <v>2.7300061473161325E-3</v>
      </c>
    </row>
    <row r="172" spans="2:15">
      <c r="B172" s="75" t="s">
        <v>723</v>
      </c>
      <c r="C172" s="69" t="s">
        <v>724</v>
      </c>
      <c r="D172" s="82" t="s">
        <v>115</v>
      </c>
      <c r="E172" s="82" t="s">
        <v>643</v>
      </c>
      <c r="F172" s="69"/>
      <c r="G172" s="82" t="s">
        <v>652</v>
      </c>
      <c r="H172" s="82" t="s">
        <v>725</v>
      </c>
      <c r="I172" s="76">
        <v>19.365200999999999</v>
      </c>
      <c r="J172" s="78">
        <v>2471</v>
      </c>
      <c r="K172" s="69"/>
      <c r="L172" s="76">
        <v>1.746480807</v>
      </c>
      <c r="M172" s="77">
        <v>8.9316774694518758E-9</v>
      </c>
      <c r="N172" s="77">
        <f t="shared" si="2"/>
        <v>2.1204833834761209E-3</v>
      </c>
      <c r="O172" s="77">
        <f>L172/'סכום נכסי הקרן'!$C$42</f>
        <v>2.2330502460993756E-5</v>
      </c>
    </row>
    <row r="173" spans="2:15">
      <c r="B173" s="75" t="s">
        <v>726</v>
      </c>
      <c r="C173" s="69" t="s">
        <v>727</v>
      </c>
      <c r="D173" s="82" t="s">
        <v>26</v>
      </c>
      <c r="E173" s="82" t="s">
        <v>643</v>
      </c>
      <c r="F173" s="69"/>
      <c r="G173" s="82" t="s">
        <v>728</v>
      </c>
      <c r="H173" s="82" t="s">
        <v>124</v>
      </c>
      <c r="I173" s="76">
        <v>1.9642139999999997</v>
      </c>
      <c r="J173" s="78">
        <v>29790</v>
      </c>
      <c r="K173" s="69"/>
      <c r="L173" s="76">
        <v>2.3078481129999999</v>
      </c>
      <c r="M173" s="77">
        <v>9.8006754803726273E-9</v>
      </c>
      <c r="N173" s="77">
        <f t="shared" si="2"/>
        <v>2.8020654768084268E-3</v>
      </c>
      <c r="O173" s="77">
        <f>L173/'סכום נכסי הקרן'!$C$42</f>
        <v>2.9508144469947388E-5</v>
      </c>
    </row>
    <row r="174" spans="2:15">
      <c r="B174" s="75" t="s">
        <v>729</v>
      </c>
      <c r="C174" s="69" t="s">
        <v>730</v>
      </c>
      <c r="D174" s="82" t="s">
        <v>26</v>
      </c>
      <c r="E174" s="82" t="s">
        <v>643</v>
      </c>
      <c r="F174" s="69"/>
      <c r="G174" s="82" t="s">
        <v>652</v>
      </c>
      <c r="H174" s="82" t="s">
        <v>124</v>
      </c>
      <c r="I174" s="76">
        <v>9.9500930000000007</v>
      </c>
      <c r="J174" s="78">
        <v>8978</v>
      </c>
      <c r="K174" s="69"/>
      <c r="L174" s="76">
        <v>3.5233409779999998</v>
      </c>
      <c r="M174" s="77">
        <v>1.2689029220163657E-8</v>
      </c>
      <c r="N174" s="77">
        <f t="shared" si="2"/>
        <v>4.2778517623695278E-3</v>
      </c>
      <c r="O174" s="77">
        <f>L174/'סכום נכסי הקרן'!$C$42</f>
        <v>4.504943545030847E-5</v>
      </c>
    </row>
    <row r="175" spans="2:15">
      <c r="B175" s="75" t="s">
        <v>731</v>
      </c>
      <c r="C175" s="69" t="s">
        <v>732</v>
      </c>
      <c r="D175" s="82" t="s">
        <v>733</v>
      </c>
      <c r="E175" s="82" t="s">
        <v>643</v>
      </c>
      <c r="F175" s="69"/>
      <c r="G175" s="82" t="s">
        <v>669</v>
      </c>
      <c r="H175" s="82" t="s">
        <v>127</v>
      </c>
      <c r="I175" s="76">
        <v>8.9963999999999995</v>
      </c>
      <c r="J175" s="78">
        <v>23260</v>
      </c>
      <c r="K175" s="69"/>
      <c r="L175" s="76">
        <v>0.86772294999999999</v>
      </c>
      <c r="M175" s="77">
        <v>4.1563231366695731E-10</v>
      </c>
      <c r="N175" s="77">
        <f t="shared" si="2"/>
        <v>1.0535426954370653E-3</v>
      </c>
      <c r="O175" s="77">
        <f>L175/'סכום נכסי הקרן'!$C$42</f>
        <v>1.1094705073638845E-5</v>
      </c>
    </row>
    <row r="176" spans="2:15">
      <c r="B176" s="75" t="s">
        <v>734</v>
      </c>
      <c r="C176" s="69" t="s">
        <v>735</v>
      </c>
      <c r="D176" s="82" t="s">
        <v>646</v>
      </c>
      <c r="E176" s="82" t="s">
        <v>643</v>
      </c>
      <c r="F176" s="69"/>
      <c r="G176" s="82" t="s">
        <v>669</v>
      </c>
      <c r="H176" s="82" t="s">
        <v>122</v>
      </c>
      <c r="I176" s="76">
        <v>0.84879499999999997</v>
      </c>
      <c r="J176" s="78">
        <v>23273</v>
      </c>
      <c r="K176" s="69"/>
      <c r="L176" s="76">
        <v>0.63509155299999998</v>
      </c>
      <c r="M176" s="77">
        <v>3.1371360071045758E-10</v>
      </c>
      <c r="N176" s="77">
        <f t="shared" si="2"/>
        <v>7.7109412237734616E-4</v>
      </c>
      <c r="O176" s="77">
        <f>L176/'סכום נכסי הקרן'!$C$42</f>
        <v>8.1202801830864014E-6</v>
      </c>
    </row>
    <row r="177" spans="2:15">
      <c r="B177" s="75" t="s">
        <v>736</v>
      </c>
      <c r="C177" s="69" t="s">
        <v>737</v>
      </c>
      <c r="D177" s="82" t="s">
        <v>642</v>
      </c>
      <c r="E177" s="82" t="s">
        <v>643</v>
      </c>
      <c r="F177" s="69"/>
      <c r="G177" s="82" t="s">
        <v>738</v>
      </c>
      <c r="H177" s="82" t="s">
        <v>122</v>
      </c>
      <c r="I177" s="76">
        <v>1.5145090000000001</v>
      </c>
      <c r="J177" s="78">
        <v>175188</v>
      </c>
      <c r="K177" s="69"/>
      <c r="L177" s="76">
        <v>8.5301594339999998</v>
      </c>
      <c r="M177" s="77">
        <v>4.5912686829875054E-9</v>
      </c>
      <c r="N177" s="77">
        <f t="shared" si="2"/>
        <v>1.0356862363274212E-2</v>
      </c>
      <c r="O177" s="77">
        <f>L177/'סכום נכסי הקרן'!$C$42</f>
        <v>1.0906661296828446E-4</v>
      </c>
    </row>
    <row r="178" spans="2:15">
      <c r="B178" s="75" t="s">
        <v>739</v>
      </c>
      <c r="C178" s="69" t="s">
        <v>740</v>
      </c>
      <c r="D178" s="82" t="s">
        <v>642</v>
      </c>
      <c r="E178" s="82" t="s">
        <v>643</v>
      </c>
      <c r="F178" s="69"/>
      <c r="G178" s="82" t="s">
        <v>669</v>
      </c>
      <c r="H178" s="82" t="s">
        <v>122</v>
      </c>
      <c r="I178" s="76">
        <v>1.027749</v>
      </c>
      <c r="J178" s="78">
        <v>325693</v>
      </c>
      <c r="K178" s="69"/>
      <c r="L178" s="76">
        <v>10.761587796000001</v>
      </c>
      <c r="M178" s="77">
        <v>2.0483240195967808E-9</v>
      </c>
      <c r="N178" s="77">
        <f t="shared" si="2"/>
        <v>1.3066143074561377E-2</v>
      </c>
      <c r="O178" s="77">
        <f>L178/'סכום נכסי הקרן'!$C$42</f>
        <v>1.375976545517104E-4</v>
      </c>
    </row>
    <row r="179" spans="2:15">
      <c r="B179" s="75" t="s">
        <v>741</v>
      </c>
      <c r="C179" s="69" t="s">
        <v>742</v>
      </c>
      <c r="D179" s="82" t="s">
        <v>646</v>
      </c>
      <c r="E179" s="82" t="s">
        <v>643</v>
      </c>
      <c r="F179" s="69"/>
      <c r="G179" s="82" t="s">
        <v>743</v>
      </c>
      <c r="H179" s="82" t="s">
        <v>122</v>
      </c>
      <c r="I179" s="76">
        <v>4.1557370000000002</v>
      </c>
      <c r="J179" s="78">
        <v>12091</v>
      </c>
      <c r="K179" s="69"/>
      <c r="L179" s="76">
        <v>1.6154415820000001</v>
      </c>
      <c r="M179" s="77">
        <v>5.1611114389860693E-9</v>
      </c>
      <c r="N179" s="77">
        <f t="shared" si="2"/>
        <v>1.9613825802595138E-3</v>
      </c>
      <c r="O179" s="77">
        <f>L179/'סכום נכסי הקרן'!$C$42</f>
        <v>2.0655035015476498E-5</v>
      </c>
    </row>
    <row r="180" spans="2:15">
      <c r="B180" s="75" t="s">
        <v>744</v>
      </c>
      <c r="C180" s="69" t="s">
        <v>745</v>
      </c>
      <c r="D180" s="82" t="s">
        <v>111</v>
      </c>
      <c r="E180" s="82" t="s">
        <v>643</v>
      </c>
      <c r="F180" s="69"/>
      <c r="G180" s="82" t="s">
        <v>746</v>
      </c>
      <c r="H180" s="82" t="s">
        <v>125</v>
      </c>
      <c r="I180" s="76">
        <v>19.242474999999999</v>
      </c>
      <c r="J180" s="78">
        <v>2424.5</v>
      </c>
      <c r="K180" s="69"/>
      <c r="L180" s="76">
        <v>2.0489698170000001</v>
      </c>
      <c r="M180" s="77">
        <v>1.5383913370139984E-8</v>
      </c>
      <c r="N180" s="77">
        <f t="shared" si="2"/>
        <v>2.4877493258319036E-3</v>
      </c>
      <c r="O180" s="77">
        <f>L180/'סכום נכסי הקרן'!$C$42</f>
        <v>2.6198126745872927E-5</v>
      </c>
    </row>
    <row r="181" spans="2:15">
      <c r="B181" s="75" t="s">
        <v>747</v>
      </c>
      <c r="C181" s="69" t="s">
        <v>748</v>
      </c>
      <c r="D181" s="82" t="s">
        <v>111</v>
      </c>
      <c r="E181" s="82" t="s">
        <v>643</v>
      </c>
      <c r="F181" s="69"/>
      <c r="G181" s="82" t="s">
        <v>746</v>
      </c>
      <c r="H181" s="82" t="s">
        <v>125</v>
      </c>
      <c r="I181" s="76">
        <v>12.702631999999999</v>
      </c>
      <c r="J181" s="78">
        <v>1440.5</v>
      </c>
      <c r="K181" s="69"/>
      <c r="L181" s="76">
        <v>0.80363606700000001</v>
      </c>
      <c r="M181" s="77">
        <v>1.2884866598182406E-8</v>
      </c>
      <c r="N181" s="77">
        <f t="shared" si="2"/>
        <v>9.7573183719253023E-4</v>
      </c>
      <c r="O181" s="77">
        <f>L181/'סכום נכסי הקרן'!$C$42</f>
        <v>1.027529022933422E-5</v>
      </c>
    </row>
    <row r="182" spans="2:15">
      <c r="B182" s="75" t="s">
        <v>749</v>
      </c>
      <c r="C182" s="69" t="s">
        <v>750</v>
      </c>
      <c r="D182" s="82" t="s">
        <v>642</v>
      </c>
      <c r="E182" s="82" t="s">
        <v>643</v>
      </c>
      <c r="F182" s="69"/>
      <c r="G182" s="82" t="s">
        <v>751</v>
      </c>
      <c r="H182" s="82" t="s">
        <v>122</v>
      </c>
      <c r="I182" s="76">
        <v>22.422028000000001</v>
      </c>
      <c r="J182" s="78">
        <v>13269</v>
      </c>
      <c r="K182" s="69"/>
      <c r="L182" s="76">
        <v>9.5651999780000008</v>
      </c>
      <c r="M182" s="77">
        <v>1.3188030304081885E-9</v>
      </c>
      <c r="N182" s="77">
        <f t="shared" si="2"/>
        <v>1.1613553113026085E-2</v>
      </c>
      <c r="O182" s="77">
        <f>L182/'סכום נכסי הקרן'!$C$42</f>
        <v>1.2230064068985012E-4</v>
      </c>
    </row>
    <row r="183" spans="2:15">
      <c r="B183" s="75" t="s">
        <v>752</v>
      </c>
      <c r="C183" s="69" t="s">
        <v>753</v>
      </c>
      <c r="D183" s="82" t="s">
        <v>26</v>
      </c>
      <c r="E183" s="82" t="s">
        <v>643</v>
      </c>
      <c r="F183" s="69"/>
      <c r="G183" s="82" t="s">
        <v>754</v>
      </c>
      <c r="H183" s="82" t="s">
        <v>124</v>
      </c>
      <c r="I183" s="76">
        <v>134.67060000000001</v>
      </c>
      <c r="J183" s="78">
        <v>612</v>
      </c>
      <c r="K183" s="76">
        <v>7.4361603999999998E-2</v>
      </c>
      <c r="L183" s="76">
        <v>3.325026002</v>
      </c>
      <c r="M183" s="77">
        <v>8.7617668314334507E-8</v>
      </c>
      <c r="N183" s="77">
        <f t="shared" si="2"/>
        <v>4.0370683483079584E-3</v>
      </c>
      <c r="O183" s="77">
        <f>L183/'סכום נכסי הקרן'!$C$42</f>
        <v>4.2513780296315183E-5</v>
      </c>
    </row>
    <row r="184" spans="2:15">
      <c r="B184" s="75" t="s">
        <v>755</v>
      </c>
      <c r="C184" s="69" t="s">
        <v>756</v>
      </c>
      <c r="D184" s="82" t="s">
        <v>26</v>
      </c>
      <c r="E184" s="82" t="s">
        <v>643</v>
      </c>
      <c r="F184" s="69"/>
      <c r="G184" s="82" t="s">
        <v>709</v>
      </c>
      <c r="H184" s="82" t="s">
        <v>124</v>
      </c>
      <c r="I184" s="76">
        <v>1.6153640000000002</v>
      </c>
      <c r="J184" s="78">
        <v>39755</v>
      </c>
      <c r="K184" s="69"/>
      <c r="L184" s="76">
        <v>2.5328528919999997</v>
      </c>
      <c r="M184" s="77">
        <v>3.8507119921095316E-9</v>
      </c>
      <c r="N184" s="77">
        <f t="shared" si="2"/>
        <v>3.0752542190836899E-3</v>
      </c>
      <c r="O184" s="77">
        <f>L184/'סכום נכסי הקרן'!$C$42</f>
        <v>3.2385055427718278E-5</v>
      </c>
    </row>
    <row r="185" spans="2:15">
      <c r="B185" s="75" t="s">
        <v>757</v>
      </c>
      <c r="C185" s="69" t="s">
        <v>758</v>
      </c>
      <c r="D185" s="82" t="s">
        <v>646</v>
      </c>
      <c r="E185" s="82" t="s">
        <v>643</v>
      </c>
      <c r="F185" s="69"/>
      <c r="G185" s="82" t="s">
        <v>759</v>
      </c>
      <c r="H185" s="82" t="s">
        <v>122</v>
      </c>
      <c r="I185" s="76">
        <v>34.297275999999997</v>
      </c>
      <c r="J185" s="78">
        <v>3031</v>
      </c>
      <c r="K185" s="69"/>
      <c r="L185" s="76">
        <v>3.3421546109999998</v>
      </c>
      <c r="M185" s="77">
        <v>3.9646410574271439E-9</v>
      </c>
      <c r="N185" s="77">
        <f t="shared" si="2"/>
        <v>4.0578649872523897E-3</v>
      </c>
      <c r="O185" s="77">
        <f>L185/'סכום נכסי הקרן'!$C$42</f>
        <v>4.2732786679835027E-5</v>
      </c>
    </row>
    <row r="186" spans="2:15">
      <c r="B186" s="75" t="s">
        <v>760</v>
      </c>
      <c r="C186" s="69" t="s">
        <v>761</v>
      </c>
      <c r="D186" s="82" t="s">
        <v>111</v>
      </c>
      <c r="E186" s="82" t="s">
        <v>643</v>
      </c>
      <c r="F186" s="69"/>
      <c r="G186" s="82" t="s">
        <v>759</v>
      </c>
      <c r="H186" s="82" t="s">
        <v>125</v>
      </c>
      <c r="I186" s="76">
        <v>157.43700000000001</v>
      </c>
      <c r="J186" s="78">
        <v>146.68</v>
      </c>
      <c r="K186" s="69"/>
      <c r="L186" s="76">
        <v>1.014215281</v>
      </c>
      <c r="M186" s="77">
        <v>9.0701209573487561E-9</v>
      </c>
      <c r="N186" s="77">
        <f t="shared" si="2"/>
        <v>1.2314058316634366E-3</v>
      </c>
      <c r="O186" s="77">
        <f>L186/'סכום נכסי הקרן'!$C$42</f>
        <v>1.2967755922409044E-5</v>
      </c>
    </row>
    <row r="187" spans="2:15">
      <c r="B187" s="75" t="s">
        <v>762</v>
      </c>
      <c r="C187" s="69" t="s">
        <v>763</v>
      </c>
      <c r="D187" s="82" t="s">
        <v>646</v>
      </c>
      <c r="E187" s="82" t="s">
        <v>643</v>
      </c>
      <c r="F187" s="69"/>
      <c r="G187" s="82" t="s">
        <v>743</v>
      </c>
      <c r="H187" s="82" t="s">
        <v>122</v>
      </c>
      <c r="I187" s="76">
        <v>1.228189</v>
      </c>
      <c r="J187" s="78">
        <v>72154</v>
      </c>
      <c r="K187" s="69"/>
      <c r="L187" s="76">
        <v>2.8490916889999998</v>
      </c>
      <c r="M187" s="77">
        <v>8.0531329515113975E-9</v>
      </c>
      <c r="N187" s="77">
        <f t="shared" si="2"/>
        <v>3.4592144158183216E-3</v>
      </c>
      <c r="O187" s="77">
        <f>L187/'סכום נכסי הקרן'!$C$42</f>
        <v>3.6428484480225588E-5</v>
      </c>
    </row>
    <row r="188" spans="2:15">
      <c r="B188" s="75" t="s">
        <v>764</v>
      </c>
      <c r="C188" s="69" t="s">
        <v>765</v>
      </c>
      <c r="D188" s="82" t="s">
        <v>646</v>
      </c>
      <c r="E188" s="82" t="s">
        <v>643</v>
      </c>
      <c r="F188" s="69"/>
      <c r="G188" s="82" t="s">
        <v>652</v>
      </c>
      <c r="H188" s="82" t="s">
        <v>122</v>
      </c>
      <c r="I188" s="76">
        <v>4.5581759999999996</v>
      </c>
      <c r="J188" s="78">
        <v>21406</v>
      </c>
      <c r="K188" s="69"/>
      <c r="L188" s="76">
        <v>3.1369499420000002</v>
      </c>
      <c r="M188" s="77">
        <v>8.0742892943277376E-9</v>
      </c>
      <c r="N188" s="77">
        <f t="shared" si="2"/>
        <v>3.8087164772417576E-3</v>
      </c>
      <c r="O188" s="77">
        <f>L188/'סכום נכסי הקרן'!$C$42</f>
        <v>4.0109039915630309E-5</v>
      </c>
    </row>
    <row r="189" spans="2:15">
      <c r="B189" s="75" t="s">
        <v>766</v>
      </c>
      <c r="C189" s="69" t="s">
        <v>767</v>
      </c>
      <c r="D189" s="82" t="s">
        <v>642</v>
      </c>
      <c r="E189" s="82" t="s">
        <v>643</v>
      </c>
      <c r="F189" s="69"/>
      <c r="G189" s="82" t="s">
        <v>669</v>
      </c>
      <c r="H189" s="82" t="s">
        <v>122</v>
      </c>
      <c r="I189" s="76">
        <v>0.24740100000000001</v>
      </c>
      <c r="J189" s="78">
        <v>222727</v>
      </c>
      <c r="K189" s="69"/>
      <c r="L189" s="76">
        <v>1.771557673</v>
      </c>
      <c r="M189" s="77">
        <v>6.0408138589090366E-9</v>
      </c>
      <c r="N189" s="77">
        <f t="shared" si="2"/>
        <v>2.1509303700387723E-3</v>
      </c>
      <c r="O189" s="77">
        <f>L189/'סכום נכסי הקרן'!$C$42</f>
        <v>2.2651135253339704E-5</v>
      </c>
    </row>
    <row r="190" spans="2:15">
      <c r="B190" s="75" t="s">
        <v>768</v>
      </c>
      <c r="C190" s="69" t="s">
        <v>769</v>
      </c>
      <c r="D190" s="82" t="s">
        <v>646</v>
      </c>
      <c r="E190" s="82" t="s">
        <v>643</v>
      </c>
      <c r="F190" s="69"/>
      <c r="G190" s="82" t="s">
        <v>652</v>
      </c>
      <c r="H190" s="82" t="s">
        <v>122</v>
      </c>
      <c r="I190" s="76">
        <v>2.9988000000000001</v>
      </c>
      <c r="J190" s="78">
        <v>18202</v>
      </c>
      <c r="K190" s="69"/>
      <c r="L190" s="76">
        <v>1.7548806669999999</v>
      </c>
      <c r="M190" s="77">
        <v>5.5200262818634282E-9</v>
      </c>
      <c r="N190" s="77">
        <f t="shared" si="2"/>
        <v>2.1306820432507576E-3</v>
      </c>
      <c r="O190" s="77">
        <f>L190/'סכום נכסי הקרן'!$C$42</f>
        <v>2.2437903065483767E-5</v>
      </c>
    </row>
    <row r="191" spans="2:15">
      <c r="B191" s="75" t="s">
        <v>770</v>
      </c>
      <c r="C191" s="69" t="s">
        <v>771</v>
      </c>
      <c r="D191" s="82" t="s">
        <v>772</v>
      </c>
      <c r="E191" s="82" t="s">
        <v>643</v>
      </c>
      <c r="F191" s="69"/>
      <c r="G191" s="82" t="s">
        <v>773</v>
      </c>
      <c r="H191" s="82" t="s">
        <v>124</v>
      </c>
      <c r="I191" s="76">
        <v>8.7690909999999995</v>
      </c>
      <c r="J191" s="78">
        <v>4912</v>
      </c>
      <c r="K191" s="69"/>
      <c r="L191" s="76">
        <v>1.698872752</v>
      </c>
      <c r="M191" s="77">
        <v>1.8017125148021557E-8</v>
      </c>
      <c r="N191" s="77">
        <f t="shared" si="2"/>
        <v>2.0626802349144563E-3</v>
      </c>
      <c r="O191" s="77">
        <f>L191/'סכום נכסי הקרן'!$C$42</f>
        <v>2.172178590076612E-5</v>
      </c>
    </row>
    <row r="192" spans="2:15">
      <c r="B192" s="75" t="s">
        <v>774</v>
      </c>
      <c r="C192" s="69" t="s">
        <v>775</v>
      </c>
      <c r="D192" s="82" t="s">
        <v>646</v>
      </c>
      <c r="E192" s="82" t="s">
        <v>643</v>
      </c>
      <c r="F192" s="69"/>
      <c r="G192" s="82" t="s">
        <v>687</v>
      </c>
      <c r="H192" s="82" t="s">
        <v>122</v>
      </c>
      <c r="I192" s="76">
        <v>5.9226300000000007</v>
      </c>
      <c r="J192" s="78">
        <v>6003</v>
      </c>
      <c r="K192" s="69"/>
      <c r="L192" s="76">
        <v>1.1430465650000001</v>
      </c>
      <c r="M192" s="77">
        <v>1.0214994271053331E-8</v>
      </c>
      <c r="N192" s="77">
        <f t="shared" si="2"/>
        <v>1.3878258712647612E-3</v>
      </c>
      <c r="O192" s="77">
        <f>L192/'סכום נכסי הקרן'!$C$42</f>
        <v>1.4614992635738117E-5</v>
      </c>
    </row>
    <row r="193" spans="2:15">
      <c r="B193" s="75" t="s">
        <v>776</v>
      </c>
      <c r="C193" s="69" t="s">
        <v>777</v>
      </c>
      <c r="D193" s="82" t="s">
        <v>646</v>
      </c>
      <c r="E193" s="82" t="s">
        <v>643</v>
      </c>
      <c r="F193" s="69"/>
      <c r="G193" s="82" t="s">
        <v>759</v>
      </c>
      <c r="H193" s="82" t="s">
        <v>122</v>
      </c>
      <c r="I193" s="76">
        <v>14.561393000000001</v>
      </c>
      <c r="J193" s="78">
        <v>6166</v>
      </c>
      <c r="K193" s="69"/>
      <c r="L193" s="76">
        <v>2.8866054299999999</v>
      </c>
      <c r="M193" s="77">
        <v>6.9940802186851965E-9</v>
      </c>
      <c r="N193" s="77">
        <f t="shared" si="2"/>
        <v>3.5047615893822664E-3</v>
      </c>
      <c r="O193" s="77">
        <f>L193/'סכום נכסי הקרן'!$C$42</f>
        <v>3.6908135148222643E-5</v>
      </c>
    </row>
    <row r="194" spans="2:15">
      <c r="B194" s="75" t="s">
        <v>778</v>
      </c>
      <c r="C194" s="69" t="s">
        <v>779</v>
      </c>
      <c r="D194" s="82" t="s">
        <v>646</v>
      </c>
      <c r="E194" s="82" t="s">
        <v>643</v>
      </c>
      <c r="F194" s="69"/>
      <c r="G194" s="82" t="s">
        <v>728</v>
      </c>
      <c r="H194" s="82" t="s">
        <v>122</v>
      </c>
      <c r="I194" s="76">
        <v>5.1519380000000004</v>
      </c>
      <c r="J194" s="78">
        <v>6892</v>
      </c>
      <c r="K194" s="69"/>
      <c r="L194" s="76">
        <v>1.141555176</v>
      </c>
      <c r="M194" s="77">
        <v>1.4129336683149036E-8</v>
      </c>
      <c r="N194" s="77">
        <f t="shared" si="2"/>
        <v>1.3860151066802757E-3</v>
      </c>
      <c r="O194" s="77">
        <f>L194/'סכום נכסי הקרן'!$C$42</f>
        <v>1.4595923736955308E-5</v>
      </c>
    </row>
    <row r="195" spans="2:15">
      <c r="B195" s="75" t="s">
        <v>780</v>
      </c>
      <c r="C195" s="69" t="s">
        <v>781</v>
      </c>
      <c r="D195" s="82" t="s">
        <v>646</v>
      </c>
      <c r="E195" s="82" t="s">
        <v>643</v>
      </c>
      <c r="F195" s="69"/>
      <c r="G195" s="82" t="s">
        <v>782</v>
      </c>
      <c r="H195" s="82" t="s">
        <v>122</v>
      </c>
      <c r="I195" s="76">
        <v>2.2490999999999999</v>
      </c>
      <c r="J195" s="78">
        <v>11912</v>
      </c>
      <c r="K195" s="69"/>
      <c r="L195" s="76">
        <v>0.86133962599999991</v>
      </c>
      <c r="M195" s="77">
        <v>1.7274202172220745E-8</v>
      </c>
      <c r="N195" s="77">
        <f t="shared" si="2"/>
        <v>1.0457924055861305E-3</v>
      </c>
      <c r="O195" s="77">
        <f>L195/'סכום נכסי הקרן'!$C$42</f>
        <v>1.1013087897131664E-5</v>
      </c>
    </row>
    <row r="196" spans="2:15">
      <c r="B196" s="75" t="s">
        <v>783</v>
      </c>
      <c r="C196" s="69" t="s">
        <v>784</v>
      </c>
      <c r="D196" s="82" t="s">
        <v>26</v>
      </c>
      <c r="E196" s="82" t="s">
        <v>643</v>
      </c>
      <c r="F196" s="69"/>
      <c r="G196" s="82" t="s">
        <v>785</v>
      </c>
      <c r="H196" s="82" t="s">
        <v>124</v>
      </c>
      <c r="I196" s="76">
        <v>14.727736999999999</v>
      </c>
      <c r="J196" s="78">
        <v>4050</v>
      </c>
      <c r="K196" s="69"/>
      <c r="L196" s="76">
        <v>2.352550462</v>
      </c>
      <c r="M196" s="77">
        <v>1.1886223447418251E-8</v>
      </c>
      <c r="N196" s="77">
        <f t="shared" si="2"/>
        <v>2.8563406728924173E-3</v>
      </c>
      <c r="O196" s="77">
        <f>L196/'סכום נכסי הקרן'!$C$42</f>
        <v>3.0079708675151217E-5</v>
      </c>
    </row>
    <row r="197" spans="2:15">
      <c r="B197" s="75" t="s">
        <v>786</v>
      </c>
      <c r="C197" s="69" t="s">
        <v>787</v>
      </c>
      <c r="D197" s="82" t="s">
        <v>26</v>
      </c>
      <c r="E197" s="82" t="s">
        <v>643</v>
      </c>
      <c r="F197" s="69"/>
      <c r="G197" s="82" t="s">
        <v>652</v>
      </c>
      <c r="H197" s="82" t="s">
        <v>124</v>
      </c>
      <c r="I197" s="76">
        <v>6.29718</v>
      </c>
      <c r="J197" s="78">
        <v>7904</v>
      </c>
      <c r="K197" s="69"/>
      <c r="L197" s="76">
        <v>1.9630934090000001</v>
      </c>
      <c r="M197" s="77">
        <v>6.4256938775510204E-8</v>
      </c>
      <c r="N197" s="77">
        <f t="shared" ref="N197:N263" si="3">IFERROR(L197/$L$11,0)</f>
        <v>2.3834827942635344E-3</v>
      </c>
      <c r="O197" s="77">
        <f>L197/'סכום נכסי הקרן'!$C$42</f>
        <v>2.510011104910764E-5</v>
      </c>
    </row>
    <row r="198" spans="2:15">
      <c r="B198" s="75" t="s">
        <v>664</v>
      </c>
      <c r="C198" s="69" t="s">
        <v>665</v>
      </c>
      <c r="D198" s="82" t="s">
        <v>111</v>
      </c>
      <c r="E198" s="82" t="s">
        <v>643</v>
      </c>
      <c r="F198" s="69"/>
      <c r="G198" s="82" t="s">
        <v>117</v>
      </c>
      <c r="H198" s="82" t="s">
        <v>125</v>
      </c>
      <c r="I198" s="76">
        <v>81.965091999999999</v>
      </c>
      <c r="J198" s="78">
        <v>721.2</v>
      </c>
      <c r="K198" s="69"/>
      <c r="L198" s="76">
        <v>2.596193698</v>
      </c>
      <c r="M198" s="77">
        <v>4.6284582376429676E-7</v>
      </c>
      <c r="N198" s="77">
        <f>IFERROR(L198/$L$11,0)</f>
        <v>3.1521592306249851E-3</v>
      </c>
      <c r="O198" s="77">
        <f>L198/'סכום נכסי הקרן'!$C$42</f>
        <v>3.3194930931986752E-5</v>
      </c>
    </row>
    <row r="199" spans="2:15">
      <c r="B199" s="75" t="s">
        <v>788</v>
      </c>
      <c r="C199" s="69" t="s">
        <v>789</v>
      </c>
      <c r="D199" s="82" t="s">
        <v>26</v>
      </c>
      <c r="E199" s="82" t="s">
        <v>643</v>
      </c>
      <c r="F199" s="69"/>
      <c r="G199" s="82" t="s">
        <v>751</v>
      </c>
      <c r="H199" s="82" t="s">
        <v>128</v>
      </c>
      <c r="I199" s="76">
        <v>68.522895000000005</v>
      </c>
      <c r="J199" s="78">
        <v>9764</v>
      </c>
      <c r="K199" s="69"/>
      <c r="L199" s="76">
        <v>2.630734269</v>
      </c>
      <c r="M199" s="77">
        <v>2.2302756718562212E-8</v>
      </c>
      <c r="N199" s="77">
        <f t="shared" si="3"/>
        <v>3.1940965405385644E-3</v>
      </c>
      <c r="O199" s="77">
        <f>L199/'סכום נכסי הקרן'!$C$42</f>
        <v>3.3636566650299933E-5</v>
      </c>
    </row>
    <row r="200" spans="2:15">
      <c r="B200" s="75" t="s">
        <v>790</v>
      </c>
      <c r="C200" s="69" t="s">
        <v>791</v>
      </c>
      <c r="D200" s="82" t="s">
        <v>642</v>
      </c>
      <c r="E200" s="82" t="s">
        <v>643</v>
      </c>
      <c r="F200" s="69"/>
      <c r="G200" s="82" t="s">
        <v>738</v>
      </c>
      <c r="H200" s="82" t="s">
        <v>122</v>
      </c>
      <c r="I200" s="76">
        <v>6.7037420000000001</v>
      </c>
      <c r="J200" s="78">
        <v>27316</v>
      </c>
      <c r="K200" s="69"/>
      <c r="L200" s="76">
        <v>5.8872896169999995</v>
      </c>
      <c r="M200" s="77">
        <v>2.7886142055819877E-9</v>
      </c>
      <c r="N200" s="77">
        <f t="shared" si="3"/>
        <v>7.1480314908264524E-3</v>
      </c>
      <c r="O200" s="77">
        <f>L200/'סכום נכסי הקרן'!$C$42</f>
        <v>7.5274881209159202E-5</v>
      </c>
    </row>
    <row r="201" spans="2:15">
      <c r="B201" s="75" t="s">
        <v>792</v>
      </c>
      <c r="C201" s="69" t="s">
        <v>793</v>
      </c>
      <c r="D201" s="82" t="s">
        <v>646</v>
      </c>
      <c r="E201" s="82" t="s">
        <v>643</v>
      </c>
      <c r="F201" s="69"/>
      <c r="G201" s="82" t="s">
        <v>785</v>
      </c>
      <c r="H201" s="82" t="s">
        <v>122</v>
      </c>
      <c r="I201" s="76">
        <v>1.4994000000000001</v>
      </c>
      <c r="J201" s="78">
        <v>25962</v>
      </c>
      <c r="K201" s="69"/>
      <c r="L201" s="76">
        <v>1.251516643</v>
      </c>
      <c r="M201" s="77">
        <v>5.6566063729921428E-9</v>
      </c>
      <c r="N201" s="77">
        <f t="shared" si="3"/>
        <v>1.5195244259133256E-3</v>
      </c>
      <c r="O201" s="77">
        <f>L201/'סכום נכסי הקרן'!$C$42</f>
        <v>1.6001890982410404E-5</v>
      </c>
    </row>
    <row r="202" spans="2:15">
      <c r="B202" s="75" t="s">
        <v>794</v>
      </c>
      <c r="C202" s="69" t="s">
        <v>795</v>
      </c>
      <c r="D202" s="82" t="s">
        <v>646</v>
      </c>
      <c r="E202" s="82" t="s">
        <v>643</v>
      </c>
      <c r="F202" s="69"/>
      <c r="G202" s="82" t="s">
        <v>796</v>
      </c>
      <c r="H202" s="82" t="s">
        <v>122</v>
      </c>
      <c r="I202" s="76">
        <v>20.991599999999998</v>
      </c>
      <c r="J202" s="78">
        <v>879</v>
      </c>
      <c r="K202" s="69"/>
      <c r="L202" s="76">
        <v>0.59321946700000006</v>
      </c>
      <c r="M202" s="77">
        <v>5.3720270178676864E-9</v>
      </c>
      <c r="N202" s="77">
        <f t="shared" si="3"/>
        <v>7.2025527992421916E-4</v>
      </c>
      <c r="O202" s="77">
        <f>L202/'סכום נכסי הקרן'!$C$42</f>
        <v>7.5849037187575043E-6</v>
      </c>
    </row>
    <row r="203" spans="2:15">
      <c r="B203" s="75" t="s">
        <v>797</v>
      </c>
      <c r="C203" s="69" t="s">
        <v>798</v>
      </c>
      <c r="D203" s="82" t="s">
        <v>646</v>
      </c>
      <c r="E203" s="82" t="s">
        <v>643</v>
      </c>
      <c r="F203" s="69"/>
      <c r="G203" s="82" t="s">
        <v>746</v>
      </c>
      <c r="H203" s="82" t="s">
        <v>122</v>
      </c>
      <c r="I203" s="76">
        <v>15.792490000000001</v>
      </c>
      <c r="J203" s="78">
        <v>2602</v>
      </c>
      <c r="K203" s="69"/>
      <c r="L203" s="76">
        <v>1.3211097359999999</v>
      </c>
      <c r="M203" s="77">
        <v>1.086986940574435E-8</v>
      </c>
      <c r="N203" s="77">
        <f t="shared" si="3"/>
        <v>1.6040206292038141E-3</v>
      </c>
      <c r="O203" s="77">
        <f>L203/'סכום נכסי הקרן'!$C$42</f>
        <v>1.6891708224189385E-5</v>
      </c>
    </row>
    <row r="204" spans="2:15">
      <c r="B204" s="75" t="s">
        <v>799</v>
      </c>
      <c r="C204" s="69" t="s">
        <v>800</v>
      </c>
      <c r="D204" s="82" t="s">
        <v>646</v>
      </c>
      <c r="E204" s="82" t="s">
        <v>643</v>
      </c>
      <c r="F204" s="69"/>
      <c r="G204" s="82" t="s">
        <v>796</v>
      </c>
      <c r="H204" s="82" t="s">
        <v>122</v>
      </c>
      <c r="I204" s="76">
        <v>5.2478999999999996</v>
      </c>
      <c r="J204" s="78">
        <v>4164</v>
      </c>
      <c r="K204" s="69"/>
      <c r="L204" s="76">
        <v>0.70255001800000005</v>
      </c>
      <c r="M204" s="77">
        <v>3.6665074649222849E-9</v>
      </c>
      <c r="N204" s="77">
        <f t="shared" si="3"/>
        <v>8.5299857476753239E-4</v>
      </c>
      <c r="O204" s="77">
        <f>L204/'סכום נכסי הקרן'!$C$42</f>
        <v>8.9828040726474535E-6</v>
      </c>
    </row>
    <row r="205" spans="2:15">
      <c r="B205" s="75" t="s">
        <v>801</v>
      </c>
      <c r="C205" s="69" t="s">
        <v>802</v>
      </c>
      <c r="D205" s="82" t="s">
        <v>646</v>
      </c>
      <c r="E205" s="82" t="s">
        <v>643</v>
      </c>
      <c r="F205" s="69"/>
      <c r="G205" s="82" t="s">
        <v>743</v>
      </c>
      <c r="H205" s="82" t="s">
        <v>122</v>
      </c>
      <c r="I205" s="76">
        <v>3.0437819999999998</v>
      </c>
      <c r="J205" s="78">
        <v>26371</v>
      </c>
      <c r="K205" s="69"/>
      <c r="L205" s="76">
        <v>2.5806025399999997</v>
      </c>
      <c r="M205" s="77">
        <v>8.8464601956680102E-9</v>
      </c>
      <c r="N205" s="77">
        <f t="shared" si="3"/>
        <v>3.1332292822764877E-3</v>
      </c>
      <c r="O205" s="77">
        <f>L205/'סכום נכסי הקרן'!$C$42</f>
        <v>3.2995582395951708E-5</v>
      </c>
    </row>
    <row r="206" spans="2:15">
      <c r="B206" s="75" t="s">
        <v>803</v>
      </c>
      <c r="C206" s="69" t="s">
        <v>804</v>
      </c>
      <c r="D206" s="82" t="s">
        <v>642</v>
      </c>
      <c r="E206" s="82" t="s">
        <v>643</v>
      </c>
      <c r="F206" s="69"/>
      <c r="G206" s="82" t="s">
        <v>728</v>
      </c>
      <c r="H206" s="82" t="s">
        <v>122</v>
      </c>
      <c r="I206" s="76">
        <v>5.6977200000000003</v>
      </c>
      <c r="J206" s="78">
        <v>9354</v>
      </c>
      <c r="K206" s="69"/>
      <c r="L206" s="76">
        <v>1.713481603</v>
      </c>
      <c r="M206" s="77">
        <v>4.1579904123471855E-8</v>
      </c>
      <c r="N206" s="77">
        <f t="shared" si="3"/>
        <v>2.0804175187557773E-3</v>
      </c>
      <c r="O206" s="77">
        <f>L206/'סכום נכסי הקרן'!$C$42</f>
        <v>2.1908574660138839E-5</v>
      </c>
    </row>
    <row r="207" spans="2:15">
      <c r="B207" s="75" t="s">
        <v>805</v>
      </c>
      <c r="C207" s="69" t="s">
        <v>806</v>
      </c>
      <c r="D207" s="82" t="s">
        <v>26</v>
      </c>
      <c r="E207" s="82" t="s">
        <v>643</v>
      </c>
      <c r="F207" s="69"/>
      <c r="G207" s="82" t="s">
        <v>669</v>
      </c>
      <c r="H207" s="82" t="s">
        <v>128</v>
      </c>
      <c r="I207" s="76">
        <v>20.682948999999997</v>
      </c>
      <c r="J207" s="78">
        <v>17200</v>
      </c>
      <c r="K207" s="69"/>
      <c r="L207" s="76">
        <v>1.3987960809999997</v>
      </c>
      <c r="M207" s="77">
        <v>1.4159885997677779E-8</v>
      </c>
      <c r="N207" s="77">
        <f t="shared" si="3"/>
        <v>1.6983432252697054E-3</v>
      </c>
      <c r="O207" s="77">
        <f>L207/'סכום נכסי הקרן'!$C$42</f>
        <v>1.7885005780770037E-5</v>
      </c>
    </row>
    <row r="208" spans="2:15">
      <c r="B208" s="75" t="s">
        <v>807</v>
      </c>
      <c r="C208" s="69" t="s">
        <v>808</v>
      </c>
      <c r="D208" s="82" t="s">
        <v>646</v>
      </c>
      <c r="E208" s="82" t="s">
        <v>643</v>
      </c>
      <c r="F208" s="69"/>
      <c r="G208" s="82" t="s">
        <v>669</v>
      </c>
      <c r="H208" s="82" t="s">
        <v>122</v>
      </c>
      <c r="I208" s="76">
        <v>1.57437</v>
      </c>
      <c r="J208" s="78">
        <v>26562</v>
      </c>
      <c r="K208" s="69"/>
      <c r="L208" s="76">
        <v>1.344462072</v>
      </c>
      <c r="M208" s="77">
        <v>1.4623526452745534E-9</v>
      </c>
      <c r="N208" s="77">
        <f t="shared" si="3"/>
        <v>1.6323737838762726E-3</v>
      </c>
      <c r="O208" s="77">
        <f>L208/'סכום נכסי הקרן'!$C$42</f>
        <v>1.7190291177078346E-5</v>
      </c>
    </row>
    <row r="209" spans="2:15">
      <c r="B209" s="75" t="s">
        <v>809</v>
      </c>
      <c r="C209" s="69" t="s">
        <v>810</v>
      </c>
      <c r="D209" s="82" t="s">
        <v>772</v>
      </c>
      <c r="E209" s="82" t="s">
        <v>643</v>
      </c>
      <c r="F209" s="69"/>
      <c r="G209" s="82" t="s">
        <v>669</v>
      </c>
      <c r="H209" s="82" t="s">
        <v>124</v>
      </c>
      <c r="I209" s="76">
        <v>8.9963999999999995</v>
      </c>
      <c r="J209" s="78">
        <v>2604</v>
      </c>
      <c r="K209" s="69"/>
      <c r="L209" s="76">
        <v>0.92396953999999998</v>
      </c>
      <c r="M209" s="77">
        <v>2.8865590383526937E-9</v>
      </c>
      <c r="N209" s="77">
        <f t="shared" si="3"/>
        <v>1.1218342901652483E-3</v>
      </c>
      <c r="O209" s="77">
        <f>L209/'סכום נכסי הקרן'!$C$42</f>
        <v>1.1813873936751067E-5</v>
      </c>
    </row>
    <row r="210" spans="2:15">
      <c r="B210" s="75" t="s">
        <v>811</v>
      </c>
      <c r="C210" s="69" t="s">
        <v>812</v>
      </c>
      <c r="D210" s="82" t="s">
        <v>26</v>
      </c>
      <c r="E210" s="82" t="s">
        <v>643</v>
      </c>
      <c r="F210" s="69"/>
      <c r="G210" s="82" t="s">
        <v>709</v>
      </c>
      <c r="H210" s="82" t="s">
        <v>124</v>
      </c>
      <c r="I210" s="76">
        <v>8.9963999999999995</v>
      </c>
      <c r="J210" s="78">
        <v>3139</v>
      </c>
      <c r="K210" s="69"/>
      <c r="L210" s="76">
        <v>1.113801992</v>
      </c>
      <c r="M210" s="77">
        <v>6.8889305373116109E-9</v>
      </c>
      <c r="N210" s="77">
        <f t="shared" si="3"/>
        <v>1.3523186782542201E-3</v>
      </c>
      <c r="O210" s="77">
        <f>L210/'סכום נכסי הקרן'!$C$42</f>
        <v>1.424107154440418E-5</v>
      </c>
    </row>
    <row r="211" spans="2:15">
      <c r="B211" s="75" t="s">
        <v>813</v>
      </c>
      <c r="C211" s="69" t="s">
        <v>814</v>
      </c>
      <c r="D211" s="82" t="s">
        <v>646</v>
      </c>
      <c r="E211" s="82" t="s">
        <v>643</v>
      </c>
      <c r="F211" s="69"/>
      <c r="G211" s="82" t="s">
        <v>743</v>
      </c>
      <c r="H211" s="82" t="s">
        <v>122</v>
      </c>
      <c r="I211" s="76">
        <v>2.2558470000000002</v>
      </c>
      <c r="J211" s="78">
        <v>11529</v>
      </c>
      <c r="K211" s="69"/>
      <c r="L211" s="76">
        <v>0.83614638200000002</v>
      </c>
      <c r="M211" s="77">
        <v>4.0190846636485338E-9</v>
      </c>
      <c r="N211" s="77">
        <f t="shared" si="3"/>
        <v>1.0152041190938075E-3</v>
      </c>
      <c r="O211" s="77">
        <f>L211/'סכום נכסי הקרן'!$C$42</f>
        <v>1.0690967095753505E-5</v>
      </c>
    </row>
    <row r="212" spans="2:15">
      <c r="B212" s="75" t="s">
        <v>815</v>
      </c>
      <c r="C212" s="69" t="s">
        <v>816</v>
      </c>
      <c r="D212" s="82" t="s">
        <v>646</v>
      </c>
      <c r="E212" s="82" t="s">
        <v>643</v>
      </c>
      <c r="F212" s="69"/>
      <c r="G212" s="82" t="s">
        <v>759</v>
      </c>
      <c r="H212" s="82" t="s">
        <v>122</v>
      </c>
      <c r="I212" s="76">
        <v>11.691585999999999</v>
      </c>
      <c r="J212" s="78">
        <v>12707</v>
      </c>
      <c r="K212" s="69"/>
      <c r="L212" s="76">
        <v>4.7763644149999998</v>
      </c>
      <c r="M212" s="77">
        <v>3.8355666464337518E-9</v>
      </c>
      <c r="N212" s="77">
        <f t="shared" si="3"/>
        <v>5.799205656792622E-3</v>
      </c>
      <c r="O212" s="77">
        <f>L212/'סכום נכסי הקרן'!$C$42</f>
        <v>6.1070592299821653E-5</v>
      </c>
    </row>
    <row r="213" spans="2:15">
      <c r="B213" s="75" t="s">
        <v>817</v>
      </c>
      <c r="C213" s="69" t="s">
        <v>818</v>
      </c>
      <c r="D213" s="82" t="s">
        <v>26</v>
      </c>
      <c r="E213" s="82" t="s">
        <v>643</v>
      </c>
      <c r="F213" s="69"/>
      <c r="G213" s="82" t="s">
        <v>728</v>
      </c>
      <c r="H213" s="82" t="s">
        <v>124</v>
      </c>
      <c r="I213" s="76">
        <v>0.59975999999999996</v>
      </c>
      <c r="J213" s="78">
        <v>59440</v>
      </c>
      <c r="K213" s="69"/>
      <c r="L213" s="76">
        <v>1.406061174</v>
      </c>
      <c r="M213" s="77">
        <v>4.749471176286486E-9</v>
      </c>
      <c r="N213" s="77">
        <f t="shared" si="3"/>
        <v>1.707164111777111E-3</v>
      </c>
      <c r="O213" s="77">
        <f>L213/'סכום נכסי הקרן'!$C$42</f>
        <v>1.7977897255137011E-5</v>
      </c>
    </row>
    <row r="214" spans="2:15">
      <c r="B214" s="75" t="s">
        <v>678</v>
      </c>
      <c r="C214" s="69" t="s">
        <v>679</v>
      </c>
      <c r="D214" s="82" t="s">
        <v>642</v>
      </c>
      <c r="E214" s="82" t="s">
        <v>643</v>
      </c>
      <c r="F214" s="69"/>
      <c r="G214" s="82" t="s">
        <v>148</v>
      </c>
      <c r="H214" s="82" t="s">
        <v>122</v>
      </c>
      <c r="I214" s="76">
        <v>10.074992999999999</v>
      </c>
      <c r="J214" s="78">
        <v>6223</v>
      </c>
      <c r="K214" s="69"/>
      <c r="L214" s="76">
        <v>2.0156982330000002</v>
      </c>
      <c r="M214" s="77">
        <v>1.5063116670595287E-7</v>
      </c>
      <c r="N214" s="77">
        <f>IFERROR(L214/$L$11,0)</f>
        <v>2.4473527519152855E-3</v>
      </c>
      <c r="O214" s="77">
        <f>L214/'סכום נכסי הקרן'!$C$42</f>
        <v>2.577271629451538E-5</v>
      </c>
    </row>
    <row r="215" spans="2:15">
      <c r="B215" s="75" t="s">
        <v>819</v>
      </c>
      <c r="C215" s="69" t="s">
        <v>820</v>
      </c>
      <c r="D215" s="82" t="s">
        <v>111</v>
      </c>
      <c r="E215" s="82" t="s">
        <v>643</v>
      </c>
      <c r="F215" s="69"/>
      <c r="G215" s="82" t="s">
        <v>759</v>
      </c>
      <c r="H215" s="82" t="s">
        <v>125</v>
      </c>
      <c r="I215" s="76">
        <v>674.73</v>
      </c>
      <c r="J215" s="78">
        <v>36.44</v>
      </c>
      <c r="K215" s="69"/>
      <c r="L215" s="76">
        <v>1.079843533</v>
      </c>
      <c r="M215" s="77">
        <v>9.5248103067178845E-9</v>
      </c>
      <c r="N215" s="77">
        <f t="shared" si="3"/>
        <v>1.3110881375295001E-3</v>
      </c>
      <c r="O215" s="77">
        <f>L215/'סכום נכסי הקרן'!$C$42</f>
        <v>1.3806878709743929E-5</v>
      </c>
    </row>
    <row r="216" spans="2:15">
      <c r="B216" s="75" t="s">
        <v>821</v>
      </c>
      <c r="C216" s="69" t="s">
        <v>822</v>
      </c>
      <c r="D216" s="82" t="s">
        <v>26</v>
      </c>
      <c r="E216" s="82" t="s">
        <v>643</v>
      </c>
      <c r="F216" s="69"/>
      <c r="G216" s="82" t="s">
        <v>728</v>
      </c>
      <c r="H216" s="82" t="s">
        <v>124</v>
      </c>
      <c r="I216" s="76">
        <v>1.2744899999999999</v>
      </c>
      <c r="J216" s="78">
        <v>51090</v>
      </c>
      <c r="K216" s="69"/>
      <c r="L216" s="76">
        <v>2.568149209</v>
      </c>
      <c r="M216" s="77">
        <v>2.5249558580464737E-9</v>
      </c>
      <c r="N216" s="77">
        <f t="shared" si="3"/>
        <v>3.118109115282046E-3</v>
      </c>
      <c r="O216" s="77">
        <f>L216/'סכום נכסי הקרן'!$C$42</f>
        <v>3.283635411389532E-5</v>
      </c>
    </row>
    <row r="217" spans="2:15">
      <c r="B217" s="75" t="s">
        <v>823</v>
      </c>
      <c r="C217" s="69" t="s">
        <v>824</v>
      </c>
      <c r="D217" s="82" t="s">
        <v>646</v>
      </c>
      <c r="E217" s="82" t="s">
        <v>643</v>
      </c>
      <c r="F217" s="69"/>
      <c r="G217" s="82" t="s">
        <v>658</v>
      </c>
      <c r="H217" s="82" t="s">
        <v>122</v>
      </c>
      <c r="I217" s="76">
        <v>2.7980900000000002</v>
      </c>
      <c r="J217" s="78">
        <v>35694</v>
      </c>
      <c r="K217" s="69"/>
      <c r="L217" s="76">
        <v>3.2109823990000002</v>
      </c>
      <c r="M217" s="77">
        <v>2.8307270257642629E-9</v>
      </c>
      <c r="N217" s="77">
        <f t="shared" si="3"/>
        <v>3.8986027183485631E-3</v>
      </c>
      <c r="O217" s="77">
        <f>L217/'סכום נכסי הקרן'!$C$42</f>
        <v>4.1055618862622375E-5</v>
      </c>
    </row>
    <row r="218" spans="2:15">
      <c r="B218" s="75" t="s">
        <v>825</v>
      </c>
      <c r="C218" s="69" t="s">
        <v>826</v>
      </c>
      <c r="D218" s="82" t="s">
        <v>642</v>
      </c>
      <c r="E218" s="82" t="s">
        <v>643</v>
      </c>
      <c r="F218" s="69"/>
      <c r="G218" s="82" t="s">
        <v>728</v>
      </c>
      <c r="H218" s="82" t="s">
        <v>122</v>
      </c>
      <c r="I218" s="76">
        <v>34.486199999999997</v>
      </c>
      <c r="J218" s="78">
        <v>1745</v>
      </c>
      <c r="K218" s="69"/>
      <c r="L218" s="76">
        <v>1.9347361709999999</v>
      </c>
      <c r="M218" s="77">
        <v>9.9086800016126854E-8</v>
      </c>
      <c r="N218" s="77">
        <f t="shared" si="3"/>
        <v>2.3490529558483231E-3</v>
      </c>
      <c r="O218" s="77">
        <f>L218/'סכום נכסי הקרן'!$C$42</f>
        <v>2.4737535422505869E-5</v>
      </c>
    </row>
    <row r="219" spans="2:15">
      <c r="B219" s="75" t="s">
        <v>827</v>
      </c>
      <c r="C219" s="69" t="s">
        <v>828</v>
      </c>
      <c r="D219" s="82" t="s">
        <v>646</v>
      </c>
      <c r="E219" s="82" t="s">
        <v>643</v>
      </c>
      <c r="F219" s="69"/>
      <c r="G219" s="82" t="s">
        <v>782</v>
      </c>
      <c r="H219" s="82" t="s">
        <v>122</v>
      </c>
      <c r="I219" s="76">
        <v>3.5544630000000002</v>
      </c>
      <c r="J219" s="78">
        <v>21458</v>
      </c>
      <c r="K219" s="69"/>
      <c r="L219" s="76">
        <v>2.4521338519999998</v>
      </c>
      <c r="M219" s="77">
        <v>4.7703805973131085E-9</v>
      </c>
      <c r="N219" s="77">
        <f t="shared" si="3"/>
        <v>2.9772494873030078E-3</v>
      </c>
      <c r="O219" s="77">
        <f>L219/'סכום נכסי הקרן'!$C$42</f>
        <v>3.1352981834842514E-5</v>
      </c>
    </row>
    <row r="220" spans="2:15">
      <c r="B220" s="75" t="s">
        <v>829</v>
      </c>
      <c r="C220" s="69" t="s">
        <v>830</v>
      </c>
      <c r="D220" s="82" t="s">
        <v>642</v>
      </c>
      <c r="E220" s="82" t="s">
        <v>643</v>
      </c>
      <c r="F220" s="69"/>
      <c r="G220" s="82" t="s">
        <v>658</v>
      </c>
      <c r="H220" s="82" t="s">
        <v>122</v>
      </c>
      <c r="I220" s="76">
        <v>7.9949060000000012</v>
      </c>
      <c r="J220" s="78">
        <v>22242</v>
      </c>
      <c r="K220" s="69"/>
      <c r="L220" s="76">
        <v>5.7169996080000001</v>
      </c>
      <c r="M220" s="77">
        <v>1.0574578748247727E-9</v>
      </c>
      <c r="N220" s="77">
        <f t="shared" si="3"/>
        <v>6.9412744895418124E-3</v>
      </c>
      <c r="O220" s="77">
        <f>L220/'סכום נכסי הקרן'!$C$42</f>
        <v>7.3097553264978057E-5</v>
      </c>
    </row>
    <row r="221" spans="2:15">
      <c r="B221" s="75" t="s">
        <v>831</v>
      </c>
      <c r="C221" s="69" t="s">
        <v>832</v>
      </c>
      <c r="D221" s="82" t="s">
        <v>646</v>
      </c>
      <c r="E221" s="82" t="s">
        <v>643</v>
      </c>
      <c r="F221" s="69"/>
      <c r="G221" s="82" t="s">
        <v>743</v>
      </c>
      <c r="H221" s="82" t="s">
        <v>122</v>
      </c>
      <c r="I221" s="76">
        <v>9.0814160000000008</v>
      </c>
      <c r="J221" s="78">
        <v>6853</v>
      </c>
      <c r="K221" s="69"/>
      <c r="L221" s="76">
        <v>2.0008534400000002</v>
      </c>
      <c r="M221" s="77">
        <v>5.0195803638651326E-9</v>
      </c>
      <c r="N221" s="77">
        <f t="shared" si="3"/>
        <v>2.4293289999441927E-3</v>
      </c>
      <c r="O221" s="77">
        <f>L221/'סכום נכסי הקרן'!$C$42</f>
        <v>2.5582910780884312E-5</v>
      </c>
    </row>
    <row r="222" spans="2:15">
      <c r="B222" s="75" t="s">
        <v>833</v>
      </c>
      <c r="C222" s="69" t="s">
        <v>834</v>
      </c>
      <c r="D222" s="82" t="s">
        <v>646</v>
      </c>
      <c r="E222" s="82" t="s">
        <v>643</v>
      </c>
      <c r="F222" s="69"/>
      <c r="G222" s="82" t="s">
        <v>746</v>
      </c>
      <c r="H222" s="82" t="s">
        <v>122</v>
      </c>
      <c r="I222" s="76">
        <v>14.871600000000001</v>
      </c>
      <c r="J222" s="78">
        <v>2301</v>
      </c>
      <c r="K222" s="69"/>
      <c r="L222" s="76">
        <v>1.1001585840000001</v>
      </c>
      <c r="M222" s="77">
        <v>3.9229733018579944E-8</v>
      </c>
      <c r="N222" s="77">
        <f t="shared" si="3"/>
        <v>1.3357535835551949E-3</v>
      </c>
      <c r="O222" s="77">
        <f>L222/'סכום נכסי הקרן'!$C$42</f>
        <v>1.4066626938600769E-5</v>
      </c>
    </row>
    <row r="223" spans="2:15">
      <c r="B223" s="75" t="s">
        <v>835</v>
      </c>
      <c r="C223" s="69" t="s">
        <v>836</v>
      </c>
      <c r="D223" s="82" t="s">
        <v>642</v>
      </c>
      <c r="E223" s="82" t="s">
        <v>643</v>
      </c>
      <c r="F223" s="69"/>
      <c r="G223" s="82" t="s">
        <v>743</v>
      </c>
      <c r="H223" s="82" t="s">
        <v>122</v>
      </c>
      <c r="I223" s="76">
        <v>1.7602960000000001</v>
      </c>
      <c r="J223" s="78">
        <v>13274</v>
      </c>
      <c r="K223" s="69"/>
      <c r="L223" s="76">
        <v>0.75122216600000002</v>
      </c>
      <c r="M223" s="77">
        <v>1.0731052101427699E-8</v>
      </c>
      <c r="N223" s="77">
        <f t="shared" si="3"/>
        <v>9.1209368801379578E-4</v>
      </c>
      <c r="O223" s="77">
        <f>L223/'סכום נכסי הקרן'!$C$42</f>
        <v>9.6051261252801506E-6</v>
      </c>
    </row>
    <row r="224" spans="2:15">
      <c r="B224" s="75" t="s">
        <v>837</v>
      </c>
      <c r="C224" s="69" t="s">
        <v>838</v>
      </c>
      <c r="D224" s="82" t="s">
        <v>115</v>
      </c>
      <c r="E224" s="82" t="s">
        <v>643</v>
      </c>
      <c r="F224" s="69"/>
      <c r="G224" s="82" t="s">
        <v>839</v>
      </c>
      <c r="H224" s="82" t="s">
        <v>725</v>
      </c>
      <c r="I224" s="76">
        <v>5.6977200000000003</v>
      </c>
      <c r="J224" s="78">
        <v>10426</v>
      </c>
      <c r="K224" s="69"/>
      <c r="L224" s="76">
        <v>2.1681428390000002</v>
      </c>
      <c r="M224" s="77">
        <v>1.9776883026726833E-9</v>
      </c>
      <c r="N224" s="77">
        <f t="shared" si="3"/>
        <v>2.6324428214012678E-3</v>
      </c>
      <c r="O224" s="77">
        <f>L224/'סכום נכסי הקרן'!$C$42</f>
        <v>2.7721872927559458E-5</v>
      </c>
    </row>
    <row r="225" spans="2:15">
      <c r="B225" s="75" t="s">
        <v>840</v>
      </c>
      <c r="C225" s="69" t="s">
        <v>841</v>
      </c>
      <c r="D225" s="82" t="s">
        <v>642</v>
      </c>
      <c r="E225" s="82" t="s">
        <v>643</v>
      </c>
      <c r="F225" s="69"/>
      <c r="G225" s="82" t="s">
        <v>738</v>
      </c>
      <c r="H225" s="82" t="s">
        <v>122</v>
      </c>
      <c r="I225" s="76">
        <v>2.1491500000000001</v>
      </c>
      <c r="J225" s="78">
        <v>54073</v>
      </c>
      <c r="K225" s="69"/>
      <c r="L225" s="76">
        <v>3.7361832559999999</v>
      </c>
      <c r="M225" s="77">
        <v>4.8645864282830469E-9</v>
      </c>
      <c r="N225" s="77">
        <f t="shared" si="3"/>
        <v>4.5362734478476925E-3</v>
      </c>
      <c r="O225" s="77">
        <f>L225/'סכום נכסי הקרן'!$C$42</f>
        <v>4.7770836678213587E-5</v>
      </c>
    </row>
    <row r="226" spans="2:15">
      <c r="B226" s="75" t="s">
        <v>842</v>
      </c>
      <c r="C226" s="69" t="s">
        <v>843</v>
      </c>
      <c r="D226" s="82" t="s">
        <v>111</v>
      </c>
      <c r="E226" s="82" t="s">
        <v>643</v>
      </c>
      <c r="F226" s="69"/>
      <c r="G226" s="82" t="s">
        <v>669</v>
      </c>
      <c r="H226" s="82" t="s">
        <v>125</v>
      </c>
      <c r="I226" s="76">
        <v>2.6989199999999998</v>
      </c>
      <c r="J226" s="78">
        <v>7086</v>
      </c>
      <c r="K226" s="69"/>
      <c r="L226" s="76">
        <v>0.83993098499999996</v>
      </c>
      <c r="M226" s="77">
        <v>2.0300373805721211E-8</v>
      </c>
      <c r="N226" s="77">
        <f t="shared" si="3"/>
        <v>1.0197991811994936E-3</v>
      </c>
      <c r="O226" s="77">
        <f>L226/'סכום נכסי הקרן'!$C$42</f>
        <v>1.0739357027246971E-5</v>
      </c>
    </row>
    <row r="227" spans="2:15">
      <c r="B227" s="75" t="s">
        <v>844</v>
      </c>
      <c r="C227" s="69" t="s">
        <v>845</v>
      </c>
      <c r="D227" s="82" t="s">
        <v>646</v>
      </c>
      <c r="E227" s="82" t="s">
        <v>643</v>
      </c>
      <c r="F227" s="69"/>
      <c r="G227" s="82" t="s">
        <v>728</v>
      </c>
      <c r="H227" s="82" t="s">
        <v>122</v>
      </c>
      <c r="I227" s="76">
        <v>5.3078760000000003</v>
      </c>
      <c r="J227" s="78">
        <v>14147</v>
      </c>
      <c r="K227" s="69"/>
      <c r="L227" s="76">
        <v>2.414160275</v>
      </c>
      <c r="M227" s="77">
        <v>4.2300260927062751E-9</v>
      </c>
      <c r="N227" s="77">
        <f t="shared" si="3"/>
        <v>2.9311440055153396E-3</v>
      </c>
      <c r="O227" s="77">
        <f>L227/'סכום נכסי הקרן'!$C$42</f>
        <v>3.0867451704048908E-5</v>
      </c>
    </row>
    <row r="228" spans="2:15">
      <c r="B228" s="75" t="s">
        <v>846</v>
      </c>
      <c r="C228" s="69" t="s">
        <v>847</v>
      </c>
      <c r="D228" s="82" t="s">
        <v>646</v>
      </c>
      <c r="E228" s="82" t="s">
        <v>643</v>
      </c>
      <c r="F228" s="69"/>
      <c r="G228" s="82" t="s">
        <v>746</v>
      </c>
      <c r="H228" s="82" t="s">
        <v>122</v>
      </c>
      <c r="I228" s="76">
        <v>6.0106050000000009</v>
      </c>
      <c r="J228" s="78">
        <v>4816</v>
      </c>
      <c r="K228" s="76">
        <v>8.695843E-3</v>
      </c>
      <c r="L228" s="76">
        <v>0.9393442620000001</v>
      </c>
      <c r="M228" s="77">
        <v>1.0560744846574369E-8</v>
      </c>
      <c r="N228" s="77">
        <f t="shared" si="3"/>
        <v>1.1405014535236402E-3</v>
      </c>
      <c r="O228" s="77">
        <f>L228/'סכום נכסי הקרן'!$C$42</f>
        <v>1.201045512223105E-5</v>
      </c>
    </row>
    <row r="229" spans="2:15">
      <c r="B229" s="75" t="s">
        <v>848</v>
      </c>
      <c r="C229" s="69" t="s">
        <v>849</v>
      </c>
      <c r="D229" s="82" t="s">
        <v>642</v>
      </c>
      <c r="E229" s="82" t="s">
        <v>643</v>
      </c>
      <c r="F229" s="69"/>
      <c r="G229" s="82" t="s">
        <v>709</v>
      </c>
      <c r="H229" s="82" t="s">
        <v>122</v>
      </c>
      <c r="I229" s="76">
        <v>1.9507190000000001</v>
      </c>
      <c r="J229" s="78">
        <v>52220</v>
      </c>
      <c r="K229" s="69"/>
      <c r="L229" s="76">
        <v>3.2750101310000002</v>
      </c>
      <c r="M229" s="77">
        <v>3.151403877221325E-9</v>
      </c>
      <c r="N229" s="77">
        <f t="shared" si="3"/>
        <v>3.9763417586194264E-3</v>
      </c>
      <c r="O229" s="77">
        <f>L229/'סכום נכסי הקרן'!$C$42</f>
        <v>4.1874277402279518E-5</v>
      </c>
    </row>
    <row r="230" spans="2:15">
      <c r="B230" s="75" t="s">
        <v>850</v>
      </c>
      <c r="C230" s="69" t="s">
        <v>851</v>
      </c>
      <c r="D230" s="82" t="s">
        <v>642</v>
      </c>
      <c r="E230" s="82" t="s">
        <v>643</v>
      </c>
      <c r="F230" s="69"/>
      <c r="G230" s="82" t="s">
        <v>658</v>
      </c>
      <c r="H230" s="82" t="s">
        <v>122</v>
      </c>
      <c r="I230" s="76">
        <v>7.7069159999999997</v>
      </c>
      <c r="J230" s="78">
        <v>6469</v>
      </c>
      <c r="K230" s="69"/>
      <c r="L230" s="76">
        <v>1.6028716730000001</v>
      </c>
      <c r="M230" s="77">
        <v>2.6178080823794833E-9</v>
      </c>
      <c r="N230" s="77">
        <f t="shared" si="3"/>
        <v>1.9461208705061201E-3</v>
      </c>
      <c r="O230" s="77">
        <f>L230/'סכום נכסי הקרן'!$C$42</f>
        <v>2.0494316167188022E-5</v>
      </c>
    </row>
    <row r="231" spans="2:15">
      <c r="B231" s="75" t="s">
        <v>692</v>
      </c>
      <c r="C231" s="69" t="s">
        <v>693</v>
      </c>
      <c r="D231" s="82" t="s">
        <v>646</v>
      </c>
      <c r="E231" s="82" t="s">
        <v>643</v>
      </c>
      <c r="F231" s="69"/>
      <c r="G231" s="82" t="s">
        <v>146</v>
      </c>
      <c r="H231" s="82" t="s">
        <v>122</v>
      </c>
      <c r="I231" s="76">
        <v>32.373759</v>
      </c>
      <c r="J231" s="78">
        <v>9028</v>
      </c>
      <c r="K231" s="69"/>
      <c r="L231" s="76">
        <v>9.3964899769999999</v>
      </c>
      <c r="M231" s="77">
        <v>5.7974797769885936E-7</v>
      </c>
      <c r="N231" s="77">
        <f>IFERROR(L231/$L$11,0)</f>
        <v>1.14087144727657E-2</v>
      </c>
      <c r="O231" s="77">
        <f>L231/'סכום נכסי הקרן'!$C$42</f>
        <v>1.2014351472692805E-4</v>
      </c>
    </row>
    <row r="232" spans="2:15">
      <c r="B232" s="75" t="s">
        <v>852</v>
      </c>
      <c r="C232" s="69" t="s">
        <v>853</v>
      </c>
      <c r="D232" s="82" t="s">
        <v>646</v>
      </c>
      <c r="E232" s="82" t="s">
        <v>643</v>
      </c>
      <c r="F232" s="69"/>
      <c r="G232" s="82" t="s">
        <v>658</v>
      </c>
      <c r="H232" s="82" t="s">
        <v>122</v>
      </c>
      <c r="I232" s="76">
        <v>2.8793069999999998</v>
      </c>
      <c r="J232" s="78">
        <v>35539</v>
      </c>
      <c r="K232" s="69"/>
      <c r="L232" s="76">
        <v>3.2898352810000002</v>
      </c>
      <c r="M232" s="77">
        <v>3.0139346695318633E-8</v>
      </c>
      <c r="N232" s="77">
        <f t="shared" si="3"/>
        <v>3.9943416611127958E-3</v>
      </c>
      <c r="O232" s="77">
        <f>L232/'סכום נכסי הקרן'!$C$42</f>
        <v>4.2063831760525378E-5</v>
      </c>
    </row>
    <row r="233" spans="2:15">
      <c r="B233" s="75" t="s">
        <v>854</v>
      </c>
      <c r="C233" s="69" t="s">
        <v>855</v>
      </c>
      <c r="D233" s="82" t="s">
        <v>642</v>
      </c>
      <c r="E233" s="82" t="s">
        <v>643</v>
      </c>
      <c r="F233" s="69"/>
      <c r="G233" s="82" t="s">
        <v>658</v>
      </c>
      <c r="H233" s="82" t="s">
        <v>122</v>
      </c>
      <c r="I233" s="76">
        <v>4.5294920000000003</v>
      </c>
      <c r="J233" s="78">
        <v>23420</v>
      </c>
      <c r="K233" s="69"/>
      <c r="L233" s="76">
        <v>3.4104949499999999</v>
      </c>
      <c r="M233" s="77">
        <v>3.8657708155063156E-9</v>
      </c>
      <c r="N233" s="77">
        <f t="shared" si="3"/>
        <v>4.140840163784419E-3</v>
      </c>
      <c r="O233" s="77">
        <f>L233/'סכום נכסי הקרן'!$C$42</f>
        <v>4.3606586209785801E-5</v>
      </c>
    </row>
    <row r="234" spans="2:15">
      <c r="B234" s="75" t="s">
        <v>696</v>
      </c>
      <c r="C234" s="69" t="s">
        <v>697</v>
      </c>
      <c r="D234" s="82" t="s">
        <v>642</v>
      </c>
      <c r="E234" s="82" t="s">
        <v>643</v>
      </c>
      <c r="F234" s="69"/>
      <c r="G234" s="82" t="s">
        <v>294</v>
      </c>
      <c r="H234" s="82" t="s">
        <v>122</v>
      </c>
      <c r="I234" s="76">
        <v>22.226205</v>
      </c>
      <c r="J234" s="78">
        <v>4472</v>
      </c>
      <c r="K234" s="69"/>
      <c r="L234" s="76">
        <v>3.195568207</v>
      </c>
      <c r="M234" s="77">
        <v>1.6283971110335986E-7</v>
      </c>
      <c r="N234" s="77">
        <f>IFERROR(L234/$L$11,0)</f>
        <v>3.8798876326317862E-3</v>
      </c>
      <c r="O234" s="77">
        <f>L234/'סכום נכסי הקרן'!$C$42</f>
        <v>4.0858533013748089E-5</v>
      </c>
    </row>
    <row r="235" spans="2:15">
      <c r="B235" s="75" t="s">
        <v>856</v>
      </c>
      <c r="C235" s="69" t="s">
        <v>857</v>
      </c>
      <c r="D235" s="82" t="s">
        <v>26</v>
      </c>
      <c r="E235" s="82" t="s">
        <v>643</v>
      </c>
      <c r="F235" s="69"/>
      <c r="G235" s="82" t="s">
        <v>796</v>
      </c>
      <c r="H235" s="82" t="s">
        <v>124</v>
      </c>
      <c r="I235" s="76">
        <v>22.491</v>
      </c>
      <c r="J235" s="78">
        <v>2237</v>
      </c>
      <c r="K235" s="69"/>
      <c r="L235" s="76">
        <v>1.984370067</v>
      </c>
      <c r="M235" s="77">
        <v>2.5134433261325881E-8</v>
      </c>
      <c r="N235" s="77">
        <f t="shared" si="3"/>
        <v>2.4093157719659365E-3</v>
      </c>
      <c r="O235" s="77">
        <f>L235/'סכום נכסי הקרן'!$C$42</f>
        <v>2.5372154384440281E-5</v>
      </c>
    </row>
    <row r="236" spans="2:15">
      <c r="B236" s="75" t="s">
        <v>858</v>
      </c>
      <c r="C236" s="69" t="s">
        <v>859</v>
      </c>
      <c r="D236" s="82" t="s">
        <v>646</v>
      </c>
      <c r="E236" s="82" t="s">
        <v>643</v>
      </c>
      <c r="F236" s="69"/>
      <c r="G236" s="82" t="s">
        <v>754</v>
      </c>
      <c r="H236" s="82" t="s">
        <v>122</v>
      </c>
      <c r="I236" s="76">
        <v>5.3044570000000002</v>
      </c>
      <c r="J236" s="78">
        <v>9966</v>
      </c>
      <c r="K236" s="69"/>
      <c r="L236" s="76">
        <v>1.6995847409999998</v>
      </c>
      <c r="M236" s="77">
        <v>7.1819472990135151E-9</v>
      </c>
      <c r="N236" s="77">
        <f t="shared" si="3"/>
        <v>2.0635446937952331E-3</v>
      </c>
      <c r="O236" s="77">
        <f>L236/'סכום נכסי הקרן'!$C$42</f>
        <v>2.1730889391656473E-5</v>
      </c>
    </row>
    <row r="237" spans="2:15">
      <c r="B237" s="75" t="s">
        <v>860</v>
      </c>
      <c r="C237" s="69" t="s">
        <v>861</v>
      </c>
      <c r="D237" s="82" t="s">
        <v>26</v>
      </c>
      <c r="E237" s="82" t="s">
        <v>643</v>
      </c>
      <c r="F237" s="69"/>
      <c r="G237" s="82" t="s">
        <v>728</v>
      </c>
      <c r="H237" s="82" t="s">
        <v>124</v>
      </c>
      <c r="I237" s="76">
        <v>2.5489799999999998</v>
      </c>
      <c r="J237" s="78">
        <v>9228</v>
      </c>
      <c r="K237" s="69"/>
      <c r="L237" s="76">
        <v>0.92773070700000015</v>
      </c>
      <c r="M237" s="77">
        <v>1.6900288971351098E-8</v>
      </c>
      <c r="N237" s="77">
        <f t="shared" si="3"/>
        <v>1.1264008975359178E-3</v>
      </c>
      <c r="O237" s="77">
        <f>L237/'סכום נכסי הקרן'!$C$42</f>
        <v>1.1861964215563797E-5</v>
      </c>
    </row>
    <row r="238" spans="2:15">
      <c r="B238" s="75" t="s">
        <v>862</v>
      </c>
      <c r="C238" s="69" t="s">
        <v>863</v>
      </c>
      <c r="D238" s="82" t="s">
        <v>646</v>
      </c>
      <c r="E238" s="82" t="s">
        <v>643</v>
      </c>
      <c r="F238" s="69"/>
      <c r="G238" s="82" t="s">
        <v>728</v>
      </c>
      <c r="H238" s="82" t="s">
        <v>122</v>
      </c>
      <c r="I238" s="76">
        <v>2.9988000000000001</v>
      </c>
      <c r="J238" s="78">
        <v>9389</v>
      </c>
      <c r="K238" s="69"/>
      <c r="L238" s="76">
        <v>0.90520682200000002</v>
      </c>
      <c r="M238" s="77">
        <v>4.2177066887950464E-8</v>
      </c>
      <c r="N238" s="77">
        <f t="shared" si="3"/>
        <v>1.0990536036622055E-3</v>
      </c>
      <c r="O238" s="77">
        <f>L238/'סכום נכסי הקרן'!$C$42</f>
        <v>1.1573973836621348E-5</v>
      </c>
    </row>
    <row r="239" spans="2:15">
      <c r="B239" s="75" t="s">
        <v>864</v>
      </c>
      <c r="C239" s="69" t="s">
        <v>865</v>
      </c>
      <c r="D239" s="82" t="s">
        <v>642</v>
      </c>
      <c r="E239" s="82" t="s">
        <v>643</v>
      </c>
      <c r="F239" s="69"/>
      <c r="G239" s="82" t="s">
        <v>669</v>
      </c>
      <c r="H239" s="82" t="s">
        <v>122</v>
      </c>
      <c r="I239" s="76">
        <v>3.2252239999999999</v>
      </c>
      <c r="J239" s="78">
        <v>12281</v>
      </c>
      <c r="K239" s="69"/>
      <c r="L239" s="76">
        <v>1.2734287320000002</v>
      </c>
      <c r="M239" s="77">
        <v>9.0478480995769374E-9</v>
      </c>
      <c r="N239" s="77">
        <f t="shared" si="3"/>
        <v>1.5461289098764582E-3</v>
      </c>
      <c r="O239" s="77">
        <f>L239/'סכום נכסי הקרן'!$C$42</f>
        <v>1.6282058938095257E-5</v>
      </c>
    </row>
    <row r="240" spans="2:15">
      <c r="B240" s="75" t="s">
        <v>866</v>
      </c>
      <c r="C240" s="69" t="s">
        <v>867</v>
      </c>
      <c r="D240" s="82" t="s">
        <v>26</v>
      </c>
      <c r="E240" s="82" t="s">
        <v>643</v>
      </c>
      <c r="F240" s="69"/>
      <c r="G240" s="82" t="s">
        <v>751</v>
      </c>
      <c r="H240" s="82" t="s">
        <v>122</v>
      </c>
      <c r="I240" s="76">
        <v>0.47225099999999998</v>
      </c>
      <c r="J240" s="78">
        <v>182500</v>
      </c>
      <c r="K240" s="69"/>
      <c r="L240" s="76">
        <v>2.7708738520000002</v>
      </c>
      <c r="M240" s="77">
        <v>1.9776725368330207E-9</v>
      </c>
      <c r="N240" s="77">
        <f t="shared" si="3"/>
        <v>3.3642465106543101E-3</v>
      </c>
      <c r="O240" s="77">
        <f>L240/'סכום נכסי הקרן'!$C$42</f>
        <v>3.5428391267279047E-5</v>
      </c>
    </row>
    <row r="241" spans="2:15">
      <c r="B241" s="75" t="s">
        <v>701</v>
      </c>
      <c r="C241" s="69" t="s">
        <v>702</v>
      </c>
      <c r="D241" s="82" t="s">
        <v>642</v>
      </c>
      <c r="E241" s="82" t="s">
        <v>643</v>
      </c>
      <c r="F241" s="69"/>
      <c r="G241" s="82" t="s">
        <v>148</v>
      </c>
      <c r="H241" s="82" t="s">
        <v>122</v>
      </c>
      <c r="I241" s="76">
        <v>12.974335000000002</v>
      </c>
      <c r="J241" s="78">
        <v>3061</v>
      </c>
      <c r="K241" s="69"/>
      <c r="L241" s="76">
        <v>1.2768192249999999</v>
      </c>
      <c r="M241" s="77">
        <v>2.4116329605021006E-7</v>
      </c>
      <c r="N241" s="77">
        <f>IFERROR(L241/$L$11,0)</f>
        <v>1.5502454647446683E-3</v>
      </c>
      <c r="O241" s="77">
        <f>L241/'סכום נכסי הקרן'!$C$42</f>
        <v>1.6325409779385361E-5</v>
      </c>
    </row>
    <row r="242" spans="2:15">
      <c r="B242" s="75" t="s">
        <v>868</v>
      </c>
      <c r="C242" s="69" t="s">
        <v>869</v>
      </c>
      <c r="D242" s="82" t="s">
        <v>26</v>
      </c>
      <c r="E242" s="82" t="s">
        <v>643</v>
      </c>
      <c r="F242" s="69"/>
      <c r="G242" s="82" t="s">
        <v>652</v>
      </c>
      <c r="H242" s="82" t="s">
        <v>124</v>
      </c>
      <c r="I242" s="76">
        <v>2.7738900000000002</v>
      </c>
      <c r="J242" s="78">
        <v>11830</v>
      </c>
      <c r="K242" s="69"/>
      <c r="L242" s="76">
        <v>1.2942610970000001</v>
      </c>
      <c r="M242" s="77">
        <v>4.8916307835125862E-9</v>
      </c>
      <c r="N242" s="77">
        <f t="shared" si="3"/>
        <v>1.5714224508326226E-3</v>
      </c>
      <c r="O242" s="77">
        <f>L242/'סכום נכסי הקרן'!$C$42</f>
        <v>1.6548421543419218E-5</v>
      </c>
    </row>
    <row r="243" spans="2:15">
      <c r="B243" s="75" t="s">
        <v>870</v>
      </c>
      <c r="C243" s="69" t="s">
        <v>871</v>
      </c>
      <c r="D243" s="82" t="s">
        <v>111</v>
      </c>
      <c r="E243" s="82" t="s">
        <v>643</v>
      </c>
      <c r="F243" s="69"/>
      <c r="G243" s="82" t="s">
        <v>754</v>
      </c>
      <c r="H243" s="82" t="s">
        <v>125</v>
      </c>
      <c r="I243" s="76">
        <v>20.747572999999999</v>
      </c>
      <c r="J243" s="78">
        <v>947.6</v>
      </c>
      <c r="K243" s="69"/>
      <c r="L243" s="76">
        <v>0.86346510099999996</v>
      </c>
      <c r="M243" s="77">
        <v>1.7411837029118936E-8</v>
      </c>
      <c r="N243" s="77">
        <f t="shared" si="3"/>
        <v>1.0483730434044389E-3</v>
      </c>
      <c r="O243" s="77">
        <f>L243/'סכום נכסי הקרן'!$C$42</f>
        <v>1.1040264219097555E-5</v>
      </c>
    </row>
    <row r="244" spans="2:15">
      <c r="B244" s="75" t="s">
        <v>872</v>
      </c>
      <c r="C244" s="69" t="s">
        <v>873</v>
      </c>
      <c r="D244" s="82" t="s">
        <v>26</v>
      </c>
      <c r="E244" s="82" t="s">
        <v>643</v>
      </c>
      <c r="F244" s="69"/>
      <c r="G244" s="82" t="s">
        <v>652</v>
      </c>
      <c r="H244" s="82" t="s">
        <v>124</v>
      </c>
      <c r="I244" s="76">
        <v>5.1901729999999997</v>
      </c>
      <c r="J244" s="78">
        <v>11752</v>
      </c>
      <c r="K244" s="69"/>
      <c r="L244" s="76">
        <v>2.405700414</v>
      </c>
      <c r="M244" s="77">
        <v>6.1060858823529407E-9</v>
      </c>
      <c r="N244" s="77">
        <f t="shared" si="3"/>
        <v>2.9208724957425916E-3</v>
      </c>
      <c r="O244" s="77">
        <f>L244/'סכום נכסי הקרן'!$C$42</f>
        <v>3.0759283926811974E-5</v>
      </c>
    </row>
    <row r="245" spans="2:15">
      <c r="B245" s="75" t="s">
        <v>874</v>
      </c>
      <c r="C245" s="69" t="s">
        <v>875</v>
      </c>
      <c r="D245" s="82" t="s">
        <v>646</v>
      </c>
      <c r="E245" s="82" t="s">
        <v>643</v>
      </c>
      <c r="F245" s="69"/>
      <c r="G245" s="82" t="s">
        <v>754</v>
      </c>
      <c r="H245" s="82" t="s">
        <v>122</v>
      </c>
      <c r="I245" s="76">
        <v>3.2747649999999999</v>
      </c>
      <c r="J245" s="78">
        <v>5958</v>
      </c>
      <c r="K245" s="76">
        <v>3.193254E-3</v>
      </c>
      <c r="L245" s="76">
        <v>0.63047342500000003</v>
      </c>
      <c r="M245" s="77">
        <v>4.5125875847588495E-8</v>
      </c>
      <c r="N245" s="77">
        <f t="shared" si="3"/>
        <v>7.6548703889408307E-4</v>
      </c>
      <c r="O245" s="77">
        <f>L245/'סכום נכסי הקרן'!$C$42</f>
        <v>8.0612328014857267E-6</v>
      </c>
    </row>
    <row r="246" spans="2:15">
      <c r="B246" s="75" t="s">
        <v>876</v>
      </c>
      <c r="C246" s="69" t="s">
        <v>877</v>
      </c>
      <c r="D246" s="82" t="s">
        <v>26</v>
      </c>
      <c r="E246" s="82" t="s">
        <v>643</v>
      </c>
      <c r="F246" s="69"/>
      <c r="G246" s="82" t="s">
        <v>709</v>
      </c>
      <c r="H246" s="82" t="s">
        <v>124</v>
      </c>
      <c r="I246" s="76">
        <v>7.7968799999999998</v>
      </c>
      <c r="J246" s="78">
        <v>3055</v>
      </c>
      <c r="K246" s="69"/>
      <c r="L246" s="76">
        <v>0.93946365300000001</v>
      </c>
      <c r="M246" s="77">
        <v>8.556346256398784E-9</v>
      </c>
      <c r="N246" s="77">
        <f t="shared" si="3"/>
        <v>1.1406464116764134E-3</v>
      </c>
      <c r="O246" s="77">
        <f>L246/'סכום נכסי הקרן'!$C$42</f>
        <v>1.2011981655479302E-5</v>
      </c>
    </row>
    <row r="247" spans="2:15">
      <c r="B247" s="75" t="s">
        <v>878</v>
      </c>
      <c r="C247" s="69" t="s">
        <v>879</v>
      </c>
      <c r="D247" s="82" t="s">
        <v>646</v>
      </c>
      <c r="E247" s="82" t="s">
        <v>643</v>
      </c>
      <c r="F247" s="69"/>
      <c r="G247" s="82" t="s">
        <v>709</v>
      </c>
      <c r="H247" s="82" t="s">
        <v>122</v>
      </c>
      <c r="I247" s="76">
        <v>8.2847399999999993</v>
      </c>
      <c r="J247" s="78">
        <v>10904</v>
      </c>
      <c r="K247" s="69"/>
      <c r="L247" s="76">
        <v>2.9043282020000003</v>
      </c>
      <c r="M247" s="77">
        <v>1.5974968074186135E-9</v>
      </c>
      <c r="N247" s="77">
        <f t="shared" si="3"/>
        <v>3.5262796291938179E-3</v>
      </c>
      <c r="O247" s="77">
        <f>L247/'סכום נכסי הקרן'!$C$42</f>
        <v>3.7134738499473577E-5</v>
      </c>
    </row>
    <row r="248" spans="2:15">
      <c r="B248" s="75" t="s">
        <v>880</v>
      </c>
      <c r="C248" s="69" t="s">
        <v>881</v>
      </c>
      <c r="D248" s="82" t="s">
        <v>646</v>
      </c>
      <c r="E248" s="82" t="s">
        <v>643</v>
      </c>
      <c r="F248" s="69"/>
      <c r="G248" s="82" t="s">
        <v>669</v>
      </c>
      <c r="H248" s="82" t="s">
        <v>122</v>
      </c>
      <c r="I248" s="76">
        <v>4.6481399999999997</v>
      </c>
      <c r="J248" s="78">
        <v>17653</v>
      </c>
      <c r="K248" s="69"/>
      <c r="L248" s="76">
        <v>2.6380237360000001</v>
      </c>
      <c r="M248" s="77">
        <v>9.2819275225465811E-9</v>
      </c>
      <c r="N248" s="77">
        <f t="shared" si="3"/>
        <v>3.2029470206503094E-3</v>
      </c>
      <c r="O248" s="77">
        <f>L248/'סכום נכסי הקרן'!$C$42</f>
        <v>3.3729769770615036E-5</v>
      </c>
    </row>
    <row r="249" spans="2:15">
      <c r="B249" s="75" t="s">
        <v>882</v>
      </c>
      <c r="C249" s="69" t="s">
        <v>883</v>
      </c>
      <c r="D249" s="82" t="s">
        <v>733</v>
      </c>
      <c r="E249" s="82" t="s">
        <v>643</v>
      </c>
      <c r="F249" s="69"/>
      <c r="G249" s="82" t="s">
        <v>738</v>
      </c>
      <c r="H249" s="82" t="s">
        <v>127</v>
      </c>
      <c r="I249" s="76">
        <v>3.4036379999999995</v>
      </c>
      <c r="J249" s="78">
        <v>56400</v>
      </c>
      <c r="K249" s="69"/>
      <c r="L249" s="76">
        <v>0.79602202499999997</v>
      </c>
      <c r="M249" s="77">
        <v>3.5485363362921147E-10</v>
      </c>
      <c r="N249" s="77">
        <f t="shared" si="3"/>
        <v>9.6648727551319345E-4</v>
      </c>
      <c r="O249" s="77">
        <f>L249/'סכום נכסי הקרן'!$C$42</f>
        <v>1.0177937093280483E-5</v>
      </c>
    </row>
    <row r="250" spans="2:15">
      <c r="B250" s="75" t="s">
        <v>884</v>
      </c>
      <c r="C250" s="69" t="s">
        <v>885</v>
      </c>
      <c r="D250" s="82" t="s">
        <v>646</v>
      </c>
      <c r="E250" s="82" t="s">
        <v>643</v>
      </c>
      <c r="F250" s="69"/>
      <c r="G250" s="82" t="s">
        <v>669</v>
      </c>
      <c r="H250" s="82" t="s">
        <v>122</v>
      </c>
      <c r="I250" s="76">
        <v>5.4008390000000013</v>
      </c>
      <c r="J250" s="78">
        <v>6829</v>
      </c>
      <c r="K250" s="69"/>
      <c r="L250" s="76">
        <v>1.1857668510000001</v>
      </c>
      <c r="M250" s="77">
        <v>4.4983330959387569E-9</v>
      </c>
      <c r="N250" s="77">
        <f t="shared" si="3"/>
        <v>1.4396945526938766E-3</v>
      </c>
      <c r="O250" s="77">
        <f>L250/'סכום נכסי הקרן'!$C$42</f>
        <v>1.5161214184714668E-5</v>
      </c>
    </row>
    <row r="251" spans="2:15">
      <c r="B251" s="75" t="s">
        <v>886</v>
      </c>
      <c r="C251" s="69" t="s">
        <v>887</v>
      </c>
      <c r="D251" s="82" t="s">
        <v>26</v>
      </c>
      <c r="E251" s="82" t="s">
        <v>643</v>
      </c>
      <c r="F251" s="69"/>
      <c r="G251" s="82" t="s">
        <v>888</v>
      </c>
      <c r="H251" s="82" t="s">
        <v>124</v>
      </c>
      <c r="I251" s="76">
        <v>3.7485000000000004</v>
      </c>
      <c r="J251" s="78">
        <v>4956.5</v>
      </c>
      <c r="K251" s="69"/>
      <c r="L251" s="76">
        <v>0.73279170299999996</v>
      </c>
      <c r="M251" s="77">
        <v>1.4264455628730694E-9</v>
      </c>
      <c r="N251" s="77">
        <f t="shared" si="3"/>
        <v>8.8971640772269234E-4</v>
      </c>
      <c r="O251" s="77">
        <f>L251/'סכום נכסי הקרן'!$C$42</f>
        <v>9.3694742373640678E-6</v>
      </c>
    </row>
    <row r="252" spans="2:15">
      <c r="B252" s="75" t="s">
        <v>889</v>
      </c>
      <c r="C252" s="69" t="s">
        <v>890</v>
      </c>
      <c r="D252" s="82" t="s">
        <v>646</v>
      </c>
      <c r="E252" s="82" t="s">
        <v>643</v>
      </c>
      <c r="F252" s="69"/>
      <c r="G252" s="82" t="s">
        <v>785</v>
      </c>
      <c r="H252" s="82" t="s">
        <v>122</v>
      </c>
      <c r="I252" s="76">
        <v>1.106047</v>
      </c>
      <c r="J252" s="78">
        <v>16840</v>
      </c>
      <c r="K252" s="69"/>
      <c r="L252" s="76">
        <v>0.59882070099999996</v>
      </c>
      <c r="M252" s="77">
        <v>1.5464505899258361E-9</v>
      </c>
      <c r="N252" s="77">
        <f t="shared" si="3"/>
        <v>7.2705599801763099E-4</v>
      </c>
      <c r="O252" s="77">
        <f>L252/'סכום נכסי הקרן'!$C$42</f>
        <v>7.6565210930339801E-6</v>
      </c>
    </row>
    <row r="253" spans="2:15">
      <c r="B253" s="75" t="s">
        <v>891</v>
      </c>
      <c r="C253" s="69" t="s">
        <v>892</v>
      </c>
      <c r="D253" s="82" t="s">
        <v>642</v>
      </c>
      <c r="E253" s="82" t="s">
        <v>643</v>
      </c>
      <c r="F253" s="69"/>
      <c r="G253" s="82" t="s">
        <v>658</v>
      </c>
      <c r="H253" s="82" t="s">
        <v>122</v>
      </c>
      <c r="I253" s="76">
        <v>8.1008910000000007</v>
      </c>
      <c r="J253" s="78">
        <v>16361</v>
      </c>
      <c r="K253" s="69"/>
      <c r="L253" s="76">
        <v>4.261118486</v>
      </c>
      <c r="M253" s="77">
        <v>2.5533189400819609E-7</v>
      </c>
      <c r="N253" s="77">
        <f t="shared" si="3"/>
        <v>5.1736216672811832E-3</v>
      </c>
      <c r="O253" s="77">
        <f>L253/'סכום נכסי הקרן'!$C$42</f>
        <v>5.448265818715579E-5</v>
      </c>
    </row>
    <row r="254" spans="2:15">
      <c r="B254" s="75" t="s">
        <v>893</v>
      </c>
      <c r="C254" s="69" t="s">
        <v>894</v>
      </c>
      <c r="D254" s="82" t="s">
        <v>646</v>
      </c>
      <c r="E254" s="82" t="s">
        <v>643</v>
      </c>
      <c r="F254" s="69"/>
      <c r="G254" s="82" t="s">
        <v>728</v>
      </c>
      <c r="H254" s="82" t="s">
        <v>122</v>
      </c>
      <c r="I254" s="76">
        <v>2.6239499999999998</v>
      </c>
      <c r="J254" s="78">
        <v>8541</v>
      </c>
      <c r="K254" s="69"/>
      <c r="L254" s="76">
        <v>0.72051869599999985</v>
      </c>
      <c r="M254" s="77">
        <v>6.7280042606309075E-9</v>
      </c>
      <c r="N254" s="77">
        <f t="shared" si="3"/>
        <v>8.7481518046357912E-4</v>
      </c>
      <c r="O254" s="77">
        <f>L254/'סכום נכסי הקרן'!$C$42</f>
        <v>9.2125515778542485E-6</v>
      </c>
    </row>
    <row r="255" spans="2:15">
      <c r="B255" s="75" t="s">
        <v>895</v>
      </c>
      <c r="C255" s="69" t="s">
        <v>896</v>
      </c>
      <c r="D255" s="82" t="s">
        <v>26</v>
      </c>
      <c r="E255" s="82" t="s">
        <v>643</v>
      </c>
      <c r="F255" s="69"/>
      <c r="G255" s="82" t="s">
        <v>652</v>
      </c>
      <c r="H255" s="82" t="s">
        <v>124</v>
      </c>
      <c r="I255" s="76">
        <v>9.425713</v>
      </c>
      <c r="J255" s="78">
        <v>8136</v>
      </c>
      <c r="K255" s="69"/>
      <c r="L255" s="76">
        <v>3.02463572</v>
      </c>
      <c r="M255" s="77">
        <v>1.536335411093838E-8</v>
      </c>
      <c r="N255" s="77">
        <f t="shared" si="3"/>
        <v>3.6723505689967386E-3</v>
      </c>
      <c r="O255" s="77">
        <f>L255/'סכום נכסי הקרן'!$C$42</f>
        <v>3.8672990346277321E-5</v>
      </c>
    </row>
    <row r="256" spans="2:15">
      <c r="B256" s="75" t="s">
        <v>897</v>
      </c>
      <c r="C256" s="69" t="s">
        <v>898</v>
      </c>
      <c r="D256" s="82" t="s">
        <v>646</v>
      </c>
      <c r="E256" s="82" t="s">
        <v>643</v>
      </c>
      <c r="F256" s="69"/>
      <c r="G256" s="82" t="s">
        <v>658</v>
      </c>
      <c r="H256" s="82" t="s">
        <v>122</v>
      </c>
      <c r="I256" s="76">
        <v>4.8679069999999998</v>
      </c>
      <c r="J256" s="78">
        <v>21873</v>
      </c>
      <c r="K256" s="69"/>
      <c r="L256" s="76">
        <v>3.4231947540000003</v>
      </c>
      <c r="M256" s="77">
        <v>2.8707753256409405E-9</v>
      </c>
      <c r="N256" s="77">
        <f t="shared" si="3"/>
        <v>4.1562595850843662E-3</v>
      </c>
      <c r="O256" s="77">
        <f>L256/'סכום נכסי הקרן'!$C$42</f>
        <v>4.3768965895459696E-5</v>
      </c>
    </row>
    <row r="257" spans="2:15">
      <c r="B257" s="75" t="s">
        <v>899</v>
      </c>
      <c r="C257" s="69" t="s">
        <v>900</v>
      </c>
      <c r="D257" s="82" t="s">
        <v>26</v>
      </c>
      <c r="E257" s="82" t="s">
        <v>643</v>
      </c>
      <c r="F257" s="69"/>
      <c r="G257" s="82" t="s">
        <v>796</v>
      </c>
      <c r="H257" s="82" t="s">
        <v>124</v>
      </c>
      <c r="I257" s="76">
        <v>1.1245499999999999</v>
      </c>
      <c r="J257" s="78">
        <v>15242</v>
      </c>
      <c r="K257" s="69"/>
      <c r="L257" s="76">
        <v>0.67603416500000002</v>
      </c>
      <c r="M257" s="77">
        <v>5.4535417335851631E-9</v>
      </c>
      <c r="N257" s="77">
        <f t="shared" si="3"/>
        <v>8.2080444732001822E-4</v>
      </c>
      <c r="O257" s="77">
        <f>L257/'סכום נכסי הקרן'!$C$42</f>
        <v>8.6437723934565756E-6</v>
      </c>
    </row>
    <row r="258" spans="2:15">
      <c r="B258" s="75" t="s">
        <v>901</v>
      </c>
      <c r="C258" s="69" t="s">
        <v>902</v>
      </c>
      <c r="D258" s="82" t="s">
        <v>26</v>
      </c>
      <c r="E258" s="82" t="s">
        <v>643</v>
      </c>
      <c r="F258" s="69"/>
      <c r="G258" s="82" t="s">
        <v>652</v>
      </c>
      <c r="H258" s="82" t="s">
        <v>128</v>
      </c>
      <c r="I258" s="76">
        <v>34.336260000000003</v>
      </c>
      <c r="J258" s="78">
        <v>19380</v>
      </c>
      <c r="K258" s="69"/>
      <c r="L258" s="76">
        <v>2.6164971779999999</v>
      </c>
      <c r="M258" s="77">
        <v>2.1658626750846482E-8</v>
      </c>
      <c r="N258" s="77">
        <f t="shared" si="3"/>
        <v>3.1768106277626916E-3</v>
      </c>
      <c r="O258" s="77">
        <f>L258/'סכום נכסי הקרן'!$C$42</f>
        <v>3.3454531214045125E-5</v>
      </c>
    </row>
    <row r="259" spans="2:15">
      <c r="B259" s="75" t="s">
        <v>903</v>
      </c>
      <c r="C259" s="69" t="s">
        <v>904</v>
      </c>
      <c r="D259" s="82" t="s">
        <v>26</v>
      </c>
      <c r="E259" s="82" t="s">
        <v>643</v>
      </c>
      <c r="F259" s="69"/>
      <c r="G259" s="82" t="s">
        <v>754</v>
      </c>
      <c r="H259" s="82" t="s">
        <v>124</v>
      </c>
      <c r="I259" s="76">
        <v>3.7485000000000004</v>
      </c>
      <c r="J259" s="78">
        <v>5976</v>
      </c>
      <c r="K259" s="69"/>
      <c r="L259" s="76">
        <v>0.88351926099999989</v>
      </c>
      <c r="M259" s="77">
        <v>6.624110501550593E-9</v>
      </c>
      <c r="N259" s="77">
        <f t="shared" si="3"/>
        <v>1.0727217295618421E-3</v>
      </c>
      <c r="O259" s="77">
        <f>L259/'סכום נכסי הקרן'!$C$42</f>
        <v>1.1296676695798287E-5</v>
      </c>
    </row>
    <row r="260" spans="2:15">
      <c r="B260" s="75" t="s">
        <v>905</v>
      </c>
      <c r="C260" s="69" t="s">
        <v>906</v>
      </c>
      <c r="D260" s="82" t="s">
        <v>646</v>
      </c>
      <c r="E260" s="82" t="s">
        <v>643</v>
      </c>
      <c r="F260" s="69"/>
      <c r="G260" s="82" t="s">
        <v>907</v>
      </c>
      <c r="H260" s="82" t="s">
        <v>122</v>
      </c>
      <c r="I260" s="76">
        <v>8.7155769999999997</v>
      </c>
      <c r="J260" s="78">
        <v>14415</v>
      </c>
      <c r="K260" s="76">
        <v>1.2007383999999999E-2</v>
      </c>
      <c r="L260" s="76">
        <v>4.0511741720000005</v>
      </c>
      <c r="M260" s="77">
        <v>3.0804864647674355E-9</v>
      </c>
      <c r="N260" s="77">
        <f t="shared" si="3"/>
        <v>4.9187185343592694E-3</v>
      </c>
      <c r="O260" s="77">
        <f>L260/'סכום נכסי הקרן'!$C$42</f>
        <v>5.1798310325067524E-5</v>
      </c>
    </row>
    <row r="261" spans="2:15">
      <c r="B261" s="75" t="s">
        <v>908</v>
      </c>
      <c r="C261" s="69" t="s">
        <v>909</v>
      </c>
      <c r="D261" s="82" t="s">
        <v>646</v>
      </c>
      <c r="E261" s="82" t="s">
        <v>643</v>
      </c>
      <c r="F261" s="69"/>
      <c r="G261" s="82" t="s">
        <v>738</v>
      </c>
      <c r="H261" s="82" t="s">
        <v>122</v>
      </c>
      <c r="I261" s="76">
        <v>5.7554470000000002</v>
      </c>
      <c r="J261" s="78">
        <v>18118</v>
      </c>
      <c r="K261" s="69"/>
      <c r="L261" s="76">
        <v>3.3525115600000004</v>
      </c>
      <c r="M261" s="77">
        <v>3.1789530884700707E-9</v>
      </c>
      <c r="N261" s="77">
        <f t="shared" si="3"/>
        <v>4.0704398395897227E-3</v>
      </c>
      <c r="O261" s="77">
        <f>L261/'סכום נכסי הקרן'!$C$42</f>
        <v>4.2865210623004589E-5</v>
      </c>
    </row>
    <row r="262" spans="2:15">
      <c r="B262" s="75" t="s">
        <v>910</v>
      </c>
      <c r="C262" s="69" t="s">
        <v>911</v>
      </c>
      <c r="D262" s="82" t="s">
        <v>642</v>
      </c>
      <c r="E262" s="82" t="s">
        <v>643</v>
      </c>
      <c r="F262" s="69"/>
      <c r="G262" s="82" t="s">
        <v>782</v>
      </c>
      <c r="H262" s="82" t="s">
        <v>122</v>
      </c>
      <c r="I262" s="76">
        <v>22.491</v>
      </c>
      <c r="J262" s="78">
        <v>2192</v>
      </c>
      <c r="K262" s="69"/>
      <c r="L262" s="76">
        <v>1.5850037450000001</v>
      </c>
      <c r="M262" s="77">
        <v>1.003530440704469E-7</v>
      </c>
      <c r="N262" s="77">
        <f t="shared" si="3"/>
        <v>1.9244265900598145E-3</v>
      </c>
      <c r="O262" s="77">
        <f>L262/'סכום נכסי הקרן'!$C$42</f>
        <v>2.0265856851415616E-5</v>
      </c>
    </row>
    <row r="263" spans="2:15">
      <c r="B263" s="75" t="s">
        <v>912</v>
      </c>
      <c r="C263" s="69" t="s">
        <v>913</v>
      </c>
      <c r="D263" s="82" t="s">
        <v>646</v>
      </c>
      <c r="E263" s="82" t="s">
        <v>643</v>
      </c>
      <c r="F263" s="69"/>
      <c r="G263" s="82" t="s">
        <v>728</v>
      </c>
      <c r="H263" s="82" t="s">
        <v>122</v>
      </c>
      <c r="I263" s="76">
        <v>1.2744899999999999</v>
      </c>
      <c r="J263" s="78">
        <v>18049</v>
      </c>
      <c r="K263" s="69"/>
      <c r="L263" s="76">
        <v>0.73955513099999992</v>
      </c>
      <c r="M263" s="77">
        <v>2.0376557256033058E-8</v>
      </c>
      <c r="N263" s="77">
        <f t="shared" si="3"/>
        <v>8.9792819947663235E-4</v>
      </c>
      <c r="O263" s="77">
        <f>L263/'סכום נכסי הקרן'!$C$42</f>
        <v>9.4559514233677227E-6</v>
      </c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5" t="s">
        <v>206</v>
      </c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5" t="s">
        <v>102</v>
      </c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5" t="s">
        <v>189</v>
      </c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5" t="s">
        <v>197</v>
      </c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5" t="s">
        <v>203</v>
      </c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21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22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21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21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22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3"/>
      <c r="D301" s="113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3"/>
      <c r="D302" s="113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3"/>
      <c r="D303" s="113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3"/>
      <c r="D304" s="113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3"/>
      <c r="D305" s="113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3"/>
      <c r="D306" s="113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3"/>
      <c r="D307" s="113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3"/>
      <c r="D308" s="113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3"/>
      <c r="D309" s="113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3"/>
      <c r="D310" s="113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3"/>
      <c r="D311" s="113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3"/>
      <c r="D312" s="113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3"/>
      <c r="D313" s="113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3"/>
      <c r="D314" s="113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3"/>
      <c r="D315" s="113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3"/>
      <c r="D316" s="113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3"/>
      <c r="D317" s="113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3"/>
      <c r="D318" s="113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3"/>
      <c r="D319" s="113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3"/>
      <c r="D320" s="113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3"/>
      <c r="D321" s="113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3"/>
      <c r="D322" s="113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3"/>
      <c r="D323" s="113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3"/>
      <c r="D324" s="113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13"/>
      <c r="C325" s="113"/>
      <c r="D325" s="113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13"/>
      <c r="C326" s="113"/>
      <c r="D326" s="113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13"/>
      <c r="C327" s="113"/>
      <c r="D327" s="113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21"/>
      <c r="C359" s="113"/>
      <c r="D359" s="113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21"/>
      <c r="C360" s="113"/>
      <c r="D360" s="113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22"/>
      <c r="C361" s="113"/>
      <c r="D361" s="113"/>
      <c r="E361" s="113"/>
      <c r="F361" s="113"/>
      <c r="G361" s="113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13"/>
      <c r="C362" s="113"/>
      <c r="D362" s="113"/>
      <c r="E362" s="113"/>
      <c r="F362" s="113"/>
      <c r="G362" s="113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13"/>
      <c r="C363" s="113"/>
      <c r="D363" s="113"/>
      <c r="E363" s="113"/>
      <c r="F363" s="113"/>
      <c r="G363" s="113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3"/>
      <c r="F364" s="113"/>
      <c r="G364" s="113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3"/>
      <c r="F365" s="113"/>
      <c r="G365" s="113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3"/>
      <c r="F366" s="113"/>
      <c r="G366" s="113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3"/>
      <c r="F367" s="113"/>
      <c r="G367" s="113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3"/>
      <c r="F368" s="113"/>
      <c r="G368" s="113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3"/>
      <c r="F369" s="113"/>
      <c r="G369" s="113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3"/>
      <c r="F370" s="113"/>
      <c r="G370" s="113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3"/>
      <c r="F371" s="113"/>
      <c r="G371" s="113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3"/>
      <c r="F372" s="113"/>
      <c r="G372" s="113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3"/>
      <c r="F373" s="113"/>
      <c r="G373" s="113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3"/>
      <c r="F374" s="113"/>
      <c r="G374" s="113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3"/>
      <c r="F375" s="113"/>
      <c r="G375" s="113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3"/>
      <c r="F376" s="113"/>
      <c r="G376" s="113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3"/>
      <c r="F377" s="113"/>
      <c r="G377" s="113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3"/>
      <c r="F378" s="113"/>
      <c r="G378" s="113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3"/>
      <c r="F379" s="113"/>
      <c r="G379" s="113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3"/>
      <c r="F380" s="113"/>
      <c r="G380" s="113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3"/>
      <c r="F381" s="113"/>
      <c r="G381" s="113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3"/>
      <c r="F382" s="113"/>
      <c r="G382" s="113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3"/>
      <c r="F383" s="113"/>
      <c r="G383" s="113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3"/>
      <c r="F384" s="113"/>
      <c r="G384" s="113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3"/>
      <c r="F385" s="113"/>
      <c r="G385" s="113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3"/>
      <c r="F386" s="113"/>
      <c r="G386" s="113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3"/>
      <c r="F387" s="113"/>
      <c r="G387" s="113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3"/>
      <c r="F388" s="113"/>
      <c r="G388" s="113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3"/>
      <c r="F389" s="113"/>
      <c r="G389" s="113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3"/>
      <c r="F390" s="113"/>
      <c r="G390" s="113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3"/>
      <c r="F391" s="113"/>
      <c r="G391" s="113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3"/>
      <c r="F392" s="113"/>
      <c r="G392" s="113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3"/>
      <c r="F393" s="113"/>
      <c r="G393" s="113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3"/>
      <c r="F394" s="113"/>
      <c r="G394" s="113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3"/>
      <c r="F395" s="113"/>
      <c r="G395" s="113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3"/>
      <c r="F396" s="113"/>
      <c r="G396" s="113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3"/>
      <c r="F397" s="113"/>
      <c r="G397" s="113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3"/>
      <c r="F398" s="113"/>
      <c r="G398" s="113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3"/>
      <c r="F399" s="113"/>
      <c r="G399" s="113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3"/>
      <c r="F400" s="113"/>
      <c r="G400" s="113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13"/>
      <c r="C401" s="113"/>
      <c r="D401" s="113"/>
      <c r="E401" s="113"/>
      <c r="F401" s="113"/>
      <c r="G401" s="113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13"/>
      <c r="C402" s="113"/>
      <c r="D402" s="113"/>
      <c r="E402" s="113"/>
      <c r="F402" s="113"/>
      <c r="G402" s="113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13"/>
      <c r="C403" s="113"/>
      <c r="D403" s="113"/>
      <c r="E403" s="113"/>
      <c r="F403" s="113"/>
      <c r="G403" s="113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13"/>
      <c r="C404" s="113"/>
      <c r="D404" s="113"/>
      <c r="E404" s="113"/>
      <c r="F404" s="113"/>
      <c r="G404" s="113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13"/>
      <c r="C405" s="113"/>
      <c r="D405" s="113"/>
      <c r="E405" s="113"/>
      <c r="F405" s="113"/>
      <c r="G405" s="113"/>
      <c r="H405" s="114"/>
      <c r="I405" s="114"/>
      <c r="J405" s="114"/>
      <c r="K405" s="114"/>
      <c r="L405" s="114"/>
      <c r="M405" s="114"/>
      <c r="N405" s="114"/>
      <c r="O405" s="114"/>
    </row>
    <row r="406" spans="2:15">
      <c r="B406" s="113"/>
      <c r="C406" s="113"/>
      <c r="D406" s="113"/>
      <c r="E406" s="113"/>
      <c r="F406" s="113"/>
      <c r="G406" s="113"/>
      <c r="H406" s="114"/>
      <c r="I406" s="114"/>
      <c r="J406" s="114"/>
      <c r="K406" s="114"/>
      <c r="L406" s="114"/>
      <c r="M406" s="114"/>
      <c r="N406" s="114"/>
      <c r="O406" s="114"/>
    </row>
    <row r="407" spans="2:15">
      <c r="B407" s="113"/>
      <c r="C407" s="113"/>
      <c r="D407" s="113"/>
      <c r="E407" s="113"/>
      <c r="F407" s="113"/>
      <c r="G407" s="113"/>
      <c r="H407" s="114"/>
      <c r="I407" s="114"/>
      <c r="J407" s="114"/>
      <c r="K407" s="114"/>
      <c r="L407" s="114"/>
      <c r="M407" s="114"/>
      <c r="N407" s="114"/>
      <c r="O407" s="114"/>
    </row>
    <row r="408" spans="2:15">
      <c r="B408" s="113"/>
      <c r="C408" s="113"/>
      <c r="D408" s="113"/>
      <c r="E408" s="113"/>
      <c r="F408" s="113"/>
      <c r="G408" s="113"/>
      <c r="H408" s="114"/>
      <c r="I408" s="114"/>
      <c r="J408" s="114"/>
      <c r="K408" s="114"/>
      <c r="L408" s="114"/>
      <c r="M408" s="114"/>
      <c r="N408" s="114"/>
      <c r="O408" s="114"/>
    </row>
    <row r="409" spans="2:15">
      <c r="B409" s="113"/>
      <c r="C409" s="113"/>
      <c r="D409" s="113"/>
      <c r="E409" s="113"/>
      <c r="F409" s="113"/>
      <c r="G409" s="113"/>
      <c r="H409" s="114"/>
      <c r="I409" s="114"/>
      <c r="J409" s="114"/>
      <c r="K409" s="114"/>
      <c r="L409" s="114"/>
      <c r="M409" s="114"/>
      <c r="N409" s="114"/>
      <c r="O409" s="114"/>
    </row>
    <row r="410" spans="2:15">
      <c r="B410" s="113"/>
      <c r="C410" s="113"/>
      <c r="D410" s="113"/>
      <c r="E410" s="113"/>
      <c r="F410" s="113"/>
      <c r="G410" s="113"/>
      <c r="H410" s="114"/>
      <c r="I410" s="114"/>
      <c r="J410" s="114"/>
      <c r="K410" s="114"/>
      <c r="L410" s="114"/>
      <c r="M410" s="114"/>
      <c r="N410" s="114"/>
      <c r="O410" s="114"/>
    </row>
    <row r="411" spans="2:15">
      <c r="B411" s="113"/>
      <c r="C411" s="113"/>
      <c r="D411" s="113"/>
      <c r="E411" s="113"/>
      <c r="F411" s="113"/>
      <c r="G411" s="113"/>
      <c r="H411" s="114"/>
      <c r="I411" s="114"/>
      <c r="J411" s="114"/>
      <c r="K411" s="114"/>
      <c r="L411" s="114"/>
      <c r="M411" s="114"/>
      <c r="N411" s="114"/>
      <c r="O411" s="114"/>
    </row>
    <row r="412" spans="2:15">
      <c r="B412" s="113"/>
      <c r="C412" s="113"/>
      <c r="D412" s="113"/>
      <c r="E412" s="113"/>
      <c r="F412" s="113"/>
      <c r="G412" s="113"/>
      <c r="H412" s="114"/>
      <c r="I412" s="114"/>
      <c r="J412" s="114"/>
      <c r="K412" s="114"/>
      <c r="L412" s="114"/>
      <c r="M412" s="114"/>
      <c r="N412" s="114"/>
      <c r="O412" s="114"/>
    </row>
    <row r="413" spans="2:15">
      <c r="B413" s="113"/>
      <c r="C413" s="113"/>
      <c r="D413" s="113"/>
      <c r="E413" s="113"/>
      <c r="F413" s="113"/>
      <c r="G413" s="113"/>
      <c r="H413" s="114"/>
      <c r="I413" s="114"/>
      <c r="J413" s="114"/>
      <c r="K413" s="114"/>
      <c r="L413" s="114"/>
      <c r="M413" s="114"/>
      <c r="N413" s="114"/>
      <c r="O413" s="114"/>
    </row>
    <row r="414" spans="2:15">
      <c r="B414" s="113"/>
      <c r="C414" s="113"/>
      <c r="D414" s="113"/>
      <c r="E414" s="113"/>
      <c r="F414" s="113"/>
      <c r="G414" s="113"/>
      <c r="H414" s="114"/>
      <c r="I414" s="114"/>
      <c r="J414" s="114"/>
      <c r="K414" s="114"/>
      <c r="L414" s="114"/>
      <c r="M414" s="114"/>
      <c r="N414" s="114"/>
      <c r="O414" s="114"/>
    </row>
    <row r="415" spans="2:15">
      <c r="B415" s="113"/>
      <c r="C415" s="113"/>
      <c r="D415" s="113"/>
      <c r="E415" s="113"/>
      <c r="F415" s="113"/>
      <c r="G415" s="113"/>
      <c r="H415" s="114"/>
      <c r="I415" s="114"/>
      <c r="J415" s="114"/>
      <c r="K415" s="114"/>
      <c r="L415" s="114"/>
      <c r="M415" s="114"/>
      <c r="N415" s="114"/>
      <c r="O415" s="114"/>
    </row>
    <row r="416" spans="2:15">
      <c r="B416" s="113"/>
      <c r="C416" s="113"/>
      <c r="D416" s="113"/>
      <c r="E416" s="113"/>
      <c r="F416" s="113"/>
      <c r="G416" s="113"/>
      <c r="H416" s="114"/>
      <c r="I416" s="114"/>
      <c r="J416" s="114"/>
      <c r="K416" s="114"/>
      <c r="L416" s="114"/>
      <c r="M416" s="114"/>
      <c r="N416" s="114"/>
      <c r="O416" s="114"/>
    </row>
    <row r="417" spans="2:15">
      <c r="B417" s="113"/>
      <c r="C417" s="113"/>
      <c r="D417" s="113"/>
      <c r="E417" s="113"/>
      <c r="F417" s="113"/>
      <c r="G417" s="113"/>
      <c r="H417" s="114"/>
      <c r="I417" s="114"/>
      <c r="J417" s="114"/>
      <c r="K417" s="114"/>
      <c r="L417" s="114"/>
      <c r="M417" s="114"/>
      <c r="N417" s="114"/>
      <c r="O417" s="114"/>
    </row>
    <row r="418" spans="2:15">
      <c r="B418" s="113"/>
      <c r="C418" s="113"/>
      <c r="D418" s="113"/>
      <c r="E418" s="113"/>
      <c r="F418" s="113"/>
      <c r="G418" s="113"/>
      <c r="H418" s="114"/>
      <c r="I418" s="114"/>
      <c r="J418" s="114"/>
      <c r="K418" s="114"/>
      <c r="L418" s="114"/>
      <c r="M418" s="114"/>
      <c r="N418" s="114"/>
      <c r="O418" s="114"/>
    </row>
    <row r="419" spans="2:15">
      <c r="B419" s="113"/>
      <c r="C419" s="113"/>
      <c r="D419" s="113"/>
      <c r="E419" s="113"/>
      <c r="F419" s="113"/>
      <c r="G419" s="113"/>
      <c r="H419" s="114"/>
      <c r="I419" s="114"/>
      <c r="J419" s="114"/>
      <c r="K419" s="114"/>
      <c r="L419" s="114"/>
      <c r="M419" s="114"/>
      <c r="N419" s="114"/>
      <c r="O419" s="114"/>
    </row>
    <row r="420" spans="2:15">
      <c r="B420" s="113"/>
      <c r="C420" s="113"/>
      <c r="D420" s="113"/>
      <c r="E420" s="113"/>
      <c r="F420" s="113"/>
      <c r="G420" s="113"/>
      <c r="H420" s="114"/>
      <c r="I420" s="114"/>
      <c r="J420" s="114"/>
      <c r="K420" s="114"/>
      <c r="L420" s="114"/>
      <c r="M420" s="114"/>
      <c r="N420" s="114"/>
      <c r="O420" s="114"/>
    </row>
    <row r="421" spans="2:15">
      <c r="B421" s="113"/>
      <c r="C421" s="113"/>
      <c r="D421" s="113"/>
      <c r="E421" s="113"/>
      <c r="F421" s="113"/>
      <c r="G421" s="113"/>
      <c r="H421" s="114"/>
      <c r="I421" s="114"/>
      <c r="J421" s="114"/>
      <c r="K421" s="114"/>
      <c r="L421" s="114"/>
      <c r="M421" s="114"/>
      <c r="N421" s="114"/>
      <c r="O421" s="114"/>
    </row>
    <row r="422" spans="2:15">
      <c r="B422" s="113"/>
      <c r="C422" s="113"/>
      <c r="D422" s="113"/>
      <c r="E422" s="113"/>
      <c r="F422" s="113"/>
      <c r="G422" s="113"/>
      <c r="H422" s="114"/>
      <c r="I422" s="114"/>
      <c r="J422" s="114"/>
      <c r="K422" s="114"/>
      <c r="L422" s="114"/>
      <c r="M422" s="114"/>
      <c r="N422" s="114"/>
      <c r="O422" s="114"/>
    </row>
    <row r="423" spans="2:15">
      <c r="B423" s="113"/>
      <c r="C423" s="113"/>
      <c r="D423" s="113"/>
      <c r="E423" s="113"/>
      <c r="F423" s="113"/>
      <c r="G423" s="113"/>
      <c r="H423" s="114"/>
      <c r="I423" s="114"/>
      <c r="J423" s="114"/>
      <c r="K423" s="114"/>
      <c r="L423" s="114"/>
      <c r="M423" s="114"/>
      <c r="N423" s="114"/>
      <c r="O423" s="114"/>
    </row>
    <row r="424" spans="2:15">
      <c r="B424" s="113"/>
      <c r="C424" s="113"/>
      <c r="D424" s="113"/>
      <c r="E424" s="113"/>
      <c r="F424" s="113"/>
      <c r="G424" s="113"/>
      <c r="H424" s="114"/>
      <c r="I424" s="114"/>
      <c r="J424" s="114"/>
      <c r="K424" s="114"/>
      <c r="L424" s="114"/>
      <c r="M424" s="114"/>
      <c r="N424" s="114"/>
      <c r="O424" s="114"/>
    </row>
    <row r="425" spans="2:15">
      <c r="B425" s="113"/>
      <c r="C425" s="113"/>
      <c r="D425" s="113"/>
      <c r="E425" s="113"/>
      <c r="F425" s="113"/>
      <c r="G425" s="113"/>
      <c r="H425" s="114"/>
      <c r="I425" s="114"/>
      <c r="J425" s="114"/>
      <c r="K425" s="114"/>
      <c r="L425" s="114"/>
      <c r="M425" s="114"/>
      <c r="N425" s="114"/>
      <c r="O425" s="114"/>
    </row>
    <row r="426" spans="2:15">
      <c r="B426" s="113"/>
      <c r="C426" s="113"/>
      <c r="D426" s="113"/>
      <c r="E426" s="113"/>
      <c r="F426" s="113"/>
      <c r="G426" s="113"/>
      <c r="H426" s="114"/>
      <c r="I426" s="114"/>
      <c r="J426" s="114"/>
      <c r="K426" s="114"/>
      <c r="L426" s="114"/>
      <c r="M426" s="114"/>
      <c r="N426" s="114"/>
      <c r="O426" s="114"/>
    </row>
    <row r="427" spans="2:15">
      <c r="B427" s="113"/>
      <c r="C427" s="113"/>
      <c r="D427" s="113"/>
      <c r="E427" s="113"/>
      <c r="F427" s="113"/>
      <c r="G427" s="113"/>
      <c r="H427" s="114"/>
      <c r="I427" s="114"/>
      <c r="J427" s="114"/>
      <c r="K427" s="114"/>
      <c r="L427" s="114"/>
      <c r="M427" s="114"/>
      <c r="N427" s="114"/>
      <c r="O427" s="114"/>
    </row>
    <row r="428" spans="2:15">
      <c r="B428" s="113"/>
      <c r="C428" s="113"/>
      <c r="D428" s="113"/>
      <c r="E428" s="113"/>
      <c r="F428" s="113"/>
      <c r="G428" s="113"/>
      <c r="H428" s="114"/>
      <c r="I428" s="114"/>
      <c r="J428" s="114"/>
      <c r="K428" s="114"/>
      <c r="L428" s="114"/>
      <c r="M428" s="114"/>
      <c r="N428" s="114"/>
      <c r="O428" s="114"/>
    </row>
    <row r="429" spans="2:15">
      <c r="B429" s="113"/>
      <c r="C429" s="113"/>
      <c r="D429" s="113"/>
      <c r="E429" s="113"/>
      <c r="F429" s="113"/>
      <c r="G429" s="113"/>
      <c r="H429" s="114"/>
      <c r="I429" s="114"/>
      <c r="J429" s="114"/>
      <c r="K429" s="114"/>
      <c r="L429" s="114"/>
      <c r="M429" s="114"/>
      <c r="N429" s="114"/>
      <c r="O429" s="114"/>
    </row>
    <row r="430" spans="2:15">
      <c r="B430" s="113"/>
      <c r="C430" s="113"/>
      <c r="D430" s="113"/>
      <c r="E430" s="113"/>
      <c r="F430" s="113"/>
      <c r="G430" s="113"/>
      <c r="H430" s="114"/>
      <c r="I430" s="114"/>
      <c r="J430" s="114"/>
      <c r="K430" s="114"/>
      <c r="L430" s="114"/>
      <c r="M430" s="114"/>
      <c r="N430" s="114"/>
      <c r="O430" s="114"/>
    </row>
    <row r="431" spans="2:15">
      <c r="B431" s="113"/>
      <c r="C431" s="113"/>
      <c r="D431" s="113"/>
      <c r="E431" s="113"/>
      <c r="F431" s="113"/>
      <c r="G431" s="113"/>
      <c r="H431" s="114"/>
      <c r="I431" s="114"/>
      <c r="J431" s="114"/>
      <c r="K431" s="114"/>
      <c r="L431" s="114"/>
      <c r="M431" s="114"/>
      <c r="N431" s="114"/>
      <c r="O431" s="114"/>
    </row>
    <row r="432" spans="2:15">
      <c r="B432" s="113"/>
      <c r="C432" s="113"/>
      <c r="D432" s="113"/>
      <c r="E432" s="113"/>
      <c r="F432" s="113"/>
      <c r="G432" s="113"/>
      <c r="H432" s="114"/>
      <c r="I432" s="114"/>
      <c r="J432" s="114"/>
      <c r="K432" s="114"/>
      <c r="L432" s="114"/>
      <c r="M432" s="114"/>
      <c r="N432" s="114"/>
      <c r="O432" s="114"/>
    </row>
    <row r="433" spans="2:15">
      <c r="B433" s="113"/>
      <c r="C433" s="113"/>
      <c r="D433" s="113"/>
      <c r="E433" s="113"/>
      <c r="F433" s="113"/>
      <c r="G433" s="113"/>
      <c r="H433" s="114"/>
      <c r="I433" s="114"/>
      <c r="J433" s="114"/>
      <c r="K433" s="114"/>
      <c r="L433" s="114"/>
      <c r="M433" s="114"/>
      <c r="N433" s="114"/>
      <c r="O433" s="114"/>
    </row>
    <row r="434" spans="2:15">
      <c r="B434" s="113"/>
      <c r="C434" s="113"/>
      <c r="D434" s="113"/>
      <c r="E434" s="113"/>
      <c r="F434" s="113"/>
      <c r="G434" s="113"/>
      <c r="H434" s="114"/>
      <c r="I434" s="114"/>
      <c r="J434" s="114"/>
      <c r="K434" s="114"/>
      <c r="L434" s="114"/>
      <c r="M434" s="114"/>
      <c r="N434" s="114"/>
      <c r="O434" s="114"/>
    </row>
    <row r="435" spans="2:15">
      <c r="B435" s="113"/>
      <c r="C435" s="113"/>
      <c r="D435" s="113"/>
      <c r="E435" s="113"/>
      <c r="F435" s="113"/>
      <c r="G435" s="113"/>
      <c r="H435" s="114"/>
      <c r="I435" s="114"/>
      <c r="J435" s="114"/>
      <c r="K435" s="114"/>
      <c r="L435" s="114"/>
      <c r="M435" s="114"/>
      <c r="N435" s="114"/>
      <c r="O435" s="114"/>
    </row>
    <row r="436" spans="2:15">
      <c r="B436" s="113"/>
      <c r="C436" s="113"/>
      <c r="D436" s="113"/>
      <c r="E436" s="113"/>
      <c r="F436" s="113"/>
      <c r="G436" s="113"/>
      <c r="H436" s="114"/>
      <c r="I436" s="114"/>
      <c r="J436" s="114"/>
      <c r="K436" s="114"/>
      <c r="L436" s="114"/>
      <c r="M436" s="114"/>
      <c r="N436" s="114"/>
      <c r="O436" s="114"/>
    </row>
    <row r="437" spans="2:15">
      <c r="B437" s="113"/>
      <c r="C437" s="113"/>
      <c r="D437" s="113"/>
      <c r="E437" s="113"/>
      <c r="F437" s="113"/>
      <c r="G437" s="113"/>
      <c r="H437" s="114"/>
      <c r="I437" s="114"/>
      <c r="J437" s="114"/>
      <c r="K437" s="114"/>
      <c r="L437" s="114"/>
      <c r="M437" s="114"/>
      <c r="N437" s="114"/>
      <c r="O437" s="114"/>
    </row>
    <row r="438" spans="2:15">
      <c r="B438" s="113"/>
      <c r="C438" s="113"/>
      <c r="D438" s="113"/>
      <c r="E438" s="113"/>
      <c r="F438" s="113"/>
      <c r="G438" s="113"/>
      <c r="H438" s="114"/>
      <c r="I438" s="114"/>
      <c r="J438" s="114"/>
      <c r="K438" s="114"/>
      <c r="L438" s="114"/>
      <c r="M438" s="114"/>
      <c r="N438" s="114"/>
      <c r="O438" s="114"/>
    </row>
    <row r="439" spans="2:15">
      <c r="B439" s="113"/>
      <c r="C439" s="113"/>
      <c r="D439" s="113"/>
      <c r="E439" s="113"/>
      <c r="F439" s="113"/>
      <c r="G439" s="113"/>
      <c r="H439" s="114"/>
      <c r="I439" s="114"/>
      <c r="J439" s="114"/>
      <c r="K439" s="114"/>
      <c r="L439" s="114"/>
      <c r="M439" s="114"/>
      <c r="N439" s="114"/>
      <c r="O439" s="114"/>
    </row>
    <row r="440" spans="2:15">
      <c r="B440" s="113"/>
      <c r="C440" s="113"/>
      <c r="D440" s="113"/>
      <c r="E440" s="113"/>
      <c r="F440" s="113"/>
      <c r="G440" s="113"/>
      <c r="H440" s="114"/>
      <c r="I440" s="114"/>
      <c r="J440" s="114"/>
      <c r="K440" s="114"/>
      <c r="L440" s="114"/>
      <c r="M440" s="114"/>
      <c r="N440" s="114"/>
      <c r="O440" s="114"/>
    </row>
    <row r="441" spans="2:15">
      <c r="B441" s="113"/>
      <c r="C441" s="113"/>
      <c r="D441" s="113"/>
      <c r="E441" s="113"/>
      <c r="F441" s="113"/>
      <c r="G441" s="113"/>
      <c r="H441" s="114"/>
      <c r="I441" s="114"/>
      <c r="J441" s="114"/>
      <c r="K441" s="114"/>
      <c r="L441" s="114"/>
      <c r="M441" s="114"/>
      <c r="N441" s="114"/>
      <c r="O441" s="114"/>
    </row>
    <row r="442" spans="2:15">
      <c r="B442" s="113"/>
      <c r="C442" s="113"/>
      <c r="D442" s="113"/>
      <c r="E442" s="113"/>
      <c r="F442" s="113"/>
      <c r="G442" s="113"/>
      <c r="H442" s="114"/>
      <c r="I442" s="114"/>
      <c r="J442" s="114"/>
      <c r="K442" s="114"/>
      <c r="L442" s="114"/>
      <c r="M442" s="114"/>
      <c r="N442" s="114"/>
      <c r="O442" s="114"/>
    </row>
    <row r="443" spans="2:15">
      <c r="B443" s="113"/>
      <c r="C443" s="113"/>
      <c r="D443" s="113"/>
      <c r="E443" s="113"/>
      <c r="F443" s="113"/>
      <c r="G443" s="113"/>
      <c r="H443" s="114"/>
      <c r="I443" s="114"/>
      <c r="J443" s="114"/>
      <c r="K443" s="114"/>
      <c r="L443" s="114"/>
      <c r="M443" s="114"/>
      <c r="N443" s="114"/>
      <c r="O443" s="114"/>
    </row>
    <row r="444" spans="2:15">
      <c r="B444" s="113"/>
      <c r="C444" s="113"/>
      <c r="D444" s="113"/>
      <c r="E444" s="113"/>
      <c r="F444" s="113"/>
      <c r="G444" s="113"/>
      <c r="H444" s="114"/>
      <c r="I444" s="114"/>
      <c r="J444" s="114"/>
      <c r="K444" s="114"/>
      <c r="L444" s="114"/>
      <c r="M444" s="114"/>
      <c r="N444" s="114"/>
      <c r="O444" s="114"/>
    </row>
    <row r="445" spans="2:15">
      <c r="B445" s="113"/>
      <c r="C445" s="113"/>
      <c r="D445" s="113"/>
      <c r="E445" s="113"/>
      <c r="F445" s="113"/>
      <c r="G445" s="113"/>
      <c r="H445" s="114"/>
      <c r="I445" s="114"/>
      <c r="J445" s="114"/>
      <c r="K445" s="114"/>
      <c r="L445" s="114"/>
      <c r="M445" s="114"/>
      <c r="N445" s="114"/>
      <c r="O445" s="114"/>
    </row>
    <row r="446" spans="2:15">
      <c r="B446" s="113"/>
      <c r="C446" s="113"/>
      <c r="D446" s="113"/>
      <c r="E446" s="113"/>
      <c r="F446" s="113"/>
      <c r="G446" s="113"/>
      <c r="H446" s="114"/>
      <c r="I446" s="114"/>
      <c r="J446" s="114"/>
      <c r="K446" s="114"/>
      <c r="L446" s="114"/>
      <c r="M446" s="114"/>
      <c r="N446" s="114"/>
      <c r="O446" s="114"/>
    </row>
    <row r="447" spans="2:15">
      <c r="B447" s="113"/>
      <c r="C447" s="113"/>
      <c r="D447" s="113"/>
      <c r="E447" s="113"/>
      <c r="F447" s="113"/>
      <c r="G447" s="113"/>
      <c r="H447" s="114"/>
      <c r="I447" s="114"/>
      <c r="J447" s="114"/>
      <c r="K447" s="114"/>
      <c r="L447" s="114"/>
      <c r="M447" s="114"/>
      <c r="N447" s="114"/>
      <c r="O447" s="114"/>
    </row>
    <row r="448" spans="2:15">
      <c r="B448" s="113"/>
      <c r="C448" s="113"/>
      <c r="D448" s="113"/>
      <c r="E448" s="113"/>
      <c r="F448" s="113"/>
      <c r="G448" s="113"/>
      <c r="H448" s="114"/>
      <c r="I448" s="114"/>
      <c r="J448" s="114"/>
      <c r="K448" s="114"/>
      <c r="L448" s="114"/>
      <c r="M448" s="114"/>
      <c r="N448" s="114"/>
      <c r="O448" s="114"/>
    </row>
    <row r="449" spans="2:15">
      <c r="B449" s="113"/>
      <c r="C449" s="113"/>
      <c r="D449" s="113"/>
      <c r="E449" s="113"/>
      <c r="F449" s="113"/>
      <c r="G449" s="113"/>
      <c r="H449" s="114"/>
      <c r="I449" s="114"/>
      <c r="J449" s="114"/>
      <c r="K449" s="114"/>
      <c r="L449" s="114"/>
      <c r="M449" s="114"/>
      <c r="N449" s="114"/>
      <c r="O449" s="114"/>
    </row>
    <row r="450" spans="2:15">
      <c r="B450" s="113"/>
      <c r="C450" s="113"/>
      <c r="D450" s="113"/>
      <c r="E450" s="113"/>
      <c r="F450" s="113"/>
      <c r="G450" s="113"/>
      <c r="H450" s="114"/>
      <c r="I450" s="114"/>
      <c r="J450" s="114"/>
      <c r="K450" s="114"/>
      <c r="L450" s="114"/>
      <c r="M450" s="114"/>
      <c r="N450" s="114"/>
      <c r="O450" s="114"/>
    </row>
    <row r="451" spans="2:15">
      <c r="B451" s="113"/>
      <c r="C451" s="113"/>
      <c r="D451" s="113"/>
      <c r="E451" s="113"/>
      <c r="F451" s="113"/>
      <c r="G451" s="113"/>
      <c r="H451" s="114"/>
      <c r="I451" s="114"/>
      <c r="J451" s="114"/>
      <c r="K451" s="114"/>
      <c r="L451" s="114"/>
      <c r="M451" s="114"/>
      <c r="N451" s="114"/>
      <c r="O451" s="114"/>
    </row>
    <row r="452" spans="2:15">
      <c r="B452" s="113"/>
      <c r="C452" s="113"/>
      <c r="D452" s="113"/>
      <c r="E452" s="113"/>
      <c r="F452" s="113"/>
      <c r="G452" s="113"/>
      <c r="H452" s="114"/>
      <c r="I452" s="114"/>
      <c r="J452" s="114"/>
      <c r="K452" s="114"/>
      <c r="L452" s="114"/>
      <c r="M452" s="114"/>
      <c r="N452" s="114"/>
      <c r="O452" s="114"/>
    </row>
    <row r="453" spans="2:15">
      <c r="B453" s="113"/>
      <c r="C453" s="113"/>
      <c r="D453" s="113"/>
      <c r="E453" s="113"/>
      <c r="F453" s="113"/>
      <c r="G453" s="113"/>
      <c r="H453" s="114"/>
      <c r="I453" s="114"/>
      <c r="J453" s="114"/>
      <c r="K453" s="114"/>
      <c r="L453" s="114"/>
      <c r="M453" s="114"/>
      <c r="N453" s="114"/>
      <c r="O453" s="114"/>
    </row>
    <row r="454" spans="2:15">
      <c r="B454" s="113"/>
      <c r="C454" s="113"/>
      <c r="D454" s="113"/>
      <c r="E454" s="113"/>
      <c r="F454" s="113"/>
      <c r="G454" s="113"/>
      <c r="H454" s="114"/>
      <c r="I454" s="114"/>
      <c r="J454" s="114"/>
      <c r="K454" s="114"/>
      <c r="L454" s="114"/>
      <c r="M454" s="114"/>
      <c r="N454" s="114"/>
      <c r="O454" s="114"/>
    </row>
    <row r="455" spans="2:15">
      <c r="B455" s="113"/>
      <c r="C455" s="113"/>
      <c r="D455" s="113"/>
      <c r="E455" s="113"/>
      <c r="F455" s="113"/>
      <c r="G455" s="113"/>
      <c r="H455" s="114"/>
      <c r="I455" s="114"/>
      <c r="J455" s="114"/>
      <c r="K455" s="114"/>
      <c r="L455" s="114"/>
      <c r="M455" s="114"/>
      <c r="N455" s="114"/>
      <c r="O455" s="114"/>
    </row>
    <row r="456" spans="2:15">
      <c r="B456" s="113"/>
      <c r="C456" s="113"/>
      <c r="D456" s="113"/>
      <c r="E456" s="113"/>
      <c r="F456" s="113"/>
      <c r="G456" s="113"/>
      <c r="H456" s="114"/>
      <c r="I456" s="114"/>
      <c r="J456" s="114"/>
      <c r="K456" s="114"/>
      <c r="L456" s="114"/>
      <c r="M456" s="114"/>
      <c r="N456" s="114"/>
      <c r="O456" s="114"/>
    </row>
    <row r="457" spans="2:15">
      <c r="B457" s="113"/>
      <c r="C457" s="113"/>
      <c r="D457" s="113"/>
      <c r="E457" s="113"/>
      <c r="F457" s="113"/>
      <c r="G457" s="113"/>
      <c r="H457" s="114"/>
      <c r="I457" s="114"/>
      <c r="J457" s="114"/>
      <c r="K457" s="114"/>
      <c r="L457" s="114"/>
      <c r="M457" s="114"/>
      <c r="N457" s="114"/>
      <c r="O457" s="114"/>
    </row>
    <row r="458" spans="2:15">
      <c r="B458" s="113"/>
      <c r="C458" s="113"/>
      <c r="D458" s="113"/>
      <c r="E458" s="113"/>
      <c r="F458" s="113"/>
      <c r="G458" s="113"/>
      <c r="H458" s="114"/>
      <c r="I458" s="114"/>
      <c r="J458" s="114"/>
      <c r="K458" s="114"/>
      <c r="L458" s="114"/>
      <c r="M458" s="114"/>
      <c r="N458" s="114"/>
      <c r="O458" s="114"/>
    </row>
    <row r="459" spans="2:15">
      <c r="B459" s="113"/>
      <c r="C459" s="113"/>
      <c r="D459" s="113"/>
      <c r="E459" s="113"/>
      <c r="F459" s="113"/>
      <c r="G459" s="113"/>
      <c r="H459" s="114"/>
      <c r="I459" s="114"/>
      <c r="J459" s="114"/>
      <c r="K459" s="114"/>
      <c r="L459" s="114"/>
      <c r="M459" s="114"/>
      <c r="N459" s="114"/>
      <c r="O459" s="114"/>
    </row>
    <row r="460" spans="2:15">
      <c r="B460" s="113"/>
      <c r="C460" s="113"/>
      <c r="D460" s="113"/>
      <c r="E460" s="113"/>
      <c r="F460" s="113"/>
      <c r="G460" s="113"/>
      <c r="H460" s="114"/>
      <c r="I460" s="114"/>
      <c r="J460" s="114"/>
      <c r="K460" s="114"/>
      <c r="L460" s="114"/>
      <c r="M460" s="114"/>
      <c r="N460" s="114"/>
      <c r="O460" s="114"/>
    </row>
    <row r="461" spans="2:15">
      <c r="B461" s="113"/>
      <c r="C461" s="113"/>
      <c r="D461" s="113"/>
      <c r="E461" s="113"/>
      <c r="F461" s="113"/>
      <c r="G461" s="113"/>
      <c r="H461" s="114"/>
      <c r="I461" s="114"/>
      <c r="J461" s="114"/>
      <c r="K461" s="114"/>
      <c r="L461" s="114"/>
      <c r="M461" s="114"/>
      <c r="N461" s="114"/>
      <c r="O461" s="114"/>
    </row>
    <row r="462" spans="2:15">
      <c r="B462" s="113"/>
      <c r="C462" s="113"/>
      <c r="D462" s="113"/>
      <c r="E462" s="113"/>
      <c r="F462" s="113"/>
      <c r="G462" s="113"/>
      <c r="H462" s="114"/>
      <c r="I462" s="114"/>
      <c r="J462" s="114"/>
      <c r="K462" s="114"/>
      <c r="L462" s="114"/>
      <c r="M462" s="114"/>
      <c r="N462" s="114"/>
      <c r="O462" s="114"/>
    </row>
    <row r="463" spans="2:15">
      <c r="B463" s="113"/>
      <c r="C463" s="113"/>
      <c r="D463" s="113"/>
      <c r="E463" s="113"/>
      <c r="F463" s="113"/>
      <c r="G463" s="113"/>
      <c r="H463" s="114"/>
      <c r="I463" s="114"/>
      <c r="J463" s="114"/>
      <c r="K463" s="114"/>
      <c r="L463" s="114"/>
      <c r="M463" s="114"/>
      <c r="N463" s="114"/>
      <c r="O463" s="114"/>
    </row>
    <row r="464" spans="2:15">
      <c r="B464" s="113"/>
      <c r="C464" s="113"/>
      <c r="D464" s="113"/>
      <c r="E464" s="113"/>
      <c r="F464" s="113"/>
      <c r="G464" s="113"/>
      <c r="H464" s="114"/>
      <c r="I464" s="114"/>
      <c r="J464" s="114"/>
      <c r="K464" s="114"/>
      <c r="L464" s="114"/>
      <c r="M464" s="114"/>
      <c r="N464" s="114"/>
      <c r="O464" s="114"/>
    </row>
    <row r="465" spans="2:15">
      <c r="B465" s="113"/>
      <c r="C465" s="113"/>
      <c r="D465" s="113"/>
      <c r="E465" s="113"/>
      <c r="F465" s="113"/>
      <c r="G465" s="113"/>
      <c r="H465" s="114"/>
      <c r="I465" s="114"/>
      <c r="J465" s="114"/>
      <c r="K465" s="114"/>
      <c r="L465" s="114"/>
      <c r="M465" s="114"/>
      <c r="N465" s="114"/>
      <c r="O465" s="114"/>
    </row>
    <row r="466" spans="2:15">
      <c r="B466" s="113"/>
      <c r="C466" s="113"/>
      <c r="D466" s="113"/>
      <c r="E466" s="113"/>
      <c r="F466" s="113"/>
      <c r="G466" s="113"/>
      <c r="H466" s="114"/>
      <c r="I466" s="114"/>
      <c r="J466" s="114"/>
      <c r="K466" s="114"/>
      <c r="L466" s="114"/>
      <c r="M466" s="114"/>
      <c r="N466" s="114"/>
      <c r="O466" s="114"/>
    </row>
    <row r="467" spans="2:15">
      <c r="B467" s="113"/>
      <c r="C467" s="113"/>
      <c r="D467" s="113"/>
      <c r="E467" s="113"/>
      <c r="F467" s="113"/>
      <c r="G467" s="113"/>
      <c r="H467" s="114"/>
      <c r="I467" s="114"/>
      <c r="J467" s="114"/>
      <c r="K467" s="114"/>
      <c r="L467" s="114"/>
      <c r="M467" s="114"/>
      <c r="N467" s="114"/>
      <c r="O467" s="114"/>
    </row>
    <row r="468" spans="2:15">
      <c r="B468" s="113"/>
      <c r="C468" s="113"/>
      <c r="D468" s="113"/>
      <c r="E468" s="113"/>
      <c r="F468" s="113"/>
      <c r="G468" s="113"/>
      <c r="H468" s="114"/>
      <c r="I468" s="114"/>
      <c r="J468" s="114"/>
      <c r="K468" s="114"/>
      <c r="L468" s="114"/>
      <c r="M468" s="114"/>
      <c r="N468" s="114"/>
      <c r="O468" s="114"/>
    </row>
    <row r="469" spans="2:15">
      <c r="B469" s="113"/>
      <c r="C469" s="113"/>
      <c r="D469" s="113"/>
      <c r="E469" s="113"/>
      <c r="F469" s="113"/>
      <c r="G469" s="113"/>
      <c r="H469" s="114"/>
      <c r="I469" s="114"/>
      <c r="J469" s="114"/>
      <c r="K469" s="114"/>
      <c r="L469" s="114"/>
      <c r="M469" s="114"/>
      <c r="N469" s="114"/>
      <c r="O469" s="114"/>
    </row>
    <row r="470" spans="2:15">
      <c r="B470" s="113"/>
      <c r="C470" s="113"/>
      <c r="D470" s="113"/>
      <c r="E470" s="113"/>
      <c r="F470" s="113"/>
      <c r="G470" s="113"/>
      <c r="H470" s="114"/>
      <c r="I470" s="114"/>
      <c r="J470" s="114"/>
      <c r="K470" s="114"/>
      <c r="L470" s="114"/>
      <c r="M470" s="114"/>
      <c r="N470" s="114"/>
      <c r="O470" s="114"/>
    </row>
    <row r="471" spans="2:15">
      <c r="B471" s="113"/>
      <c r="C471" s="113"/>
      <c r="D471" s="113"/>
      <c r="E471" s="113"/>
      <c r="F471" s="113"/>
      <c r="G471" s="113"/>
      <c r="H471" s="114"/>
      <c r="I471" s="114"/>
      <c r="J471" s="114"/>
      <c r="K471" s="114"/>
      <c r="L471" s="114"/>
      <c r="M471" s="114"/>
      <c r="N471" s="114"/>
      <c r="O471" s="114"/>
    </row>
    <row r="472" spans="2:15">
      <c r="B472" s="113"/>
      <c r="C472" s="113"/>
      <c r="D472" s="113"/>
      <c r="E472" s="113"/>
      <c r="F472" s="113"/>
      <c r="G472" s="113"/>
      <c r="H472" s="114"/>
      <c r="I472" s="114"/>
      <c r="J472" s="114"/>
      <c r="K472" s="114"/>
      <c r="L472" s="114"/>
      <c r="M472" s="114"/>
      <c r="N472" s="114"/>
      <c r="O472" s="114"/>
    </row>
    <row r="473" spans="2:15">
      <c r="B473" s="113"/>
      <c r="C473" s="113"/>
      <c r="D473" s="113"/>
      <c r="E473" s="113"/>
      <c r="F473" s="113"/>
      <c r="G473" s="113"/>
      <c r="H473" s="114"/>
      <c r="I473" s="114"/>
      <c r="J473" s="114"/>
      <c r="K473" s="114"/>
      <c r="L473" s="114"/>
      <c r="M473" s="114"/>
      <c r="N473" s="114"/>
      <c r="O473" s="114"/>
    </row>
    <row r="474" spans="2:15">
      <c r="B474" s="113"/>
      <c r="C474" s="113"/>
      <c r="D474" s="113"/>
      <c r="E474" s="113"/>
      <c r="F474" s="113"/>
      <c r="G474" s="113"/>
      <c r="H474" s="114"/>
      <c r="I474" s="114"/>
      <c r="J474" s="114"/>
      <c r="K474" s="114"/>
      <c r="L474" s="114"/>
      <c r="M474" s="114"/>
      <c r="N474" s="114"/>
      <c r="O474" s="114"/>
    </row>
    <row r="475" spans="2:15">
      <c r="B475" s="113"/>
      <c r="C475" s="113"/>
      <c r="D475" s="113"/>
      <c r="E475" s="113"/>
      <c r="F475" s="113"/>
      <c r="G475" s="113"/>
      <c r="H475" s="114"/>
      <c r="I475" s="114"/>
      <c r="J475" s="114"/>
      <c r="K475" s="114"/>
      <c r="L475" s="114"/>
      <c r="M475" s="114"/>
      <c r="N475" s="114"/>
      <c r="O475" s="114"/>
    </row>
    <row r="476" spans="2:15">
      <c r="B476" s="113"/>
      <c r="C476" s="113"/>
      <c r="D476" s="113"/>
      <c r="E476" s="113"/>
      <c r="F476" s="113"/>
      <c r="G476" s="113"/>
      <c r="H476" s="114"/>
      <c r="I476" s="114"/>
      <c r="J476" s="114"/>
      <c r="K476" s="114"/>
      <c r="L476" s="114"/>
      <c r="M476" s="114"/>
      <c r="N476" s="114"/>
      <c r="O476" s="114"/>
    </row>
    <row r="477" spans="2:15">
      <c r="B477" s="113"/>
      <c r="C477" s="113"/>
      <c r="D477" s="113"/>
      <c r="E477" s="113"/>
      <c r="F477" s="113"/>
      <c r="G477" s="113"/>
      <c r="H477" s="114"/>
      <c r="I477" s="114"/>
      <c r="J477" s="114"/>
      <c r="K477" s="114"/>
      <c r="L477" s="114"/>
      <c r="M477" s="114"/>
      <c r="N477" s="114"/>
      <c r="O477" s="114"/>
    </row>
    <row r="478" spans="2:15">
      <c r="B478" s="113"/>
      <c r="C478" s="113"/>
      <c r="D478" s="113"/>
      <c r="E478" s="113"/>
      <c r="F478" s="113"/>
      <c r="G478" s="113"/>
      <c r="H478" s="114"/>
      <c r="I478" s="114"/>
      <c r="J478" s="114"/>
      <c r="K478" s="114"/>
      <c r="L478" s="114"/>
      <c r="M478" s="114"/>
      <c r="N478" s="114"/>
      <c r="O478" s="114"/>
    </row>
    <row r="479" spans="2:15">
      <c r="B479" s="113"/>
      <c r="C479" s="113"/>
      <c r="D479" s="113"/>
      <c r="E479" s="113"/>
      <c r="F479" s="113"/>
      <c r="G479" s="113"/>
      <c r="H479" s="114"/>
      <c r="I479" s="114"/>
      <c r="J479" s="114"/>
      <c r="K479" s="114"/>
      <c r="L479" s="114"/>
      <c r="M479" s="114"/>
      <c r="N479" s="114"/>
      <c r="O479" s="114"/>
    </row>
    <row r="480" spans="2:15">
      <c r="B480" s="113"/>
      <c r="C480" s="113"/>
      <c r="D480" s="113"/>
      <c r="E480" s="113"/>
      <c r="F480" s="113"/>
      <c r="G480" s="113"/>
      <c r="H480" s="114"/>
      <c r="I480" s="114"/>
      <c r="J480" s="114"/>
      <c r="K480" s="114"/>
      <c r="L480" s="114"/>
      <c r="M480" s="114"/>
      <c r="N480" s="114"/>
      <c r="O480" s="114"/>
    </row>
    <row r="481" spans="2:15">
      <c r="B481" s="113"/>
      <c r="C481" s="113"/>
      <c r="D481" s="113"/>
      <c r="E481" s="113"/>
      <c r="F481" s="113"/>
      <c r="G481" s="113"/>
      <c r="H481" s="114"/>
      <c r="I481" s="114"/>
      <c r="J481" s="114"/>
      <c r="K481" s="114"/>
      <c r="L481" s="114"/>
      <c r="M481" s="114"/>
      <c r="N481" s="114"/>
      <c r="O481" s="114"/>
    </row>
    <row r="482" spans="2:15">
      <c r="B482" s="113"/>
      <c r="C482" s="113"/>
      <c r="D482" s="113"/>
      <c r="E482" s="113"/>
      <c r="F482" s="113"/>
      <c r="G482" s="113"/>
      <c r="H482" s="114"/>
      <c r="I482" s="114"/>
      <c r="J482" s="114"/>
      <c r="K482" s="114"/>
      <c r="L482" s="114"/>
      <c r="M482" s="114"/>
      <c r="N482" s="114"/>
      <c r="O482" s="114"/>
    </row>
    <row r="483" spans="2:15">
      <c r="B483" s="113"/>
      <c r="C483" s="113"/>
      <c r="D483" s="113"/>
      <c r="E483" s="113"/>
      <c r="F483" s="113"/>
      <c r="G483" s="113"/>
      <c r="H483" s="114"/>
      <c r="I483" s="114"/>
      <c r="J483" s="114"/>
      <c r="K483" s="114"/>
      <c r="L483" s="114"/>
      <c r="M483" s="114"/>
      <c r="N483" s="114"/>
      <c r="O483" s="114"/>
    </row>
    <row r="484" spans="2:15">
      <c r="B484" s="113"/>
      <c r="C484" s="113"/>
      <c r="D484" s="113"/>
      <c r="E484" s="113"/>
      <c r="F484" s="113"/>
      <c r="G484" s="113"/>
      <c r="H484" s="114"/>
      <c r="I484" s="114"/>
      <c r="J484" s="114"/>
      <c r="K484" s="114"/>
      <c r="L484" s="114"/>
      <c r="M484" s="114"/>
      <c r="N484" s="114"/>
      <c r="O484" s="114"/>
    </row>
    <row r="485" spans="2:15">
      <c r="B485" s="113"/>
      <c r="C485" s="113"/>
      <c r="D485" s="113"/>
      <c r="E485" s="113"/>
      <c r="F485" s="113"/>
      <c r="G485" s="113"/>
      <c r="H485" s="114"/>
      <c r="I485" s="114"/>
      <c r="J485" s="114"/>
      <c r="K485" s="114"/>
      <c r="L485" s="114"/>
      <c r="M485" s="114"/>
      <c r="N485" s="114"/>
      <c r="O485" s="114"/>
    </row>
    <row r="486" spans="2:15">
      <c r="B486" s="113"/>
      <c r="C486" s="113"/>
      <c r="D486" s="113"/>
      <c r="E486" s="113"/>
      <c r="F486" s="113"/>
      <c r="G486" s="113"/>
      <c r="H486" s="114"/>
      <c r="I486" s="114"/>
      <c r="J486" s="114"/>
      <c r="K486" s="114"/>
      <c r="L486" s="114"/>
      <c r="M486" s="114"/>
      <c r="N486" s="114"/>
      <c r="O486" s="114"/>
    </row>
    <row r="487" spans="2:15">
      <c r="B487" s="113"/>
      <c r="C487" s="113"/>
      <c r="D487" s="113"/>
      <c r="E487" s="113"/>
      <c r="F487" s="113"/>
      <c r="G487" s="113"/>
      <c r="H487" s="114"/>
      <c r="I487" s="114"/>
      <c r="J487" s="114"/>
      <c r="K487" s="114"/>
      <c r="L487" s="114"/>
      <c r="M487" s="114"/>
      <c r="N487" s="114"/>
      <c r="O487" s="114"/>
    </row>
    <row r="488" spans="2:15">
      <c r="B488" s="113"/>
      <c r="C488" s="113"/>
      <c r="D488" s="113"/>
      <c r="E488" s="113"/>
      <c r="F488" s="113"/>
      <c r="G488" s="113"/>
      <c r="H488" s="114"/>
      <c r="I488" s="114"/>
      <c r="J488" s="114"/>
      <c r="K488" s="114"/>
      <c r="L488" s="114"/>
      <c r="M488" s="114"/>
      <c r="N488" s="114"/>
      <c r="O488" s="114"/>
    </row>
    <row r="489" spans="2:15">
      <c r="B489" s="113"/>
      <c r="C489" s="113"/>
      <c r="D489" s="113"/>
      <c r="E489" s="113"/>
      <c r="F489" s="113"/>
      <c r="G489" s="113"/>
      <c r="H489" s="114"/>
      <c r="I489" s="114"/>
      <c r="J489" s="114"/>
      <c r="K489" s="114"/>
      <c r="L489" s="114"/>
      <c r="M489" s="114"/>
      <c r="N489" s="114"/>
      <c r="O489" s="114"/>
    </row>
    <row r="490" spans="2:15">
      <c r="B490" s="113"/>
      <c r="C490" s="113"/>
      <c r="D490" s="113"/>
      <c r="E490" s="113"/>
      <c r="F490" s="113"/>
      <c r="G490" s="113"/>
      <c r="H490" s="114"/>
      <c r="I490" s="114"/>
      <c r="J490" s="114"/>
      <c r="K490" s="114"/>
      <c r="L490" s="114"/>
      <c r="M490" s="114"/>
      <c r="N490" s="114"/>
      <c r="O490" s="114"/>
    </row>
    <row r="491" spans="2:15">
      <c r="B491" s="113"/>
      <c r="C491" s="113"/>
      <c r="D491" s="113"/>
      <c r="E491" s="113"/>
      <c r="F491" s="113"/>
      <c r="G491" s="113"/>
      <c r="H491" s="114"/>
      <c r="I491" s="114"/>
      <c r="J491" s="114"/>
      <c r="K491" s="114"/>
      <c r="L491" s="114"/>
      <c r="M491" s="114"/>
      <c r="N491" s="114"/>
      <c r="O491" s="114"/>
    </row>
    <row r="492" spans="2:15">
      <c r="B492" s="113"/>
      <c r="C492" s="113"/>
      <c r="D492" s="113"/>
      <c r="E492" s="113"/>
      <c r="F492" s="113"/>
      <c r="G492" s="113"/>
      <c r="H492" s="114"/>
      <c r="I492" s="114"/>
      <c r="J492" s="114"/>
      <c r="K492" s="114"/>
      <c r="L492" s="114"/>
      <c r="M492" s="114"/>
      <c r="N492" s="114"/>
      <c r="O492" s="114"/>
    </row>
    <row r="493" spans="2:15">
      <c r="B493" s="113"/>
      <c r="C493" s="113"/>
      <c r="D493" s="113"/>
      <c r="E493" s="113"/>
      <c r="F493" s="113"/>
      <c r="G493" s="113"/>
      <c r="H493" s="114"/>
      <c r="I493" s="114"/>
      <c r="J493" s="114"/>
      <c r="K493" s="114"/>
      <c r="L493" s="114"/>
      <c r="M493" s="114"/>
      <c r="N493" s="114"/>
      <c r="O493" s="114"/>
    </row>
    <row r="494" spans="2:15">
      <c r="B494" s="113"/>
      <c r="C494" s="113"/>
      <c r="D494" s="113"/>
      <c r="E494" s="113"/>
      <c r="F494" s="113"/>
      <c r="G494" s="113"/>
      <c r="H494" s="114"/>
      <c r="I494" s="114"/>
      <c r="J494" s="114"/>
      <c r="K494" s="114"/>
      <c r="L494" s="114"/>
      <c r="M494" s="114"/>
      <c r="N494" s="114"/>
      <c r="O494" s="114"/>
    </row>
    <row r="495" spans="2:15">
      <c r="B495" s="113"/>
      <c r="C495" s="113"/>
      <c r="D495" s="113"/>
      <c r="E495" s="113"/>
      <c r="F495" s="113"/>
      <c r="G495" s="113"/>
      <c r="H495" s="114"/>
      <c r="I495" s="114"/>
      <c r="J495" s="114"/>
      <c r="K495" s="114"/>
      <c r="L495" s="114"/>
      <c r="M495" s="114"/>
      <c r="N495" s="114"/>
      <c r="O495" s="114"/>
    </row>
    <row r="496" spans="2:15">
      <c r="B496" s="113"/>
      <c r="C496" s="113"/>
      <c r="D496" s="113"/>
      <c r="E496" s="113"/>
      <c r="F496" s="113"/>
      <c r="G496" s="113"/>
      <c r="H496" s="114"/>
      <c r="I496" s="114"/>
      <c r="J496" s="114"/>
      <c r="K496" s="114"/>
      <c r="L496" s="114"/>
      <c r="M496" s="114"/>
      <c r="N496" s="114"/>
      <c r="O496" s="114"/>
    </row>
    <row r="497" spans="2:15">
      <c r="B497" s="113"/>
      <c r="C497" s="113"/>
      <c r="D497" s="113"/>
      <c r="E497" s="113"/>
      <c r="F497" s="113"/>
      <c r="G497" s="113"/>
      <c r="H497" s="114"/>
      <c r="I497" s="114"/>
      <c r="J497" s="114"/>
      <c r="K497" s="114"/>
      <c r="L497" s="114"/>
      <c r="M497" s="114"/>
      <c r="N497" s="114"/>
      <c r="O497" s="114"/>
    </row>
    <row r="498" spans="2:15">
      <c r="B498" s="113"/>
      <c r="C498" s="113"/>
      <c r="D498" s="113"/>
      <c r="E498" s="113"/>
      <c r="F498" s="113"/>
      <c r="G498" s="113"/>
      <c r="H498" s="114"/>
      <c r="I498" s="114"/>
      <c r="J498" s="114"/>
      <c r="K498" s="114"/>
      <c r="L498" s="114"/>
      <c r="M498" s="114"/>
      <c r="N498" s="114"/>
      <c r="O498" s="114"/>
    </row>
    <row r="499" spans="2:15">
      <c r="B499" s="113"/>
      <c r="C499" s="113"/>
      <c r="D499" s="113"/>
      <c r="E499" s="113"/>
      <c r="F499" s="113"/>
      <c r="G499" s="113"/>
      <c r="H499" s="114"/>
      <c r="I499" s="114"/>
      <c r="J499" s="114"/>
      <c r="K499" s="114"/>
      <c r="L499" s="114"/>
      <c r="M499" s="114"/>
      <c r="N499" s="114"/>
      <c r="O499" s="114"/>
    </row>
    <row r="500" spans="2:15">
      <c r="B500" s="113"/>
      <c r="C500" s="113"/>
      <c r="D500" s="113"/>
      <c r="E500" s="113"/>
      <c r="F500" s="113"/>
      <c r="G500" s="113"/>
      <c r="H500" s="114"/>
      <c r="I500" s="114"/>
      <c r="J500" s="114"/>
      <c r="K500" s="114"/>
      <c r="L500" s="114"/>
      <c r="M500" s="114"/>
      <c r="N500" s="114"/>
      <c r="O500" s="114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3 K9 B35:I35 B269 B271"/>
    <dataValidation type="list" allowBlank="1" showInputMessage="1" showErrorMessage="1" sqref="E12:E34 E36:E355">
      <formula1>#REF!</formula1>
    </dataValidation>
    <dataValidation type="list" allowBlank="1" showInputMessage="1" showErrorMessage="1" sqref="H12:H34 H36:H355">
      <formula1>#REF!</formula1>
    </dataValidation>
    <dataValidation type="list" allowBlank="1" showInputMessage="1" showErrorMessage="1" sqref="G12:G34 G36:G361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8.85546875" style="2" bestFit="1" customWidth="1"/>
    <col min="3" max="3" width="44.28515625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7.28515625" style="1" bestFit="1" customWidth="1"/>
    <col min="9" max="9" width="11.855468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136</v>
      </c>
      <c r="C1" s="67" t="s" vm="1">
        <v>213</v>
      </c>
    </row>
    <row r="2" spans="2:14">
      <c r="B2" s="46" t="s">
        <v>135</v>
      </c>
      <c r="C2" s="67" t="s">
        <v>214</v>
      </c>
    </row>
    <row r="3" spans="2:14">
      <c r="B3" s="46" t="s">
        <v>137</v>
      </c>
      <c r="C3" s="67" t="s">
        <v>215</v>
      </c>
    </row>
    <row r="4" spans="2:14">
      <c r="B4" s="46" t="s">
        <v>138</v>
      </c>
      <c r="C4" s="67">
        <v>8602</v>
      </c>
    </row>
    <row r="6" spans="2:14" ht="26.25" customHeight="1">
      <c r="B6" s="127" t="s">
        <v>164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2:14" ht="26.25" customHeight="1">
      <c r="B7" s="127" t="s">
        <v>211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2:14" s="3" customFormat="1" ht="74.25" customHeight="1">
      <c r="B8" s="21" t="s">
        <v>105</v>
      </c>
      <c r="C8" s="29" t="s">
        <v>40</v>
      </c>
      <c r="D8" s="29" t="s">
        <v>109</v>
      </c>
      <c r="E8" s="29" t="s">
        <v>107</v>
      </c>
      <c r="F8" s="29" t="s">
        <v>58</v>
      </c>
      <c r="G8" s="29" t="s">
        <v>93</v>
      </c>
      <c r="H8" s="29" t="s">
        <v>191</v>
      </c>
      <c r="I8" s="29" t="s">
        <v>190</v>
      </c>
      <c r="J8" s="29" t="s">
        <v>205</v>
      </c>
      <c r="K8" s="29" t="s">
        <v>55</v>
      </c>
      <c r="L8" s="29" t="s">
        <v>52</v>
      </c>
      <c r="M8" s="29" t="s">
        <v>139</v>
      </c>
      <c r="N8" s="13" t="s">
        <v>141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198</v>
      </c>
      <c r="I9" s="31"/>
      <c r="J9" s="15" t="s">
        <v>194</v>
      </c>
      <c r="K9" s="15" t="s">
        <v>194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4" t="s">
        <v>208</v>
      </c>
      <c r="C11" s="86"/>
      <c r="D11" s="86"/>
      <c r="E11" s="86"/>
      <c r="F11" s="86"/>
      <c r="G11" s="86"/>
      <c r="H11" s="87"/>
      <c r="I11" s="88"/>
      <c r="J11" s="86"/>
      <c r="K11" s="87">
        <v>428.15639965500009</v>
      </c>
      <c r="L11" s="86"/>
      <c r="M11" s="89">
        <f>IFERROR(K11/$K$11,0)</f>
        <v>1</v>
      </c>
      <c r="N11" s="89">
        <f>K11/'סכום נכסי הקרן'!$C$42</f>
        <v>5.4744074471733978E-3</v>
      </c>
    </row>
    <row r="12" spans="2:14">
      <c r="B12" s="70" t="s">
        <v>185</v>
      </c>
      <c r="C12" s="71"/>
      <c r="D12" s="71"/>
      <c r="E12" s="71"/>
      <c r="F12" s="71"/>
      <c r="G12" s="71"/>
      <c r="H12" s="79"/>
      <c r="I12" s="81"/>
      <c r="J12" s="71"/>
      <c r="K12" s="79">
        <v>40.958641219</v>
      </c>
      <c r="L12" s="71"/>
      <c r="M12" s="80">
        <f t="shared" ref="M12:M75" si="0">IFERROR(K12/$K$11,0)</f>
        <v>9.5662802779553593E-2</v>
      </c>
      <c r="N12" s="80">
        <f>K12/'סכום נכסי הקרן'!$C$42</f>
        <v>5.2369715995386824E-4</v>
      </c>
    </row>
    <row r="13" spans="2:14">
      <c r="B13" s="85" t="s">
        <v>209</v>
      </c>
      <c r="C13" s="71"/>
      <c r="D13" s="71"/>
      <c r="E13" s="71"/>
      <c r="F13" s="71"/>
      <c r="G13" s="71"/>
      <c r="H13" s="79"/>
      <c r="I13" s="81"/>
      <c r="J13" s="71"/>
      <c r="K13" s="79">
        <v>40.958641219</v>
      </c>
      <c r="L13" s="71"/>
      <c r="M13" s="80">
        <f t="shared" si="0"/>
        <v>9.5662802779553593E-2</v>
      </c>
      <c r="N13" s="80">
        <f>K13/'סכום נכסי הקרן'!$C$42</f>
        <v>5.2369715995386824E-4</v>
      </c>
    </row>
    <row r="14" spans="2:14">
      <c r="B14" s="75" t="s">
        <v>914</v>
      </c>
      <c r="C14" s="69" t="s">
        <v>915</v>
      </c>
      <c r="D14" s="82" t="s">
        <v>110</v>
      </c>
      <c r="E14" s="69" t="s">
        <v>916</v>
      </c>
      <c r="F14" s="82" t="s">
        <v>917</v>
      </c>
      <c r="G14" s="82" t="s">
        <v>123</v>
      </c>
      <c r="H14" s="76">
        <v>302.59575000000001</v>
      </c>
      <c r="I14" s="78">
        <v>1551</v>
      </c>
      <c r="J14" s="69"/>
      <c r="K14" s="76">
        <v>4.6932600830000002</v>
      </c>
      <c r="L14" s="77">
        <v>4.6951304699814033E-6</v>
      </c>
      <c r="M14" s="77">
        <f t="shared" si="0"/>
        <v>1.0961555372713653E-2</v>
      </c>
      <c r="N14" s="77">
        <f>K14/'סכום נכסי הקרן'!$C$42</f>
        <v>6.0008020364987195E-5</v>
      </c>
    </row>
    <row r="15" spans="2:14">
      <c r="B15" s="75" t="s">
        <v>918</v>
      </c>
      <c r="C15" s="69" t="s">
        <v>919</v>
      </c>
      <c r="D15" s="82" t="s">
        <v>110</v>
      </c>
      <c r="E15" s="69" t="s">
        <v>916</v>
      </c>
      <c r="F15" s="82" t="s">
        <v>917</v>
      </c>
      <c r="G15" s="82" t="s">
        <v>123</v>
      </c>
      <c r="H15" s="76">
        <v>223.27947599999999</v>
      </c>
      <c r="I15" s="78">
        <v>1922</v>
      </c>
      <c r="J15" s="69"/>
      <c r="K15" s="76">
        <v>4.2914315280000004</v>
      </c>
      <c r="L15" s="77">
        <v>3.8059247246050405E-6</v>
      </c>
      <c r="M15" s="77">
        <f t="shared" si="0"/>
        <v>1.0023046558355663E-2</v>
      </c>
      <c r="N15" s="77">
        <f>K15/'סכום נכסי הקרן'!$C$42</f>
        <v>5.4870240722427941E-5</v>
      </c>
    </row>
    <row r="16" spans="2:14">
      <c r="B16" s="75" t="s">
        <v>920</v>
      </c>
      <c r="C16" s="69" t="s">
        <v>921</v>
      </c>
      <c r="D16" s="82" t="s">
        <v>110</v>
      </c>
      <c r="E16" s="69" t="s">
        <v>922</v>
      </c>
      <c r="F16" s="82" t="s">
        <v>917</v>
      </c>
      <c r="G16" s="82" t="s">
        <v>123</v>
      </c>
      <c r="H16" s="76">
        <v>0.16524</v>
      </c>
      <c r="I16" s="78">
        <v>1601</v>
      </c>
      <c r="J16" s="69"/>
      <c r="K16" s="76">
        <v>2.6454920000000002E-3</v>
      </c>
      <c r="L16" s="77">
        <v>3.2465057428808316E-7</v>
      </c>
      <c r="M16" s="77">
        <f t="shared" si="0"/>
        <v>6.1787982198366886E-6</v>
      </c>
      <c r="N16" s="77">
        <f>K16/'סכום נכסי הקרן'!$C$42</f>
        <v>3.3825258989255705E-8</v>
      </c>
    </row>
    <row r="17" spans="2:14">
      <c r="B17" s="75" t="s">
        <v>923</v>
      </c>
      <c r="C17" s="69" t="s">
        <v>924</v>
      </c>
      <c r="D17" s="82" t="s">
        <v>110</v>
      </c>
      <c r="E17" s="69" t="s">
        <v>922</v>
      </c>
      <c r="F17" s="82" t="s">
        <v>917</v>
      </c>
      <c r="G17" s="82" t="s">
        <v>123</v>
      </c>
      <c r="H17" s="76">
        <v>433.13535000000002</v>
      </c>
      <c r="I17" s="78">
        <v>1547</v>
      </c>
      <c r="J17" s="69"/>
      <c r="K17" s="76">
        <v>6.7006038649999997</v>
      </c>
      <c r="L17" s="77">
        <v>5.0119732528965128E-6</v>
      </c>
      <c r="M17" s="77">
        <f t="shared" si="0"/>
        <v>1.5649897725221934E-2</v>
      </c>
      <c r="N17" s="77">
        <f>K17/'סכום נכסי הקרן'!$C$42</f>
        <v>8.5673916654456988E-5</v>
      </c>
    </row>
    <row r="18" spans="2:14">
      <c r="B18" s="75" t="s">
        <v>925</v>
      </c>
      <c r="C18" s="69" t="s">
        <v>926</v>
      </c>
      <c r="D18" s="82" t="s">
        <v>110</v>
      </c>
      <c r="E18" s="69" t="s">
        <v>922</v>
      </c>
      <c r="F18" s="82" t="s">
        <v>917</v>
      </c>
      <c r="G18" s="82" t="s">
        <v>123</v>
      </c>
      <c r="H18" s="76">
        <v>95.013000000000005</v>
      </c>
      <c r="I18" s="78">
        <v>1906</v>
      </c>
      <c r="J18" s="69"/>
      <c r="K18" s="76">
        <v>1.81094778</v>
      </c>
      <c r="L18" s="77">
        <v>1.1712450411339218E-6</v>
      </c>
      <c r="M18" s="77">
        <f t="shared" si="0"/>
        <v>4.2296408075629044E-3</v>
      </c>
      <c r="N18" s="77">
        <f>K18/'סכום נכסי הקרן'!$C$42</f>
        <v>2.3154777135790868E-5</v>
      </c>
    </row>
    <row r="19" spans="2:14">
      <c r="B19" s="75" t="s">
        <v>927</v>
      </c>
      <c r="C19" s="69" t="s">
        <v>928</v>
      </c>
      <c r="D19" s="82" t="s">
        <v>110</v>
      </c>
      <c r="E19" s="69" t="s">
        <v>929</v>
      </c>
      <c r="F19" s="82" t="s">
        <v>917</v>
      </c>
      <c r="G19" s="82" t="s">
        <v>123</v>
      </c>
      <c r="H19" s="76">
        <v>10.626998</v>
      </c>
      <c r="I19" s="78">
        <v>18670</v>
      </c>
      <c r="J19" s="69"/>
      <c r="K19" s="76">
        <v>1.984060433</v>
      </c>
      <c r="L19" s="77">
        <v>1.1264220590939758E-6</v>
      </c>
      <c r="M19" s="77">
        <f t="shared" si="0"/>
        <v>4.6339618760777987E-3</v>
      </c>
      <c r="N19" s="77">
        <f>K19/'סכום נכסי הקרן'!$C$42</f>
        <v>2.5368195404317915E-5</v>
      </c>
    </row>
    <row r="20" spans="2:14">
      <c r="B20" s="75" t="s">
        <v>930</v>
      </c>
      <c r="C20" s="69" t="s">
        <v>931</v>
      </c>
      <c r="D20" s="82" t="s">
        <v>110</v>
      </c>
      <c r="E20" s="69" t="s">
        <v>929</v>
      </c>
      <c r="F20" s="82" t="s">
        <v>917</v>
      </c>
      <c r="G20" s="82" t="s">
        <v>123</v>
      </c>
      <c r="H20" s="76">
        <v>55.975050000000003</v>
      </c>
      <c r="I20" s="78">
        <v>15500</v>
      </c>
      <c r="J20" s="69"/>
      <c r="K20" s="76">
        <v>8.6761327500000007</v>
      </c>
      <c r="L20" s="77">
        <v>3.9495983020446872E-6</v>
      </c>
      <c r="M20" s="77">
        <f t="shared" si="0"/>
        <v>2.0263933359377685E-2</v>
      </c>
      <c r="N20" s="77">
        <f>K20/'סכום נכסי הקרן'!$C$42</f>
        <v>1.1093302769160266E-4</v>
      </c>
    </row>
    <row r="21" spans="2:14">
      <c r="B21" s="75" t="s">
        <v>932</v>
      </c>
      <c r="C21" s="69" t="s">
        <v>933</v>
      </c>
      <c r="D21" s="82" t="s">
        <v>110</v>
      </c>
      <c r="E21" s="69" t="s">
        <v>934</v>
      </c>
      <c r="F21" s="82" t="s">
        <v>917</v>
      </c>
      <c r="G21" s="82" t="s">
        <v>123</v>
      </c>
      <c r="H21" s="76">
        <v>417.23099999999999</v>
      </c>
      <c r="I21" s="78">
        <v>1557</v>
      </c>
      <c r="J21" s="69"/>
      <c r="K21" s="76">
        <v>6.4962866700000008</v>
      </c>
      <c r="L21" s="77">
        <v>2.489528943325514E-6</v>
      </c>
      <c r="M21" s="77">
        <f t="shared" si="0"/>
        <v>1.5172695480517352E-2</v>
      </c>
      <c r="N21" s="77">
        <f>K21/'סכום נכסי הקרן'!$C$42</f>
        <v>8.3061517132238354E-5</v>
      </c>
    </row>
    <row r="22" spans="2:14">
      <c r="B22" s="75" t="s">
        <v>935</v>
      </c>
      <c r="C22" s="69" t="s">
        <v>936</v>
      </c>
      <c r="D22" s="82" t="s">
        <v>110</v>
      </c>
      <c r="E22" s="69" t="s">
        <v>934</v>
      </c>
      <c r="F22" s="82" t="s">
        <v>917</v>
      </c>
      <c r="G22" s="82" t="s">
        <v>123</v>
      </c>
      <c r="H22" s="76">
        <v>4.8999999999999998E-5</v>
      </c>
      <c r="I22" s="78">
        <v>1489</v>
      </c>
      <c r="J22" s="69"/>
      <c r="K22" s="76">
        <v>7.2600000000000002E-7</v>
      </c>
      <c r="L22" s="77">
        <v>6.720714930452259E-13</v>
      </c>
      <c r="M22" s="77">
        <f t="shared" si="0"/>
        <v>1.6956420611369966E-9</v>
      </c>
      <c r="N22" s="77">
        <f>K22/'סכום נכסי הקרן'!$C$42</f>
        <v>9.2826355272288248E-12</v>
      </c>
    </row>
    <row r="23" spans="2:14">
      <c r="B23" s="75" t="s">
        <v>937</v>
      </c>
      <c r="C23" s="69" t="s">
        <v>938</v>
      </c>
      <c r="D23" s="82" t="s">
        <v>110</v>
      </c>
      <c r="E23" s="69" t="s">
        <v>934</v>
      </c>
      <c r="F23" s="82" t="s">
        <v>917</v>
      </c>
      <c r="G23" s="82" t="s">
        <v>123</v>
      </c>
      <c r="H23" s="76">
        <v>331.92584999999997</v>
      </c>
      <c r="I23" s="78">
        <v>1899</v>
      </c>
      <c r="J23" s="69"/>
      <c r="K23" s="76">
        <v>6.3032718920000006</v>
      </c>
      <c r="L23" s="77">
        <v>2.541631285496268E-6</v>
      </c>
      <c r="M23" s="77">
        <f t="shared" si="0"/>
        <v>1.4721891105864707E-2</v>
      </c>
      <c r="N23" s="77">
        <f>K23/'סכום נכסי הקרן'!$C$42</f>
        <v>8.0593630306421564E-5</v>
      </c>
    </row>
    <row r="24" spans="2:14">
      <c r="B24" s="72"/>
      <c r="C24" s="69"/>
      <c r="D24" s="69"/>
      <c r="E24" s="69"/>
      <c r="F24" s="69"/>
      <c r="G24" s="69"/>
      <c r="H24" s="76"/>
      <c r="I24" s="78"/>
      <c r="J24" s="69"/>
      <c r="K24" s="69"/>
      <c r="L24" s="69"/>
      <c r="M24" s="77"/>
      <c r="N24" s="69"/>
    </row>
    <row r="25" spans="2:14">
      <c r="B25" s="70" t="s">
        <v>184</v>
      </c>
      <c r="C25" s="71"/>
      <c r="D25" s="71"/>
      <c r="E25" s="71"/>
      <c r="F25" s="71"/>
      <c r="G25" s="71"/>
      <c r="H25" s="79"/>
      <c r="I25" s="81"/>
      <c r="J25" s="71"/>
      <c r="K25" s="79">
        <v>387.19775843600002</v>
      </c>
      <c r="L25" s="71"/>
      <c r="M25" s="80">
        <f t="shared" si="0"/>
        <v>0.90433719722044625</v>
      </c>
      <c r="N25" s="80">
        <f>K25/'סכום נכסי הקרן'!$C$42</f>
        <v>4.9507102872195291E-3</v>
      </c>
    </row>
    <row r="26" spans="2:14">
      <c r="B26" s="85" t="s">
        <v>210</v>
      </c>
      <c r="C26" s="71"/>
      <c r="D26" s="71"/>
      <c r="E26" s="71"/>
      <c r="F26" s="71"/>
      <c r="G26" s="71"/>
      <c r="H26" s="79"/>
      <c r="I26" s="81"/>
      <c r="J26" s="71"/>
      <c r="K26" s="79">
        <v>387.19775843600002</v>
      </c>
      <c r="L26" s="71"/>
      <c r="M26" s="80">
        <f t="shared" si="0"/>
        <v>0.90433719722044625</v>
      </c>
      <c r="N26" s="80">
        <f>K26/'סכום נכסי הקרן'!$C$42</f>
        <v>4.9507102872195291E-3</v>
      </c>
    </row>
    <row r="27" spans="2:14">
      <c r="B27" s="75" t="s">
        <v>939</v>
      </c>
      <c r="C27" s="69" t="s">
        <v>940</v>
      </c>
      <c r="D27" s="82" t="s">
        <v>26</v>
      </c>
      <c r="E27" s="69"/>
      <c r="F27" s="82" t="s">
        <v>917</v>
      </c>
      <c r="G27" s="82" t="s">
        <v>122</v>
      </c>
      <c r="H27" s="76">
        <v>78.643228999999991</v>
      </c>
      <c r="I27" s="78">
        <v>4496.96</v>
      </c>
      <c r="J27" s="69"/>
      <c r="K27" s="76">
        <v>11.370023042000001</v>
      </c>
      <c r="L27" s="77">
        <v>1.911937150418445E-6</v>
      </c>
      <c r="M27" s="77">
        <f t="shared" si="0"/>
        <v>2.6555770394093701E-2</v>
      </c>
      <c r="N27" s="77">
        <f>K27/'סכום נכסי הקרן'!$C$42</f>
        <v>1.453771072108534E-4</v>
      </c>
    </row>
    <row r="28" spans="2:14">
      <c r="B28" s="75" t="s">
        <v>941</v>
      </c>
      <c r="C28" s="69" t="s">
        <v>942</v>
      </c>
      <c r="D28" s="82" t="s">
        <v>26</v>
      </c>
      <c r="E28" s="69"/>
      <c r="F28" s="82" t="s">
        <v>917</v>
      </c>
      <c r="G28" s="82" t="s">
        <v>122</v>
      </c>
      <c r="H28" s="76">
        <v>1.198831</v>
      </c>
      <c r="I28" s="78">
        <v>592.78</v>
      </c>
      <c r="J28" s="69"/>
      <c r="K28" s="76">
        <v>2.2847162000000004E-2</v>
      </c>
      <c r="L28" s="77">
        <v>3.7241792218943769E-9</v>
      </c>
      <c r="M28" s="77">
        <f t="shared" si="0"/>
        <v>5.336172019946401E-5</v>
      </c>
      <c r="N28" s="77">
        <f>K28/'סכום נכסי הקרן'!$C$42</f>
        <v>2.9212379845392894E-7</v>
      </c>
    </row>
    <row r="29" spans="2:14">
      <c r="B29" s="75" t="s">
        <v>943</v>
      </c>
      <c r="C29" s="69" t="s">
        <v>944</v>
      </c>
      <c r="D29" s="82" t="s">
        <v>26</v>
      </c>
      <c r="E29" s="69"/>
      <c r="F29" s="82" t="s">
        <v>917</v>
      </c>
      <c r="G29" s="82" t="s">
        <v>122</v>
      </c>
      <c r="H29" s="76">
        <v>93.046256</v>
      </c>
      <c r="I29" s="78">
        <v>7834.6</v>
      </c>
      <c r="J29" s="69"/>
      <c r="K29" s="76">
        <v>23.436713495999996</v>
      </c>
      <c r="L29" s="77">
        <v>2.0751235199793036E-6</v>
      </c>
      <c r="M29" s="77">
        <f t="shared" si="0"/>
        <v>5.4738673799772312E-2</v>
      </c>
      <c r="N29" s="77">
        <f>K29/'סכום נכסי הקרן'!$C$42</f>
        <v>2.9966180349786894E-4</v>
      </c>
    </row>
    <row r="30" spans="2:14">
      <c r="B30" s="75" t="s">
        <v>945</v>
      </c>
      <c r="C30" s="69" t="s">
        <v>946</v>
      </c>
      <c r="D30" s="82" t="s">
        <v>26</v>
      </c>
      <c r="E30" s="69"/>
      <c r="F30" s="82" t="s">
        <v>917</v>
      </c>
      <c r="G30" s="82" t="s">
        <v>124</v>
      </c>
      <c r="H30" s="76">
        <v>10.495801000000002</v>
      </c>
      <c r="I30" s="78">
        <v>6091.6</v>
      </c>
      <c r="J30" s="69"/>
      <c r="K30" s="76">
        <v>2.5217082660000001</v>
      </c>
      <c r="L30" s="77">
        <v>4.6459519207453572E-7</v>
      </c>
      <c r="M30" s="77">
        <f t="shared" si="0"/>
        <v>5.8896895340860081E-3</v>
      </c>
      <c r="N30" s="77">
        <f>K30/'סכום נכסי הקרן'!$C$42</f>
        <v>3.2242560246939661E-5</v>
      </c>
    </row>
    <row r="31" spans="2:14">
      <c r="B31" s="75" t="s">
        <v>947</v>
      </c>
      <c r="C31" s="69" t="s">
        <v>948</v>
      </c>
      <c r="D31" s="82" t="s">
        <v>646</v>
      </c>
      <c r="E31" s="69"/>
      <c r="F31" s="82" t="s">
        <v>917</v>
      </c>
      <c r="G31" s="82" t="s">
        <v>122</v>
      </c>
      <c r="H31" s="76">
        <v>15.761227999999999</v>
      </c>
      <c r="I31" s="78">
        <v>6748</v>
      </c>
      <c r="J31" s="69"/>
      <c r="K31" s="76">
        <v>3.4193700410000001</v>
      </c>
      <c r="L31" s="77">
        <v>8.7174933628318578E-8</v>
      </c>
      <c r="M31" s="77">
        <f t="shared" si="0"/>
        <v>7.9862640001533564E-3</v>
      </c>
      <c r="N31" s="77">
        <f>K31/'סכום נכסי הקרן'!$C$42</f>
        <v>4.3720063117532347E-5</v>
      </c>
    </row>
    <row r="32" spans="2:14">
      <c r="B32" s="75" t="s">
        <v>949</v>
      </c>
      <c r="C32" s="69" t="s">
        <v>950</v>
      </c>
      <c r="D32" s="82" t="s">
        <v>646</v>
      </c>
      <c r="E32" s="69"/>
      <c r="F32" s="82" t="s">
        <v>917</v>
      </c>
      <c r="G32" s="82" t="s">
        <v>122</v>
      </c>
      <c r="H32" s="76">
        <v>9.7032919999999994</v>
      </c>
      <c r="I32" s="78">
        <v>16078</v>
      </c>
      <c r="J32" s="69"/>
      <c r="K32" s="76">
        <v>5.0157064170000005</v>
      </c>
      <c r="L32" s="77">
        <v>8.4890778085648866E-8</v>
      </c>
      <c r="M32" s="77">
        <f t="shared" si="0"/>
        <v>1.1714659458650056E-2</v>
      </c>
      <c r="N32" s="77">
        <f>K32/'סכום נכסי הקרן'!$C$42</f>
        <v>6.4130818981534158E-5</v>
      </c>
    </row>
    <row r="33" spans="2:14">
      <c r="B33" s="75" t="s">
        <v>951</v>
      </c>
      <c r="C33" s="69" t="s">
        <v>952</v>
      </c>
      <c r="D33" s="82" t="s">
        <v>646</v>
      </c>
      <c r="E33" s="69"/>
      <c r="F33" s="82" t="s">
        <v>917</v>
      </c>
      <c r="G33" s="82" t="s">
        <v>122</v>
      </c>
      <c r="H33" s="76">
        <v>20.538481000000001</v>
      </c>
      <c r="I33" s="78">
        <v>6745</v>
      </c>
      <c r="J33" s="69"/>
      <c r="K33" s="76">
        <v>4.4538056169999996</v>
      </c>
      <c r="L33" s="77">
        <v>1.0413899509460438E-7</v>
      </c>
      <c r="M33" s="77">
        <f t="shared" si="0"/>
        <v>1.0402286689136932E-2</v>
      </c>
      <c r="N33" s="77">
        <f>K33/'סכום נכסי הקרן'!$C$42</f>
        <v>5.6946355718643926E-5</v>
      </c>
    </row>
    <row r="34" spans="2:14">
      <c r="B34" s="75" t="s">
        <v>953</v>
      </c>
      <c r="C34" s="69" t="s">
        <v>954</v>
      </c>
      <c r="D34" s="82" t="s">
        <v>112</v>
      </c>
      <c r="E34" s="69"/>
      <c r="F34" s="82" t="s">
        <v>917</v>
      </c>
      <c r="G34" s="82" t="s">
        <v>131</v>
      </c>
      <c r="H34" s="76">
        <v>240.34641300000004</v>
      </c>
      <c r="I34" s="78">
        <v>1897</v>
      </c>
      <c r="J34" s="69"/>
      <c r="K34" s="76">
        <v>14.221135501999999</v>
      </c>
      <c r="L34" s="77">
        <v>6.8283705267991424E-8</v>
      </c>
      <c r="M34" s="77">
        <f t="shared" si="0"/>
        <v>3.3214814758016249E-2</v>
      </c>
      <c r="N34" s="77">
        <f>K34/'סכום נכסי הקרן'!$C$42</f>
        <v>1.8183142926776904E-4</v>
      </c>
    </row>
    <row r="35" spans="2:14">
      <c r="B35" s="75" t="s">
        <v>955</v>
      </c>
      <c r="C35" s="69" t="s">
        <v>956</v>
      </c>
      <c r="D35" s="82" t="s">
        <v>646</v>
      </c>
      <c r="E35" s="69"/>
      <c r="F35" s="82" t="s">
        <v>917</v>
      </c>
      <c r="G35" s="82" t="s">
        <v>122</v>
      </c>
      <c r="H35" s="76">
        <v>17.992799999999999</v>
      </c>
      <c r="I35" s="78">
        <v>2948</v>
      </c>
      <c r="J35" s="69"/>
      <c r="K35" s="76">
        <v>1.7053251969999996</v>
      </c>
      <c r="L35" s="77">
        <v>2.1444369304690816E-8</v>
      </c>
      <c r="M35" s="77">
        <f t="shared" si="0"/>
        <v>3.9829492175618925E-3</v>
      </c>
      <c r="N35" s="77">
        <f>K35/'סכום נכסי הקרן'!$C$42</f>
        <v>2.1804286858334283E-5</v>
      </c>
    </row>
    <row r="36" spans="2:14">
      <c r="B36" s="75" t="s">
        <v>957</v>
      </c>
      <c r="C36" s="69" t="s">
        <v>958</v>
      </c>
      <c r="D36" s="82" t="s">
        <v>646</v>
      </c>
      <c r="E36" s="69"/>
      <c r="F36" s="82" t="s">
        <v>917</v>
      </c>
      <c r="G36" s="82" t="s">
        <v>122</v>
      </c>
      <c r="H36" s="76">
        <v>15.66873</v>
      </c>
      <c r="I36" s="78">
        <v>11344</v>
      </c>
      <c r="J36" s="69"/>
      <c r="K36" s="76">
        <v>5.7145362510000002</v>
      </c>
      <c r="L36" s="77">
        <v>6.9234065652575961E-8</v>
      </c>
      <c r="M36" s="77">
        <f t="shared" si="0"/>
        <v>1.3346843012517528E-2</v>
      </c>
      <c r="N36" s="77">
        <f>K36/'סכום נכסי הקרן'!$C$42</f>
        <v>7.3066056783980195E-5</v>
      </c>
    </row>
    <row r="37" spans="2:14">
      <c r="B37" s="75" t="s">
        <v>959</v>
      </c>
      <c r="C37" s="69" t="s">
        <v>960</v>
      </c>
      <c r="D37" s="82" t="s">
        <v>26</v>
      </c>
      <c r="E37" s="69"/>
      <c r="F37" s="82" t="s">
        <v>917</v>
      </c>
      <c r="G37" s="82" t="s">
        <v>130</v>
      </c>
      <c r="H37" s="76">
        <v>64.180063000000004</v>
      </c>
      <c r="I37" s="78">
        <v>3970</v>
      </c>
      <c r="J37" s="69"/>
      <c r="K37" s="76">
        <v>6.4251617050000007</v>
      </c>
      <c r="L37" s="77">
        <v>1.1133478216437971E-6</v>
      </c>
      <c r="M37" s="77">
        <f t="shared" si="0"/>
        <v>1.5006576358959642E-2</v>
      </c>
      <c r="N37" s="77">
        <f>K37/'סכום נכסי הקרן'!$C$42</f>
        <v>8.215211337606492E-5</v>
      </c>
    </row>
    <row r="38" spans="2:14">
      <c r="B38" s="75" t="s">
        <v>961</v>
      </c>
      <c r="C38" s="69" t="s">
        <v>962</v>
      </c>
      <c r="D38" s="82" t="s">
        <v>646</v>
      </c>
      <c r="E38" s="69"/>
      <c r="F38" s="82" t="s">
        <v>917</v>
      </c>
      <c r="G38" s="82" t="s">
        <v>122</v>
      </c>
      <c r="H38" s="76">
        <v>40.204566999999997</v>
      </c>
      <c r="I38" s="78">
        <v>8855</v>
      </c>
      <c r="J38" s="69"/>
      <c r="K38" s="76">
        <v>11.445767747</v>
      </c>
      <c r="L38" s="77">
        <v>2.2026761666831025E-7</v>
      </c>
      <c r="M38" s="77">
        <f t="shared" si="0"/>
        <v>2.6732679357876633E-2</v>
      </c>
      <c r="N38" s="77">
        <f>K38/'סכום נכסי הקרן'!$C$42</f>
        <v>1.4634557895965844E-4</v>
      </c>
    </row>
    <row r="39" spans="2:14">
      <c r="B39" s="75" t="s">
        <v>963</v>
      </c>
      <c r="C39" s="69" t="s">
        <v>964</v>
      </c>
      <c r="D39" s="82" t="s">
        <v>646</v>
      </c>
      <c r="E39" s="69"/>
      <c r="F39" s="82" t="s">
        <v>917</v>
      </c>
      <c r="G39" s="82" t="s">
        <v>122</v>
      </c>
      <c r="H39" s="76">
        <v>8.1717300000000002</v>
      </c>
      <c r="I39" s="78">
        <v>8233</v>
      </c>
      <c r="J39" s="69"/>
      <c r="K39" s="76">
        <v>2.162982977</v>
      </c>
      <c r="L39" s="77">
        <v>4.9079459459459458E-7</v>
      </c>
      <c r="M39" s="77">
        <f t="shared" si="0"/>
        <v>5.0518524976921721E-3</v>
      </c>
      <c r="N39" s="77">
        <f>K39/'סכום נכסי הקרן'!$C$42</f>
        <v>2.7655898935387559E-5</v>
      </c>
    </row>
    <row r="40" spans="2:14">
      <c r="B40" s="75" t="s">
        <v>965</v>
      </c>
      <c r="C40" s="69" t="s">
        <v>966</v>
      </c>
      <c r="D40" s="82" t="s">
        <v>646</v>
      </c>
      <c r="E40" s="69"/>
      <c r="F40" s="82" t="s">
        <v>917</v>
      </c>
      <c r="G40" s="82" t="s">
        <v>122</v>
      </c>
      <c r="H40" s="76">
        <v>10.04598</v>
      </c>
      <c r="I40" s="78">
        <v>12231</v>
      </c>
      <c r="J40" s="69"/>
      <c r="K40" s="76">
        <v>3.950347061</v>
      </c>
      <c r="L40" s="77">
        <v>3.8787567567567565E-6</v>
      </c>
      <c r="M40" s="77">
        <f t="shared" si="0"/>
        <v>9.2264113398354223E-3</v>
      </c>
      <c r="N40" s="77">
        <f>K40/'סכום נכסי הקרן'!$C$42</f>
        <v>5.0509134949480126E-5</v>
      </c>
    </row>
    <row r="41" spans="2:14">
      <c r="B41" s="75" t="s">
        <v>967</v>
      </c>
      <c r="C41" s="69" t="s">
        <v>968</v>
      </c>
      <c r="D41" s="82" t="s">
        <v>111</v>
      </c>
      <c r="E41" s="69"/>
      <c r="F41" s="82" t="s">
        <v>917</v>
      </c>
      <c r="G41" s="82" t="s">
        <v>122</v>
      </c>
      <c r="H41" s="76">
        <v>142.44300000000001</v>
      </c>
      <c r="I41" s="78">
        <v>702.25</v>
      </c>
      <c r="J41" s="69"/>
      <c r="K41" s="76">
        <v>3.215983686</v>
      </c>
      <c r="L41" s="77">
        <v>3.6613727221293319E-6</v>
      </c>
      <c r="M41" s="77">
        <f t="shared" si="0"/>
        <v>7.5112358208154206E-3</v>
      </c>
      <c r="N41" s="77">
        <f>K41/'סכום נכסי הקרן'!$C$42</f>
        <v>4.1119565314947534E-5</v>
      </c>
    </row>
    <row r="42" spans="2:14">
      <c r="B42" s="75" t="s">
        <v>969</v>
      </c>
      <c r="C42" s="69" t="s">
        <v>970</v>
      </c>
      <c r="D42" s="82" t="s">
        <v>26</v>
      </c>
      <c r="E42" s="69"/>
      <c r="F42" s="82" t="s">
        <v>917</v>
      </c>
      <c r="G42" s="82" t="s">
        <v>124</v>
      </c>
      <c r="H42" s="76">
        <v>57.277077999999989</v>
      </c>
      <c r="I42" s="78">
        <v>4980.5</v>
      </c>
      <c r="J42" s="69"/>
      <c r="K42" s="76">
        <v>11.251274789</v>
      </c>
      <c r="L42" s="77">
        <v>4.427727118119974E-6</v>
      </c>
      <c r="M42" s="77">
        <f t="shared" si="0"/>
        <v>2.6278422553221333E-2</v>
      </c>
      <c r="N42" s="77">
        <f>K42/'סכום נכסי הקרן'!$C$42</f>
        <v>1.4385879212532423E-4</v>
      </c>
    </row>
    <row r="43" spans="2:14">
      <c r="B43" s="75" t="s">
        <v>971</v>
      </c>
      <c r="C43" s="69" t="s">
        <v>972</v>
      </c>
      <c r="D43" s="82" t="s">
        <v>733</v>
      </c>
      <c r="E43" s="69"/>
      <c r="F43" s="82" t="s">
        <v>917</v>
      </c>
      <c r="G43" s="82" t="s">
        <v>127</v>
      </c>
      <c r="H43" s="76">
        <v>263.871174</v>
      </c>
      <c r="I43" s="78">
        <v>3454</v>
      </c>
      <c r="J43" s="69"/>
      <c r="K43" s="76">
        <v>3.779348143</v>
      </c>
      <c r="L43" s="77">
        <v>1.7112412472429486E-6</v>
      </c>
      <c r="M43" s="77">
        <f t="shared" si="0"/>
        <v>8.8270271004831959E-3</v>
      </c>
      <c r="N43" s="77">
        <f>K43/'סכום נכסי הקרן'!$C$42</f>
        <v>4.8322742895286617E-5</v>
      </c>
    </row>
    <row r="44" spans="2:14">
      <c r="B44" s="75" t="s">
        <v>973</v>
      </c>
      <c r="C44" s="69" t="s">
        <v>974</v>
      </c>
      <c r="D44" s="82" t="s">
        <v>26</v>
      </c>
      <c r="E44" s="69"/>
      <c r="F44" s="82" t="s">
        <v>917</v>
      </c>
      <c r="G44" s="82" t="s">
        <v>124</v>
      </c>
      <c r="H44" s="76">
        <v>173.65158499999998</v>
      </c>
      <c r="I44" s="78">
        <v>2442</v>
      </c>
      <c r="J44" s="69"/>
      <c r="K44" s="76">
        <v>16.725239014</v>
      </c>
      <c r="L44" s="77">
        <v>7.1841134534297343E-7</v>
      </c>
      <c r="M44" s="77">
        <f t="shared" si="0"/>
        <v>3.9063386714473645E-2</v>
      </c>
      <c r="N44" s="77">
        <f>K44/'סכום נכסי הקרן'!$C$42</f>
        <v>2.1384889514152892E-4</v>
      </c>
    </row>
    <row r="45" spans="2:14">
      <c r="B45" s="75" t="s">
        <v>975</v>
      </c>
      <c r="C45" s="69" t="s">
        <v>976</v>
      </c>
      <c r="D45" s="82" t="s">
        <v>112</v>
      </c>
      <c r="E45" s="69"/>
      <c r="F45" s="82" t="s">
        <v>917</v>
      </c>
      <c r="G45" s="82" t="s">
        <v>131</v>
      </c>
      <c r="H45" s="76">
        <v>13.809474</v>
      </c>
      <c r="I45" s="78">
        <v>28450</v>
      </c>
      <c r="J45" s="69"/>
      <c r="K45" s="76">
        <v>12.254305586000001</v>
      </c>
      <c r="L45" s="77">
        <v>5.2851630102419332E-7</v>
      </c>
      <c r="M45" s="77">
        <f t="shared" si="0"/>
        <v>2.8621096393454067E-2</v>
      </c>
      <c r="N45" s="77">
        <f>K45/'סכום נכסי הקרן'!$C$42</f>
        <v>1.5668354324259264E-4</v>
      </c>
    </row>
    <row r="46" spans="2:14">
      <c r="B46" s="75" t="s">
        <v>977</v>
      </c>
      <c r="C46" s="69" t="s">
        <v>978</v>
      </c>
      <c r="D46" s="82" t="s">
        <v>646</v>
      </c>
      <c r="E46" s="69"/>
      <c r="F46" s="82" t="s">
        <v>917</v>
      </c>
      <c r="G46" s="82" t="s">
        <v>122</v>
      </c>
      <c r="H46" s="76">
        <v>1.7557970000000001</v>
      </c>
      <c r="I46" s="78">
        <v>22983</v>
      </c>
      <c r="J46" s="69"/>
      <c r="K46" s="76">
        <v>1.2973647559999999</v>
      </c>
      <c r="L46" s="77">
        <v>7.5066139375801619E-9</v>
      </c>
      <c r="M46" s="77">
        <f t="shared" si="0"/>
        <v>3.0301188001519786E-3</v>
      </c>
      <c r="N46" s="77">
        <f>K46/'סכום נכסי הקרן'!$C$42</f>
        <v>1.6588104925372113E-5</v>
      </c>
    </row>
    <row r="47" spans="2:14">
      <c r="B47" s="75" t="s">
        <v>979</v>
      </c>
      <c r="C47" s="69" t="s">
        <v>980</v>
      </c>
      <c r="D47" s="82" t="s">
        <v>646</v>
      </c>
      <c r="E47" s="69"/>
      <c r="F47" s="82" t="s">
        <v>917</v>
      </c>
      <c r="G47" s="82" t="s">
        <v>122</v>
      </c>
      <c r="H47" s="76">
        <v>15.968610000000002</v>
      </c>
      <c r="I47" s="78">
        <v>5580</v>
      </c>
      <c r="J47" s="69"/>
      <c r="K47" s="76">
        <v>2.864720728</v>
      </c>
      <c r="L47" s="77">
        <v>4.4667440559440564E-7</v>
      </c>
      <c r="M47" s="77">
        <f t="shared" si="0"/>
        <v>6.6908277683302994E-3</v>
      </c>
      <c r="N47" s="77">
        <f>K47/'סכום נכסי הקרן'!$C$42</f>
        <v>3.6628317362701957E-5</v>
      </c>
    </row>
    <row r="48" spans="2:14">
      <c r="B48" s="75" t="s">
        <v>981</v>
      </c>
      <c r="C48" s="69" t="s">
        <v>982</v>
      </c>
      <c r="D48" s="82" t="s">
        <v>646</v>
      </c>
      <c r="E48" s="69"/>
      <c r="F48" s="82" t="s">
        <v>917</v>
      </c>
      <c r="G48" s="82" t="s">
        <v>122</v>
      </c>
      <c r="H48" s="76">
        <v>2.1351460000000002</v>
      </c>
      <c r="I48" s="78">
        <v>23468</v>
      </c>
      <c r="J48" s="69"/>
      <c r="K48" s="76">
        <v>1.6109592419999998</v>
      </c>
      <c r="L48" s="77">
        <v>4.4482208333333337E-7</v>
      </c>
      <c r="M48" s="77">
        <f t="shared" si="0"/>
        <v>3.7625485530476217E-3</v>
      </c>
      <c r="N48" s="77">
        <f>K48/'סכום נכסי הקרן'!$C$42</f>
        <v>2.0597723819155396E-5</v>
      </c>
    </row>
    <row r="49" spans="2:14">
      <c r="B49" s="75" t="s">
        <v>983</v>
      </c>
      <c r="C49" s="69" t="s">
        <v>984</v>
      </c>
      <c r="D49" s="82" t="s">
        <v>646</v>
      </c>
      <c r="E49" s="69"/>
      <c r="F49" s="82" t="s">
        <v>917</v>
      </c>
      <c r="G49" s="82" t="s">
        <v>122</v>
      </c>
      <c r="H49" s="76">
        <v>5.4428219999999996</v>
      </c>
      <c r="I49" s="78">
        <v>22054</v>
      </c>
      <c r="J49" s="69"/>
      <c r="K49" s="76">
        <v>3.8591572839999992</v>
      </c>
      <c r="L49" s="77">
        <v>7.7754599999999997E-7</v>
      </c>
      <c r="M49" s="77">
        <f t="shared" si="0"/>
        <v>9.0134289411757749E-3</v>
      </c>
      <c r="N49" s="77">
        <f>K49/'סכום נכסי הקרן'!$C$42</f>
        <v>4.9343182520140899E-5</v>
      </c>
    </row>
    <row r="50" spans="2:14">
      <c r="B50" s="75" t="s">
        <v>985</v>
      </c>
      <c r="C50" s="69" t="s">
        <v>986</v>
      </c>
      <c r="D50" s="82" t="s">
        <v>26</v>
      </c>
      <c r="E50" s="69"/>
      <c r="F50" s="82" t="s">
        <v>917</v>
      </c>
      <c r="G50" s="82" t="s">
        <v>124</v>
      </c>
      <c r="H50" s="76">
        <v>38.984399000000003</v>
      </c>
      <c r="I50" s="78">
        <v>2801</v>
      </c>
      <c r="J50" s="69"/>
      <c r="K50" s="76">
        <v>4.3067720000000005</v>
      </c>
      <c r="L50" s="77">
        <v>4.1918708602150543E-6</v>
      </c>
      <c r="M50" s="77">
        <f t="shared" si="0"/>
        <v>1.005887568998224E-2</v>
      </c>
      <c r="N50" s="77">
        <f>K50/'סכום נכסי הקרן'!$C$42</f>
        <v>5.5066383987430229E-5</v>
      </c>
    </row>
    <row r="51" spans="2:14">
      <c r="B51" s="75" t="s">
        <v>987</v>
      </c>
      <c r="C51" s="69" t="s">
        <v>988</v>
      </c>
      <c r="D51" s="82" t="s">
        <v>111</v>
      </c>
      <c r="E51" s="69"/>
      <c r="F51" s="82" t="s">
        <v>917</v>
      </c>
      <c r="G51" s="82" t="s">
        <v>125</v>
      </c>
      <c r="H51" s="76">
        <v>209.916</v>
      </c>
      <c r="I51" s="78">
        <v>636.20000000000005</v>
      </c>
      <c r="J51" s="69"/>
      <c r="K51" s="76">
        <v>5.8653191720000004</v>
      </c>
      <c r="L51" s="77">
        <v>1.5859642403474603E-7</v>
      </c>
      <c r="M51" s="77">
        <f t="shared" si="0"/>
        <v>1.3699010867818764E-2</v>
      </c>
      <c r="N51" s="77">
        <f>K51/'סכום נכסי הקרן'!$C$42</f>
        <v>7.4993967113696355E-5</v>
      </c>
    </row>
    <row r="52" spans="2:14">
      <c r="B52" s="75" t="s">
        <v>989</v>
      </c>
      <c r="C52" s="69" t="s">
        <v>990</v>
      </c>
      <c r="D52" s="82" t="s">
        <v>733</v>
      </c>
      <c r="E52" s="69"/>
      <c r="F52" s="82" t="s">
        <v>917</v>
      </c>
      <c r="G52" s="82" t="s">
        <v>122</v>
      </c>
      <c r="H52" s="76">
        <v>580.07287799999995</v>
      </c>
      <c r="I52" s="78">
        <v>226</v>
      </c>
      <c r="J52" s="69"/>
      <c r="K52" s="76">
        <v>4.2147515240000004</v>
      </c>
      <c r="L52" s="77">
        <v>2.6182481516587676E-6</v>
      </c>
      <c r="M52" s="77">
        <f t="shared" si="0"/>
        <v>9.8439531147874078E-3</v>
      </c>
      <c r="N52" s="77">
        <f>K52/'סכום נכסי הקרן'!$C$42</f>
        <v>5.3889810241217956E-5</v>
      </c>
    </row>
    <row r="53" spans="2:14">
      <c r="B53" s="75" t="s">
        <v>991</v>
      </c>
      <c r="C53" s="69" t="s">
        <v>992</v>
      </c>
      <c r="D53" s="82" t="s">
        <v>646</v>
      </c>
      <c r="E53" s="69"/>
      <c r="F53" s="82" t="s">
        <v>917</v>
      </c>
      <c r="G53" s="82" t="s">
        <v>122</v>
      </c>
      <c r="H53" s="76">
        <v>42.311193999999993</v>
      </c>
      <c r="I53" s="78">
        <v>19606</v>
      </c>
      <c r="J53" s="69"/>
      <c r="K53" s="76">
        <v>26.670137459000003</v>
      </c>
      <c r="L53" s="77">
        <v>1.4153267770530186E-7</v>
      </c>
      <c r="M53" s="77">
        <f t="shared" si="0"/>
        <v>6.2290643046536892E-2</v>
      </c>
      <c r="N53" s="77">
        <f>K53/'סכום נכסי הקרן'!$C$42</f>
        <v>3.4100436018318141E-4</v>
      </c>
    </row>
    <row r="54" spans="2:14">
      <c r="B54" s="75" t="s">
        <v>993</v>
      </c>
      <c r="C54" s="69" t="s">
        <v>994</v>
      </c>
      <c r="D54" s="82" t="s">
        <v>111</v>
      </c>
      <c r="E54" s="69"/>
      <c r="F54" s="82" t="s">
        <v>917</v>
      </c>
      <c r="G54" s="82" t="s">
        <v>122</v>
      </c>
      <c r="H54" s="76">
        <v>874.25070500000004</v>
      </c>
      <c r="I54" s="78">
        <v>842</v>
      </c>
      <c r="J54" s="69"/>
      <c r="K54" s="76">
        <v>23.666228854</v>
      </c>
      <c r="L54" s="77">
        <v>5.0271779630776862E-6</v>
      </c>
      <c r="M54" s="77">
        <f t="shared" si="0"/>
        <v>5.5274728751152094E-2</v>
      </c>
      <c r="N54" s="77">
        <f>K54/'סכום נכסי הקרן'!$C$42</f>
        <v>3.0259638671579657E-4</v>
      </c>
    </row>
    <row r="55" spans="2:14">
      <c r="B55" s="75" t="s">
        <v>995</v>
      </c>
      <c r="C55" s="69" t="s">
        <v>996</v>
      </c>
      <c r="D55" s="82" t="s">
        <v>646</v>
      </c>
      <c r="E55" s="69"/>
      <c r="F55" s="82" t="s">
        <v>917</v>
      </c>
      <c r="G55" s="82" t="s">
        <v>122</v>
      </c>
      <c r="H55" s="76">
        <v>12.424597999999998</v>
      </c>
      <c r="I55" s="78">
        <v>35410</v>
      </c>
      <c r="J55" s="69"/>
      <c r="K55" s="76">
        <v>14.144553933999999</v>
      </c>
      <c r="L55" s="77">
        <v>7.3955940476190465E-7</v>
      </c>
      <c r="M55" s="77">
        <f t="shared" si="0"/>
        <v>3.3035951221089772E-2</v>
      </c>
      <c r="N55" s="77">
        <f>K55/'סכום נכסי הקרן'!$C$42</f>
        <v>1.8085225738919094E-4</v>
      </c>
    </row>
    <row r="56" spans="2:14">
      <c r="B56" s="75" t="s">
        <v>997</v>
      </c>
      <c r="C56" s="69" t="s">
        <v>998</v>
      </c>
      <c r="D56" s="82" t="s">
        <v>26</v>
      </c>
      <c r="E56" s="69"/>
      <c r="F56" s="82" t="s">
        <v>917</v>
      </c>
      <c r="G56" s="82" t="s">
        <v>124</v>
      </c>
      <c r="H56" s="76">
        <v>17.692919999999997</v>
      </c>
      <c r="I56" s="78">
        <v>3852</v>
      </c>
      <c r="J56" s="69"/>
      <c r="K56" s="76">
        <v>2.6880275170000005</v>
      </c>
      <c r="L56" s="77">
        <v>1.7871636363636361E-6</v>
      </c>
      <c r="M56" s="77">
        <f t="shared" si="0"/>
        <v>6.2781439660039174E-3</v>
      </c>
      <c r="N56" s="77">
        <f>K56/'סכום נכסי הקרן'!$C$42</f>
        <v>3.4369118081918581E-5</v>
      </c>
    </row>
    <row r="57" spans="2:14">
      <c r="B57" s="75" t="s">
        <v>999</v>
      </c>
      <c r="C57" s="69" t="s">
        <v>1000</v>
      </c>
      <c r="D57" s="82" t="s">
        <v>26</v>
      </c>
      <c r="E57" s="69"/>
      <c r="F57" s="82" t="s">
        <v>917</v>
      </c>
      <c r="G57" s="82" t="s">
        <v>124</v>
      </c>
      <c r="H57" s="76">
        <v>5.9976000000000003</v>
      </c>
      <c r="I57" s="78">
        <v>7180</v>
      </c>
      <c r="J57" s="69"/>
      <c r="K57" s="76">
        <v>1.6984386340000002</v>
      </c>
      <c r="L57" s="77">
        <v>1.313390999671521E-6</v>
      </c>
      <c r="M57" s="77">
        <f t="shared" si="0"/>
        <v>3.9668649945874181E-3</v>
      </c>
      <c r="N57" s="77">
        <f>K57/'סכום נכסי הקרן'!$C$42</f>
        <v>2.1716235268300823E-5</v>
      </c>
    </row>
    <row r="58" spans="2:14">
      <c r="B58" s="75" t="s">
        <v>1001</v>
      </c>
      <c r="C58" s="69" t="s">
        <v>1002</v>
      </c>
      <c r="D58" s="82" t="s">
        <v>646</v>
      </c>
      <c r="E58" s="69"/>
      <c r="F58" s="82" t="s">
        <v>917</v>
      </c>
      <c r="G58" s="82" t="s">
        <v>122</v>
      </c>
      <c r="H58" s="76">
        <v>6.1175519999999999</v>
      </c>
      <c r="I58" s="78">
        <v>9472</v>
      </c>
      <c r="J58" s="69"/>
      <c r="K58" s="76">
        <v>1.8629462989999999</v>
      </c>
      <c r="L58" s="77">
        <v>1.9894478048780488E-7</v>
      </c>
      <c r="M58" s="77">
        <f t="shared" si="0"/>
        <v>4.3510882950742414E-3</v>
      </c>
      <c r="N58" s="77">
        <f>K58/'סכום נכסי הקרן'!$C$42</f>
        <v>2.381963016586343E-5</v>
      </c>
    </row>
    <row r="59" spans="2:14">
      <c r="B59" s="75" t="s">
        <v>1003</v>
      </c>
      <c r="C59" s="69" t="s">
        <v>1004</v>
      </c>
      <c r="D59" s="82" t="s">
        <v>26</v>
      </c>
      <c r="E59" s="69"/>
      <c r="F59" s="82" t="s">
        <v>917</v>
      </c>
      <c r="G59" s="82" t="s">
        <v>124</v>
      </c>
      <c r="H59" s="76">
        <v>31.297996000000001</v>
      </c>
      <c r="I59" s="78">
        <v>6386</v>
      </c>
      <c r="J59" s="69"/>
      <c r="K59" s="76">
        <v>7.8830332729999997</v>
      </c>
      <c r="L59" s="77">
        <v>3.7471410954803953E-6</v>
      </c>
      <c r="M59" s="77">
        <f t="shared" si="0"/>
        <v>1.8411574086833669E-2</v>
      </c>
      <c r="N59" s="77">
        <f>K59/'סכום נכסי הקרן'!$C$42</f>
        <v>1.00792458295147E-4</v>
      </c>
    </row>
    <row r="60" spans="2:14">
      <c r="B60" s="75" t="s">
        <v>1005</v>
      </c>
      <c r="C60" s="69" t="s">
        <v>1006</v>
      </c>
      <c r="D60" s="82" t="s">
        <v>26</v>
      </c>
      <c r="E60" s="69"/>
      <c r="F60" s="82" t="s">
        <v>917</v>
      </c>
      <c r="G60" s="82" t="s">
        <v>124</v>
      </c>
      <c r="H60" s="76">
        <v>8.5165919999999975</v>
      </c>
      <c r="I60" s="78">
        <v>10719.3</v>
      </c>
      <c r="J60" s="69"/>
      <c r="K60" s="76">
        <v>3.6006440099999999</v>
      </c>
      <c r="L60" s="77">
        <v>1.9737863425148028E-6</v>
      </c>
      <c r="M60" s="77">
        <f t="shared" si="0"/>
        <v>8.409646598535785E-3</v>
      </c>
      <c r="N60" s="77">
        <f>K60/'סכום נכסי הקרן'!$C$42</f>
        <v>4.6037831967120745E-5</v>
      </c>
    </row>
    <row r="61" spans="2:14">
      <c r="B61" s="75" t="s">
        <v>1007</v>
      </c>
      <c r="C61" s="69" t="s">
        <v>1008</v>
      </c>
      <c r="D61" s="82" t="s">
        <v>26</v>
      </c>
      <c r="E61" s="69"/>
      <c r="F61" s="82" t="s">
        <v>917</v>
      </c>
      <c r="G61" s="82" t="s">
        <v>124</v>
      </c>
      <c r="H61" s="76">
        <v>42.955920999999996</v>
      </c>
      <c r="I61" s="78">
        <v>6703.4</v>
      </c>
      <c r="J61" s="69"/>
      <c r="K61" s="76">
        <v>11.357064316999997</v>
      </c>
      <c r="L61" s="77">
        <v>4.7614325691188224E-6</v>
      </c>
      <c r="M61" s="77">
        <f t="shared" si="0"/>
        <v>2.6525504059150568E-2</v>
      </c>
      <c r="N61" s="77">
        <f>K61/'סכום נכסי הקרן'!$C$42</f>
        <v>1.4521141696144206E-4</v>
      </c>
    </row>
    <row r="62" spans="2:14">
      <c r="B62" s="75" t="s">
        <v>1009</v>
      </c>
      <c r="C62" s="69" t="s">
        <v>1010</v>
      </c>
      <c r="D62" s="82" t="s">
        <v>26</v>
      </c>
      <c r="E62" s="69"/>
      <c r="F62" s="82" t="s">
        <v>917</v>
      </c>
      <c r="G62" s="82" t="s">
        <v>124</v>
      </c>
      <c r="H62" s="76">
        <v>67.473002999999991</v>
      </c>
      <c r="I62" s="78">
        <v>1430.4</v>
      </c>
      <c r="J62" s="69"/>
      <c r="K62" s="76">
        <v>3.8065841889999996</v>
      </c>
      <c r="L62" s="77">
        <v>1.7663715881447734E-6</v>
      </c>
      <c r="M62" s="77">
        <f t="shared" si="0"/>
        <v>8.8906394767595889E-3</v>
      </c>
      <c r="N62" s="77">
        <f>K62/'סכום נכסי הקרן'!$C$42</f>
        <v>4.8670982961706503E-5</v>
      </c>
    </row>
    <row r="63" spans="2:14">
      <c r="B63" s="75" t="s">
        <v>1011</v>
      </c>
      <c r="C63" s="69" t="s">
        <v>1012</v>
      </c>
      <c r="D63" s="82" t="s">
        <v>646</v>
      </c>
      <c r="E63" s="69"/>
      <c r="F63" s="82" t="s">
        <v>917</v>
      </c>
      <c r="G63" s="82" t="s">
        <v>122</v>
      </c>
      <c r="H63" s="76">
        <v>12.937602999999999</v>
      </c>
      <c r="I63" s="78">
        <v>21842</v>
      </c>
      <c r="J63" s="69"/>
      <c r="K63" s="76">
        <v>9.0850473810000008</v>
      </c>
      <c r="L63" s="77">
        <v>7.300744311658012E-7</v>
      </c>
      <c r="M63" s="77">
        <f t="shared" si="0"/>
        <v>2.1218992378300432E-2</v>
      </c>
      <c r="N63" s="77">
        <f>K63/'סכום נכסי הקרן'!$C$42</f>
        <v>1.1616140989728346E-4</v>
      </c>
    </row>
    <row r="64" spans="2:14">
      <c r="B64" s="75" t="s">
        <v>1013</v>
      </c>
      <c r="C64" s="69" t="s">
        <v>1014</v>
      </c>
      <c r="D64" s="82" t="s">
        <v>112</v>
      </c>
      <c r="E64" s="69"/>
      <c r="F64" s="82" t="s">
        <v>917</v>
      </c>
      <c r="G64" s="82" t="s">
        <v>131</v>
      </c>
      <c r="H64" s="76">
        <v>197.84583000000003</v>
      </c>
      <c r="I64" s="78">
        <v>1875</v>
      </c>
      <c r="J64" s="69"/>
      <c r="K64" s="76">
        <v>11.570642406999999</v>
      </c>
      <c r="L64" s="77">
        <v>2.5732356527006532E-8</v>
      </c>
      <c r="M64" s="77">
        <f t="shared" si="0"/>
        <v>2.7024336005075231E-2</v>
      </c>
      <c r="N64" s="77">
        <f>K64/'סכום נכסי הקרן'!$C$42</f>
        <v>1.4794222628110006E-4</v>
      </c>
    </row>
    <row r="65" spans="2:14">
      <c r="B65" s="75" t="s">
        <v>1015</v>
      </c>
      <c r="C65" s="69" t="s">
        <v>1016</v>
      </c>
      <c r="D65" s="82" t="s">
        <v>111</v>
      </c>
      <c r="E65" s="69"/>
      <c r="F65" s="82" t="s">
        <v>917</v>
      </c>
      <c r="G65" s="82" t="s">
        <v>122</v>
      </c>
      <c r="H65" s="76">
        <v>3.347575</v>
      </c>
      <c r="I65" s="78">
        <v>69431</v>
      </c>
      <c r="J65" s="69"/>
      <c r="K65" s="76">
        <v>7.4724801450000005</v>
      </c>
      <c r="L65" s="77">
        <v>2.632653674323618E-7</v>
      </c>
      <c r="M65" s="77">
        <f t="shared" si="0"/>
        <v>1.7452688202304525E-2</v>
      </c>
      <c r="N65" s="77">
        <f>K65/'סכום נכסי הקרן'!$C$42</f>
        <v>9.5543126267891193E-5</v>
      </c>
    </row>
    <row r="66" spans="2:14">
      <c r="B66" s="75" t="s">
        <v>1017</v>
      </c>
      <c r="C66" s="69" t="s">
        <v>1018</v>
      </c>
      <c r="D66" s="82" t="s">
        <v>646</v>
      </c>
      <c r="E66" s="69"/>
      <c r="F66" s="82" t="s">
        <v>917</v>
      </c>
      <c r="G66" s="82" t="s">
        <v>122</v>
      </c>
      <c r="H66" s="76">
        <v>63.512529999999998</v>
      </c>
      <c r="I66" s="78">
        <v>4182</v>
      </c>
      <c r="J66" s="69"/>
      <c r="K66" s="76">
        <v>8.5393422010000002</v>
      </c>
      <c r="L66" s="77">
        <v>1.0268448689178275E-6</v>
      </c>
      <c r="M66" s="77">
        <f t="shared" si="0"/>
        <v>1.9944446019914294E-2</v>
      </c>
      <c r="N66" s="77">
        <f>K66/'סכום נכסי הקרן'!$C$42</f>
        <v>1.0918402382116665E-4</v>
      </c>
    </row>
    <row r="67" spans="2:14">
      <c r="B67" s="75" t="s">
        <v>1019</v>
      </c>
      <c r="C67" s="69" t="s">
        <v>1020</v>
      </c>
      <c r="D67" s="82" t="s">
        <v>26</v>
      </c>
      <c r="E67" s="69"/>
      <c r="F67" s="82" t="s">
        <v>917</v>
      </c>
      <c r="G67" s="82" t="s">
        <v>124</v>
      </c>
      <c r="H67" s="76">
        <v>5.7100150000000012</v>
      </c>
      <c r="I67" s="78">
        <v>19448</v>
      </c>
      <c r="J67" s="69"/>
      <c r="K67" s="76">
        <v>4.3798588879999985</v>
      </c>
      <c r="L67" s="77">
        <v>5.7822936708860767E-6</v>
      </c>
      <c r="M67" s="77">
        <f t="shared" si="0"/>
        <v>1.0229577069335414E-2</v>
      </c>
      <c r="N67" s="77">
        <f>K67/'סכום נכסי הקרן'!$C$42</f>
        <v>5.6000872889804023E-5</v>
      </c>
    </row>
    <row r="68" spans="2:14">
      <c r="B68" s="75" t="s">
        <v>1021</v>
      </c>
      <c r="C68" s="69" t="s">
        <v>1022</v>
      </c>
      <c r="D68" s="82" t="s">
        <v>111</v>
      </c>
      <c r="E68" s="69"/>
      <c r="F68" s="82" t="s">
        <v>917</v>
      </c>
      <c r="G68" s="82" t="s">
        <v>122</v>
      </c>
      <c r="H68" s="76">
        <v>27.366554000000001</v>
      </c>
      <c r="I68" s="78">
        <v>3155.5</v>
      </c>
      <c r="J68" s="69"/>
      <c r="K68" s="76">
        <v>2.776318431</v>
      </c>
      <c r="L68" s="77">
        <v>3.8817807092198585E-6</v>
      </c>
      <c r="M68" s="77">
        <f t="shared" si="0"/>
        <v>6.4843557943711737E-3</v>
      </c>
      <c r="N68" s="77">
        <f>K68/'סכום נכסי הקרן'!$C$42</f>
        <v>3.5498005650827535E-5</v>
      </c>
    </row>
    <row r="69" spans="2:14">
      <c r="B69" s="75" t="s">
        <v>1023</v>
      </c>
      <c r="C69" s="69" t="s">
        <v>1024</v>
      </c>
      <c r="D69" s="82" t="s">
        <v>646</v>
      </c>
      <c r="E69" s="69"/>
      <c r="F69" s="82" t="s">
        <v>917</v>
      </c>
      <c r="G69" s="82" t="s">
        <v>122</v>
      </c>
      <c r="H69" s="76">
        <v>3.9929019999999995</v>
      </c>
      <c r="I69" s="78">
        <v>13002</v>
      </c>
      <c r="J69" s="69"/>
      <c r="K69" s="76">
        <v>1.6690902180000002</v>
      </c>
      <c r="L69" s="77">
        <v>1.358795940719202E-8</v>
      </c>
      <c r="M69" s="77">
        <f t="shared" si="0"/>
        <v>3.8983189772357017E-3</v>
      </c>
      <c r="N69" s="77">
        <f>K69/'סכום נכסי הקרן'!$C$42</f>
        <v>2.1340986440436509E-5</v>
      </c>
    </row>
    <row r="70" spans="2:14">
      <c r="B70" s="75" t="s">
        <v>1025</v>
      </c>
      <c r="C70" s="69" t="s">
        <v>1026</v>
      </c>
      <c r="D70" s="82" t="s">
        <v>115</v>
      </c>
      <c r="E70" s="69"/>
      <c r="F70" s="82" t="s">
        <v>917</v>
      </c>
      <c r="G70" s="82" t="s">
        <v>122</v>
      </c>
      <c r="H70" s="76">
        <v>53.750626000000004</v>
      </c>
      <c r="I70" s="78">
        <v>12792</v>
      </c>
      <c r="J70" s="69"/>
      <c r="K70" s="76">
        <v>22.105633010000002</v>
      </c>
      <c r="L70" s="77">
        <v>3.2163693160385039E-6</v>
      </c>
      <c r="M70" s="77">
        <f t="shared" si="0"/>
        <v>5.1629808704978561E-2</v>
      </c>
      <c r="N70" s="77">
        <f>K70/'סכום נכסי הקרן'!$C$42</f>
        <v>2.8264260927067254E-4</v>
      </c>
    </row>
    <row r="71" spans="2:14">
      <c r="B71" s="75" t="s">
        <v>1027</v>
      </c>
      <c r="C71" s="69" t="s">
        <v>1028</v>
      </c>
      <c r="D71" s="82" t="s">
        <v>646</v>
      </c>
      <c r="E71" s="69"/>
      <c r="F71" s="82" t="s">
        <v>917</v>
      </c>
      <c r="G71" s="82" t="s">
        <v>122</v>
      </c>
      <c r="H71" s="76">
        <v>24.297777</v>
      </c>
      <c r="I71" s="78">
        <v>2238</v>
      </c>
      <c r="J71" s="69"/>
      <c r="K71" s="76">
        <v>1.748266361</v>
      </c>
      <c r="L71" s="77">
        <v>1.8562090909090909E-7</v>
      </c>
      <c r="M71" s="77">
        <f t="shared" si="0"/>
        <v>4.0832423908850092E-3</v>
      </c>
      <c r="N71" s="77">
        <f>K71/'סכום נכסי הקרן'!$C$42</f>
        <v>2.2353332553275005E-5</v>
      </c>
    </row>
    <row r="72" spans="2:14">
      <c r="B72" s="75" t="s">
        <v>1029</v>
      </c>
      <c r="C72" s="69" t="s">
        <v>1030</v>
      </c>
      <c r="D72" s="82" t="s">
        <v>113</v>
      </c>
      <c r="E72" s="69"/>
      <c r="F72" s="82" t="s">
        <v>917</v>
      </c>
      <c r="G72" s="82" t="s">
        <v>126</v>
      </c>
      <c r="H72" s="76">
        <v>27.819777999999999</v>
      </c>
      <c r="I72" s="78">
        <v>8456</v>
      </c>
      <c r="J72" s="69"/>
      <c r="K72" s="76">
        <v>5.8420504819999994</v>
      </c>
      <c r="L72" s="77">
        <v>3.3659058912546495E-7</v>
      </c>
      <c r="M72" s="77">
        <f t="shared" si="0"/>
        <v>1.3644664628877222E-2</v>
      </c>
      <c r="N72" s="77">
        <f>K72/'סכום נכסי הקרן'!$C$42</f>
        <v>7.4696453658508916E-5</v>
      </c>
    </row>
    <row r="73" spans="2:14">
      <c r="B73" s="75" t="s">
        <v>1031</v>
      </c>
      <c r="C73" s="69" t="s">
        <v>1032</v>
      </c>
      <c r="D73" s="82" t="s">
        <v>111</v>
      </c>
      <c r="E73" s="69"/>
      <c r="F73" s="82" t="s">
        <v>917</v>
      </c>
      <c r="G73" s="82" t="s">
        <v>125</v>
      </c>
      <c r="H73" s="76">
        <v>37.712054000000002</v>
      </c>
      <c r="I73" s="78">
        <v>3215</v>
      </c>
      <c r="J73" s="69"/>
      <c r="K73" s="76">
        <v>5.3249263940000002</v>
      </c>
      <c r="L73" s="77">
        <v>5.5555538532480873E-7</v>
      </c>
      <c r="M73" s="77">
        <f t="shared" si="0"/>
        <v>1.2436872129648698E-2</v>
      </c>
      <c r="N73" s="77">
        <f>K73/'סכום נכסי הקרן'!$C$42</f>
        <v>6.808450540609212E-5</v>
      </c>
    </row>
    <row r="74" spans="2:14">
      <c r="B74" s="75" t="s">
        <v>1033</v>
      </c>
      <c r="C74" s="69" t="s">
        <v>1034</v>
      </c>
      <c r="D74" s="82" t="s">
        <v>646</v>
      </c>
      <c r="E74" s="69"/>
      <c r="F74" s="82" t="s">
        <v>917</v>
      </c>
      <c r="G74" s="82" t="s">
        <v>122</v>
      </c>
      <c r="H74" s="76">
        <v>30.253679000000002</v>
      </c>
      <c r="I74" s="78">
        <v>35379</v>
      </c>
      <c r="J74" s="69"/>
      <c r="K74" s="76">
        <v>34.411588477999999</v>
      </c>
      <c r="L74" s="77">
        <v>2.5786812328784137E-7</v>
      </c>
      <c r="M74" s="77">
        <f t="shared" si="0"/>
        <v>8.0371538311066179E-2</v>
      </c>
      <c r="N74" s="77">
        <f>K74/'סכום נכסי הקרן'!$C$42</f>
        <v>4.3998654787088273E-4</v>
      </c>
    </row>
    <row r="75" spans="2:14">
      <c r="B75" s="75" t="s">
        <v>1035</v>
      </c>
      <c r="C75" s="69" t="s">
        <v>1036</v>
      </c>
      <c r="D75" s="82" t="s">
        <v>646</v>
      </c>
      <c r="E75" s="69"/>
      <c r="F75" s="82" t="s">
        <v>917</v>
      </c>
      <c r="G75" s="82" t="s">
        <v>122</v>
      </c>
      <c r="H75" s="76">
        <v>41.445213999999993</v>
      </c>
      <c r="I75" s="78">
        <v>3967</v>
      </c>
      <c r="J75" s="69"/>
      <c r="K75" s="76">
        <v>5.2858833859999983</v>
      </c>
      <c r="L75" s="77">
        <v>4.8136137049941921E-7</v>
      </c>
      <c r="M75" s="77">
        <f t="shared" si="0"/>
        <v>1.2345683470477747E-2</v>
      </c>
      <c r="N75" s="77">
        <f>K75/'סכום נכסי הקרן'!$C$42</f>
        <v>6.7585301531228898E-5</v>
      </c>
    </row>
    <row r="76" spans="2:14">
      <c r="B76" s="75" t="s">
        <v>1037</v>
      </c>
      <c r="C76" s="69" t="s">
        <v>1038</v>
      </c>
      <c r="D76" s="82" t="s">
        <v>646</v>
      </c>
      <c r="E76" s="69"/>
      <c r="F76" s="82" t="s">
        <v>917</v>
      </c>
      <c r="G76" s="82" t="s">
        <v>122</v>
      </c>
      <c r="H76" s="76">
        <v>11.815272</v>
      </c>
      <c r="I76" s="78">
        <v>6577</v>
      </c>
      <c r="J76" s="69"/>
      <c r="K76" s="76">
        <v>2.4983457629999997</v>
      </c>
      <c r="L76" s="77">
        <v>1.1146483018867925E-6</v>
      </c>
      <c r="M76" s="77">
        <f t="shared" ref="M76" si="1">IFERROR(K76/$K$11,0)</f>
        <v>5.8351241859589554E-3</v>
      </c>
      <c r="N76" s="77">
        <f>K76/'סכום נכסי הקרן'!$C$42</f>
        <v>3.1943847298795317E-5</v>
      </c>
    </row>
    <row r="77" spans="2:14">
      <c r="B77" s="113"/>
      <c r="C77" s="113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</row>
    <row r="78" spans="2:14">
      <c r="B78" s="11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</row>
    <row r="79" spans="2:14">
      <c r="B79" s="113"/>
      <c r="C79" s="113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</row>
    <row r="80" spans="2:14">
      <c r="B80" s="115" t="s">
        <v>206</v>
      </c>
      <c r="C80" s="113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</row>
    <row r="81" spans="2:14">
      <c r="B81" s="115" t="s">
        <v>102</v>
      </c>
      <c r="C81" s="113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</row>
    <row r="82" spans="2:14">
      <c r="B82" s="115" t="s">
        <v>189</v>
      </c>
      <c r="C82" s="113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</row>
    <row r="83" spans="2:14">
      <c r="B83" s="115" t="s">
        <v>197</v>
      </c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2:14">
      <c r="B84" s="115" t="s">
        <v>204</v>
      </c>
      <c r="C84" s="113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</row>
    <row r="85" spans="2:14">
      <c r="B85" s="113"/>
      <c r="C85" s="113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</row>
    <row r="86" spans="2:14">
      <c r="B86" s="113"/>
      <c r="C86" s="113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</row>
    <row r="87" spans="2:14"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</row>
    <row r="88" spans="2:14"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</row>
    <row r="89" spans="2:14"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2:14"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2:14"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2:14"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2:14"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2:14"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</row>
    <row r="95" spans="2:14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</row>
    <row r="96" spans="2:14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  <row r="97" spans="2:14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</row>
    <row r="98" spans="2:14"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</row>
    <row r="99" spans="2:14"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</row>
    <row r="100" spans="2:14"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</row>
    <row r="101" spans="2:14"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</row>
    <row r="102" spans="2:14"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</row>
    <row r="103" spans="2:14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</row>
    <row r="104" spans="2:14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</row>
    <row r="105" spans="2:14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</row>
    <row r="106" spans="2:14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</row>
    <row r="107" spans="2:14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spans="2:14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</row>
    <row r="109" spans="2:14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2:14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</row>
    <row r="111" spans="2:14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</row>
    <row r="112" spans="2:14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</row>
    <row r="113" spans="2:14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2:14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spans="2:14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</row>
    <row r="116" spans="2:14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</row>
    <row r="117" spans="2:14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</row>
    <row r="118" spans="2:14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2:14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2:14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  <row r="121" spans="2:14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2:14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2:14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2:14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2:14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2:14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2:14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2:14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2:14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  <row r="130" spans="2:14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2:14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</row>
    <row r="132" spans="2:14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</row>
    <row r="133" spans="2:14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  <row r="134" spans="2:14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2:14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</row>
    <row r="136" spans="2:14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2:14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</row>
    <row r="138" spans="2:14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</row>
    <row r="139" spans="2:14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  <row r="140" spans="2:14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</row>
    <row r="141" spans="2:14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</row>
    <row r="142" spans="2:14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</row>
    <row r="143" spans="2:14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</row>
    <row r="144" spans="2:14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</row>
    <row r="145" spans="2:14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</row>
    <row r="146" spans="2:14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</row>
    <row r="147" spans="2:14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</row>
    <row r="148" spans="2:14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</row>
    <row r="149" spans="2:14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</row>
    <row r="150" spans="2:14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</row>
    <row r="151" spans="2:14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</row>
    <row r="152" spans="2:14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</row>
    <row r="153" spans="2:14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</row>
    <row r="154" spans="2:14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</row>
    <row r="155" spans="2:14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2:14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</row>
    <row r="157" spans="2:14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</row>
    <row r="158" spans="2:14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</row>
    <row r="159" spans="2:14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</row>
    <row r="160" spans="2:14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</row>
    <row r="161" spans="2:14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</row>
    <row r="162" spans="2:14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</row>
    <row r="163" spans="2:14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</row>
    <row r="164" spans="2:14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</row>
    <row r="165" spans="2:14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</row>
    <row r="166" spans="2:14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</row>
    <row r="167" spans="2:14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</row>
    <row r="168" spans="2:14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</row>
    <row r="169" spans="2:14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</row>
    <row r="170" spans="2:14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</row>
    <row r="171" spans="2:14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</row>
    <row r="172" spans="2:14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</row>
    <row r="173" spans="2:14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</row>
    <row r="174" spans="2:14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</row>
    <row r="175" spans="2:14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</row>
    <row r="176" spans="2:14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</row>
    <row r="177" spans="2:14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</row>
    <row r="178" spans="2:14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</row>
    <row r="179" spans="2:14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</row>
    <row r="180" spans="2:14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</row>
    <row r="181" spans="2:14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</row>
    <row r="182" spans="2:14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</row>
    <row r="183" spans="2:14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</row>
    <row r="184" spans="2:14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</row>
    <row r="185" spans="2:14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</row>
    <row r="186" spans="2:14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2:14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</row>
    <row r="188" spans="2:14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</row>
    <row r="189" spans="2:14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</row>
    <row r="190" spans="2:14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</row>
    <row r="191" spans="2:14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</row>
    <row r="192" spans="2:14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</row>
    <row r="193" spans="2:14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</row>
    <row r="194" spans="2:14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</row>
    <row r="195" spans="2:14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</row>
    <row r="196" spans="2:14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</row>
    <row r="197" spans="2:14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</row>
    <row r="198" spans="2:14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</row>
    <row r="199" spans="2:14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</row>
    <row r="200" spans="2:14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</row>
    <row r="201" spans="2:14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</row>
    <row r="202" spans="2:14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</row>
    <row r="203" spans="2:14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</row>
    <row r="204" spans="2:14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</row>
    <row r="205" spans="2:14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</row>
    <row r="206" spans="2:14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</row>
    <row r="207" spans="2:14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</row>
    <row r="208" spans="2:14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</row>
    <row r="209" spans="2:14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</row>
    <row r="210" spans="2:14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</row>
    <row r="211" spans="2:14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</row>
    <row r="212" spans="2:14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</row>
    <row r="213" spans="2:14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</row>
    <row r="214" spans="2:14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</row>
    <row r="215" spans="2:14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</row>
    <row r="216" spans="2:14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</row>
    <row r="217" spans="2:14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</row>
    <row r="218" spans="2:14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</row>
    <row r="219" spans="2:14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</row>
    <row r="220" spans="2:14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</row>
    <row r="221" spans="2:14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</row>
    <row r="222" spans="2:14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</row>
    <row r="223" spans="2:14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</row>
    <row r="224" spans="2:14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</row>
    <row r="225" spans="2:14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</row>
    <row r="226" spans="2:14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</row>
    <row r="227" spans="2:14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</row>
    <row r="228" spans="2:14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</row>
    <row r="229" spans="2:14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</row>
    <row r="230" spans="2:14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</row>
    <row r="231" spans="2:14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</row>
    <row r="232" spans="2:14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</row>
    <row r="233" spans="2:14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</row>
    <row r="234" spans="2:14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</row>
    <row r="235" spans="2:14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</row>
    <row r="236" spans="2:14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</row>
    <row r="237" spans="2:14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</row>
    <row r="238" spans="2:14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</row>
    <row r="239" spans="2:14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</row>
    <row r="240" spans="2:14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</row>
    <row r="241" spans="2:14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</row>
    <row r="242" spans="2:14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</row>
    <row r="243" spans="2:14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</row>
    <row r="244" spans="2:14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</row>
    <row r="245" spans="2:14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</row>
    <row r="246" spans="2:14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</row>
    <row r="247" spans="2:14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</row>
    <row r="248" spans="2:14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</row>
    <row r="249" spans="2:14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</row>
    <row r="250" spans="2:14">
      <c r="B250" s="121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</row>
    <row r="251" spans="2:14">
      <c r="B251" s="121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</row>
    <row r="252" spans="2:14">
      <c r="B252" s="122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</row>
    <row r="253" spans="2:14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</row>
    <row r="254" spans="2:14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</row>
    <row r="255" spans="2:14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</row>
    <row r="256" spans="2:14">
      <c r="B256" s="113"/>
      <c r="C256" s="113"/>
      <c r="D256" s="113"/>
      <c r="E256" s="113"/>
      <c r="F256" s="113"/>
      <c r="G256" s="113"/>
      <c r="H256" s="114"/>
      <c r="I256" s="114"/>
      <c r="J256" s="114"/>
      <c r="K256" s="114"/>
      <c r="L256" s="114"/>
      <c r="M256" s="114"/>
      <c r="N256" s="114"/>
    </row>
    <row r="257" spans="2:14">
      <c r="B257" s="113"/>
      <c r="C257" s="113"/>
      <c r="D257" s="113"/>
      <c r="E257" s="113"/>
      <c r="F257" s="113"/>
      <c r="G257" s="113"/>
      <c r="H257" s="114"/>
      <c r="I257" s="114"/>
      <c r="J257" s="114"/>
      <c r="K257" s="114"/>
      <c r="L257" s="114"/>
      <c r="M257" s="114"/>
      <c r="N257" s="114"/>
    </row>
    <row r="258" spans="2:14">
      <c r="B258" s="113"/>
      <c r="C258" s="113"/>
      <c r="D258" s="113"/>
      <c r="E258" s="113"/>
      <c r="F258" s="113"/>
      <c r="G258" s="113"/>
      <c r="H258" s="114"/>
      <c r="I258" s="114"/>
      <c r="J258" s="114"/>
      <c r="K258" s="114"/>
      <c r="L258" s="114"/>
      <c r="M258" s="114"/>
      <c r="N258" s="114"/>
    </row>
    <row r="259" spans="2:14">
      <c r="B259" s="113"/>
      <c r="C259" s="113"/>
      <c r="D259" s="113"/>
      <c r="E259" s="113"/>
      <c r="F259" s="113"/>
      <c r="G259" s="113"/>
      <c r="H259" s="114"/>
      <c r="I259" s="114"/>
      <c r="J259" s="114"/>
      <c r="K259" s="114"/>
      <c r="L259" s="114"/>
      <c r="M259" s="114"/>
      <c r="N259" s="114"/>
    </row>
    <row r="260" spans="2:14">
      <c r="B260" s="113"/>
      <c r="C260" s="113"/>
      <c r="D260" s="113"/>
      <c r="E260" s="113"/>
      <c r="F260" s="113"/>
      <c r="G260" s="113"/>
      <c r="H260" s="114"/>
      <c r="I260" s="114"/>
      <c r="J260" s="114"/>
      <c r="K260" s="114"/>
      <c r="L260" s="114"/>
      <c r="M260" s="114"/>
      <c r="N260" s="114"/>
    </row>
    <row r="261" spans="2:14">
      <c r="B261" s="113"/>
      <c r="C261" s="113"/>
      <c r="D261" s="113"/>
      <c r="E261" s="113"/>
      <c r="F261" s="113"/>
      <c r="G261" s="113"/>
      <c r="H261" s="114"/>
      <c r="I261" s="114"/>
      <c r="J261" s="114"/>
      <c r="K261" s="114"/>
      <c r="L261" s="114"/>
      <c r="M261" s="114"/>
      <c r="N261" s="114"/>
    </row>
    <row r="262" spans="2:14">
      <c r="B262" s="113"/>
      <c r="C262" s="113"/>
      <c r="D262" s="113"/>
      <c r="E262" s="113"/>
      <c r="F262" s="113"/>
      <c r="G262" s="113"/>
      <c r="H262" s="114"/>
      <c r="I262" s="114"/>
      <c r="J262" s="114"/>
      <c r="K262" s="114"/>
      <c r="L262" s="114"/>
      <c r="M262" s="114"/>
      <c r="N262" s="114"/>
    </row>
    <row r="263" spans="2:14">
      <c r="B263" s="113"/>
      <c r="C263" s="113"/>
      <c r="D263" s="113"/>
      <c r="E263" s="113"/>
      <c r="F263" s="113"/>
      <c r="G263" s="113"/>
      <c r="H263" s="114"/>
      <c r="I263" s="114"/>
      <c r="J263" s="114"/>
      <c r="K263" s="114"/>
      <c r="L263" s="114"/>
      <c r="M263" s="114"/>
      <c r="N263" s="114"/>
    </row>
    <row r="264" spans="2:14">
      <c r="B264" s="113"/>
      <c r="C264" s="113"/>
      <c r="D264" s="113"/>
      <c r="E264" s="113"/>
      <c r="F264" s="113"/>
      <c r="G264" s="113"/>
      <c r="H264" s="114"/>
      <c r="I264" s="114"/>
      <c r="J264" s="114"/>
      <c r="K264" s="114"/>
      <c r="L264" s="114"/>
      <c r="M264" s="114"/>
      <c r="N264" s="114"/>
    </row>
    <row r="265" spans="2:14">
      <c r="B265" s="113"/>
      <c r="C265" s="113"/>
      <c r="D265" s="113"/>
      <c r="E265" s="113"/>
      <c r="F265" s="113"/>
      <c r="G265" s="113"/>
      <c r="H265" s="114"/>
      <c r="I265" s="114"/>
      <c r="J265" s="114"/>
      <c r="K265" s="114"/>
      <c r="L265" s="114"/>
      <c r="M265" s="114"/>
      <c r="N265" s="114"/>
    </row>
    <row r="266" spans="2:14">
      <c r="B266" s="113"/>
      <c r="C266" s="113"/>
      <c r="D266" s="113"/>
      <c r="E266" s="113"/>
      <c r="F266" s="113"/>
      <c r="G266" s="113"/>
      <c r="H266" s="114"/>
      <c r="I266" s="114"/>
      <c r="J266" s="114"/>
      <c r="K266" s="114"/>
      <c r="L266" s="114"/>
      <c r="M266" s="114"/>
      <c r="N266" s="114"/>
    </row>
    <row r="267" spans="2:14">
      <c r="B267" s="113"/>
      <c r="C267" s="113"/>
      <c r="D267" s="113"/>
      <c r="E267" s="113"/>
      <c r="F267" s="113"/>
      <c r="G267" s="113"/>
      <c r="H267" s="114"/>
      <c r="I267" s="114"/>
      <c r="J267" s="114"/>
      <c r="K267" s="114"/>
      <c r="L267" s="114"/>
      <c r="M267" s="114"/>
      <c r="N267" s="114"/>
    </row>
    <row r="268" spans="2:14">
      <c r="B268" s="113"/>
      <c r="C268" s="113"/>
      <c r="D268" s="113"/>
      <c r="E268" s="113"/>
      <c r="F268" s="113"/>
      <c r="G268" s="113"/>
      <c r="H268" s="114"/>
      <c r="I268" s="114"/>
      <c r="J268" s="114"/>
      <c r="K268" s="114"/>
      <c r="L268" s="114"/>
      <c r="M268" s="114"/>
      <c r="N268" s="114"/>
    </row>
    <row r="269" spans="2:14">
      <c r="B269" s="113"/>
      <c r="C269" s="113"/>
      <c r="D269" s="113"/>
      <c r="E269" s="113"/>
      <c r="F269" s="113"/>
      <c r="G269" s="113"/>
      <c r="H269" s="114"/>
      <c r="I269" s="114"/>
      <c r="J269" s="114"/>
      <c r="K269" s="114"/>
      <c r="L269" s="114"/>
      <c r="M269" s="114"/>
      <c r="N269" s="114"/>
    </row>
    <row r="270" spans="2:14">
      <c r="B270" s="113"/>
      <c r="C270" s="113"/>
      <c r="D270" s="113"/>
      <c r="E270" s="113"/>
      <c r="F270" s="113"/>
      <c r="G270" s="113"/>
      <c r="H270" s="114"/>
      <c r="I270" s="114"/>
      <c r="J270" s="114"/>
      <c r="K270" s="114"/>
      <c r="L270" s="114"/>
      <c r="M270" s="114"/>
      <c r="N270" s="114"/>
    </row>
    <row r="271" spans="2:14">
      <c r="B271" s="113"/>
      <c r="C271" s="113"/>
      <c r="D271" s="113"/>
      <c r="E271" s="113"/>
      <c r="F271" s="113"/>
      <c r="G271" s="113"/>
      <c r="H271" s="114"/>
      <c r="I271" s="114"/>
      <c r="J271" s="114"/>
      <c r="K271" s="114"/>
      <c r="L271" s="114"/>
      <c r="M271" s="114"/>
      <c r="N271" s="114"/>
    </row>
    <row r="272" spans="2:14">
      <c r="B272" s="113"/>
      <c r="C272" s="113"/>
      <c r="D272" s="113"/>
      <c r="E272" s="113"/>
      <c r="F272" s="113"/>
      <c r="G272" s="113"/>
      <c r="H272" s="114"/>
      <c r="I272" s="114"/>
      <c r="J272" s="114"/>
      <c r="K272" s="114"/>
      <c r="L272" s="114"/>
      <c r="M272" s="114"/>
      <c r="N272" s="114"/>
    </row>
    <row r="273" spans="2:14">
      <c r="B273" s="113"/>
      <c r="C273" s="113"/>
      <c r="D273" s="113"/>
      <c r="E273" s="113"/>
      <c r="F273" s="113"/>
      <c r="G273" s="113"/>
      <c r="H273" s="114"/>
      <c r="I273" s="114"/>
      <c r="J273" s="114"/>
      <c r="K273" s="114"/>
      <c r="L273" s="114"/>
      <c r="M273" s="114"/>
      <c r="N273" s="114"/>
    </row>
    <row r="274" spans="2:14">
      <c r="B274" s="113"/>
      <c r="C274" s="113"/>
      <c r="D274" s="113"/>
      <c r="E274" s="113"/>
      <c r="F274" s="113"/>
      <c r="G274" s="113"/>
      <c r="H274" s="114"/>
      <c r="I274" s="114"/>
      <c r="J274" s="114"/>
      <c r="K274" s="114"/>
      <c r="L274" s="114"/>
      <c r="M274" s="114"/>
      <c r="N274" s="114"/>
    </row>
    <row r="275" spans="2:14">
      <c r="B275" s="113"/>
      <c r="C275" s="113"/>
      <c r="D275" s="113"/>
      <c r="E275" s="113"/>
      <c r="F275" s="113"/>
      <c r="G275" s="113"/>
      <c r="H275" s="114"/>
      <c r="I275" s="114"/>
      <c r="J275" s="114"/>
      <c r="K275" s="114"/>
      <c r="L275" s="114"/>
      <c r="M275" s="114"/>
      <c r="N275" s="114"/>
    </row>
    <row r="276" spans="2:14">
      <c r="B276" s="113"/>
      <c r="C276" s="113"/>
      <c r="D276" s="113"/>
      <c r="E276" s="113"/>
      <c r="F276" s="113"/>
      <c r="G276" s="113"/>
      <c r="H276" s="114"/>
      <c r="I276" s="114"/>
      <c r="J276" s="114"/>
      <c r="K276" s="114"/>
      <c r="L276" s="114"/>
      <c r="M276" s="114"/>
      <c r="N276" s="114"/>
    </row>
    <row r="277" spans="2:14">
      <c r="B277" s="113"/>
      <c r="C277" s="113"/>
      <c r="D277" s="113"/>
      <c r="E277" s="113"/>
      <c r="F277" s="113"/>
      <c r="G277" s="113"/>
      <c r="H277" s="114"/>
      <c r="I277" s="114"/>
      <c r="J277" s="114"/>
      <c r="K277" s="114"/>
      <c r="L277" s="114"/>
      <c r="M277" s="114"/>
      <c r="N277" s="114"/>
    </row>
    <row r="278" spans="2:14">
      <c r="B278" s="113"/>
      <c r="C278" s="113"/>
      <c r="D278" s="113"/>
      <c r="E278" s="113"/>
      <c r="F278" s="113"/>
      <c r="G278" s="113"/>
      <c r="H278" s="114"/>
      <c r="I278" s="114"/>
      <c r="J278" s="114"/>
      <c r="K278" s="114"/>
      <c r="L278" s="114"/>
      <c r="M278" s="114"/>
      <c r="N278" s="114"/>
    </row>
    <row r="279" spans="2:14">
      <c r="B279" s="113"/>
      <c r="C279" s="113"/>
      <c r="D279" s="113"/>
      <c r="E279" s="113"/>
      <c r="F279" s="113"/>
      <c r="G279" s="113"/>
      <c r="H279" s="114"/>
      <c r="I279" s="114"/>
      <c r="J279" s="114"/>
      <c r="K279" s="114"/>
      <c r="L279" s="114"/>
      <c r="M279" s="114"/>
      <c r="N279" s="114"/>
    </row>
    <row r="280" spans="2:14">
      <c r="B280" s="113"/>
      <c r="C280" s="113"/>
      <c r="D280" s="113"/>
      <c r="E280" s="113"/>
      <c r="F280" s="113"/>
      <c r="G280" s="113"/>
      <c r="H280" s="114"/>
      <c r="I280" s="114"/>
      <c r="J280" s="114"/>
      <c r="K280" s="114"/>
      <c r="L280" s="114"/>
      <c r="M280" s="114"/>
      <c r="N280" s="114"/>
    </row>
    <row r="281" spans="2:14">
      <c r="B281" s="113"/>
      <c r="C281" s="113"/>
      <c r="D281" s="113"/>
      <c r="E281" s="113"/>
      <c r="F281" s="113"/>
      <c r="G281" s="113"/>
      <c r="H281" s="114"/>
      <c r="I281" s="114"/>
      <c r="J281" s="114"/>
      <c r="K281" s="114"/>
      <c r="L281" s="114"/>
      <c r="M281" s="114"/>
      <c r="N281" s="114"/>
    </row>
    <row r="282" spans="2:14">
      <c r="B282" s="113"/>
      <c r="C282" s="113"/>
      <c r="D282" s="113"/>
      <c r="E282" s="113"/>
      <c r="F282" s="113"/>
      <c r="G282" s="113"/>
      <c r="H282" s="114"/>
      <c r="I282" s="114"/>
      <c r="J282" s="114"/>
      <c r="K282" s="114"/>
      <c r="L282" s="114"/>
      <c r="M282" s="114"/>
      <c r="N282" s="114"/>
    </row>
    <row r="283" spans="2:14">
      <c r="B283" s="113"/>
      <c r="C283" s="113"/>
      <c r="D283" s="113"/>
      <c r="E283" s="113"/>
      <c r="F283" s="113"/>
      <c r="G283" s="113"/>
      <c r="H283" s="114"/>
      <c r="I283" s="114"/>
      <c r="J283" s="114"/>
      <c r="K283" s="114"/>
      <c r="L283" s="114"/>
      <c r="M283" s="114"/>
      <c r="N283" s="114"/>
    </row>
    <row r="284" spans="2:14">
      <c r="B284" s="113"/>
      <c r="C284" s="113"/>
      <c r="D284" s="113"/>
      <c r="E284" s="113"/>
      <c r="F284" s="113"/>
      <c r="G284" s="113"/>
      <c r="H284" s="114"/>
      <c r="I284" s="114"/>
      <c r="J284" s="114"/>
      <c r="K284" s="114"/>
      <c r="L284" s="114"/>
      <c r="M284" s="114"/>
      <c r="N284" s="114"/>
    </row>
    <row r="285" spans="2:14">
      <c r="B285" s="113"/>
      <c r="C285" s="113"/>
      <c r="D285" s="113"/>
      <c r="E285" s="113"/>
      <c r="F285" s="113"/>
      <c r="G285" s="113"/>
      <c r="H285" s="114"/>
      <c r="I285" s="114"/>
      <c r="J285" s="114"/>
      <c r="K285" s="114"/>
      <c r="L285" s="114"/>
      <c r="M285" s="114"/>
      <c r="N285" s="114"/>
    </row>
    <row r="286" spans="2:14">
      <c r="B286" s="113"/>
      <c r="C286" s="113"/>
      <c r="D286" s="113"/>
      <c r="E286" s="113"/>
      <c r="F286" s="113"/>
      <c r="G286" s="113"/>
      <c r="H286" s="114"/>
      <c r="I286" s="114"/>
      <c r="J286" s="114"/>
      <c r="K286" s="114"/>
      <c r="L286" s="114"/>
      <c r="M286" s="114"/>
      <c r="N286" s="114"/>
    </row>
    <row r="287" spans="2:14">
      <c r="B287" s="113"/>
      <c r="C287" s="113"/>
      <c r="D287" s="113"/>
      <c r="E287" s="113"/>
      <c r="F287" s="113"/>
      <c r="G287" s="113"/>
      <c r="H287" s="114"/>
      <c r="I287" s="114"/>
      <c r="J287" s="114"/>
      <c r="K287" s="114"/>
      <c r="L287" s="114"/>
      <c r="M287" s="114"/>
      <c r="N287" s="114"/>
    </row>
    <row r="288" spans="2:14">
      <c r="B288" s="113"/>
      <c r="C288" s="113"/>
      <c r="D288" s="113"/>
      <c r="E288" s="113"/>
      <c r="F288" s="113"/>
      <c r="G288" s="113"/>
      <c r="H288" s="114"/>
      <c r="I288" s="114"/>
      <c r="J288" s="114"/>
      <c r="K288" s="114"/>
      <c r="L288" s="114"/>
      <c r="M288" s="114"/>
      <c r="N288" s="114"/>
    </row>
    <row r="289" spans="2:14">
      <c r="B289" s="113"/>
      <c r="C289" s="113"/>
      <c r="D289" s="113"/>
      <c r="E289" s="113"/>
      <c r="F289" s="113"/>
      <c r="G289" s="113"/>
      <c r="H289" s="114"/>
      <c r="I289" s="114"/>
      <c r="J289" s="114"/>
      <c r="K289" s="114"/>
      <c r="L289" s="114"/>
      <c r="M289" s="114"/>
      <c r="N289" s="114"/>
    </row>
    <row r="290" spans="2:14">
      <c r="B290" s="113"/>
      <c r="C290" s="113"/>
      <c r="D290" s="113"/>
      <c r="E290" s="113"/>
      <c r="F290" s="113"/>
      <c r="G290" s="113"/>
      <c r="H290" s="114"/>
      <c r="I290" s="114"/>
      <c r="J290" s="114"/>
      <c r="K290" s="114"/>
      <c r="L290" s="114"/>
      <c r="M290" s="114"/>
      <c r="N290" s="114"/>
    </row>
    <row r="291" spans="2:14">
      <c r="B291" s="113"/>
      <c r="C291" s="113"/>
      <c r="D291" s="113"/>
      <c r="E291" s="113"/>
      <c r="F291" s="113"/>
      <c r="G291" s="113"/>
      <c r="H291" s="114"/>
      <c r="I291" s="114"/>
      <c r="J291" s="114"/>
      <c r="K291" s="114"/>
      <c r="L291" s="114"/>
      <c r="M291" s="114"/>
      <c r="N291" s="114"/>
    </row>
    <row r="292" spans="2:14">
      <c r="B292" s="113"/>
      <c r="C292" s="113"/>
      <c r="D292" s="113"/>
      <c r="E292" s="113"/>
      <c r="F292" s="113"/>
      <c r="G292" s="113"/>
      <c r="H292" s="114"/>
      <c r="I292" s="114"/>
      <c r="J292" s="114"/>
      <c r="K292" s="114"/>
      <c r="L292" s="114"/>
      <c r="M292" s="114"/>
      <c r="N292" s="114"/>
    </row>
    <row r="293" spans="2:14">
      <c r="B293" s="113"/>
      <c r="C293" s="113"/>
      <c r="D293" s="113"/>
      <c r="E293" s="113"/>
      <c r="F293" s="113"/>
      <c r="G293" s="113"/>
      <c r="H293" s="114"/>
      <c r="I293" s="114"/>
      <c r="J293" s="114"/>
      <c r="K293" s="114"/>
      <c r="L293" s="114"/>
      <c r="M293" s="114"/>
      <c r="N293" s="114"/>
    </row>
    <row r="294" spans="2:14">
      <c r="B294" s="113"/>
      <c r="C294" s="113"/>
      <c r="D294" s="113"/>
      <c r="E294" s="113"/>
      <c r="F294" s="113"/>
      <c r="G294" s="113"/>
      <c r="H294" s="114"/>
      <c r="I294" s="114"/>
      <c r="J294" s="114"/>
      <c r="K294" s="114"/>
      <c r="L294" s="114"/>
      <c r="M294" s="114"/>
      <c r="N294" s="114"/>
    </row>
    <row r="295" spans="2:14">
      <c r="B295" s="113"/>
      <c r="C295" s="113"/>
      <c r="D295" s="113"/>
      <c r="E295" s="113"/>
      <c r="F295" s="113"/>
      <c r="G295" s="113"/>
      <c r="H295" s="114"/>
      <c r="I295" s="114"/>
      <c r="J295" s="114"/>
      <c r="K295" s="114"/>
      <c r="L295" s="114"/>
      <c r="M295" s="114"/>
      <c r="N295" s="114"/>
    </row>
    <row r="296" spans="2:14">
      <c r="B296" s="113"/>
      <c r="C296" s="113"/>
      <c r="D296" s="113"/>
      <c r="E296" s="113"/>
      <c r="F296" s="113"/>
      <c r="G296" s="113"/>
      <c r="H296" s="114"/>
      <c r="I296" s="114"/>
      <c r="J296" s="114"/>
      <c r="K296" s="114"/>
      <c r="L296" s="114"/>
      <c r="M296" s="114"/>
      <c r="N296" s="114"/>
    </row>
    <row r="297" spans="2:14">
      <c r="B297" s="113"/>
      <c r="C297" s="113"/>
      <c r="D297" s="113"/>
      <c r="E297" s="113"/>
      <c r="F297" s="113"/>
      <c r="G297" s="113"/>
      <c r="H297" s="114"/>
      <c r="I297" s="114"/>
      <c r="J297" s="114"/>
      <c r="K297" s="114"/>
      <c r="L297" s="114"/>
      <c r="M297" s="114"/>
      <c r="N297" s="114"/>
    </row>
    <row r="298" spans="2:14">
      <c r="B298" s="113"/>
      <c r="C298" s="113"/>
      <c r="D298" s="113"/>
      <c r="E298" s="113"/>
      <c r="F298" s="113"/>
      <c r="G298" s="113"/>
      <c r="H298" s="114"/>
      <c r="I298" s="114"/>
      <c r="J298" s="114"/>
      <c r="K298" s="114"/>
      <c r="L298" s="114"/>
      <c r="M298" s="114"/>
      <c r="N298" s="114"/>
    </row>
    <row r="299" spans="2:14">
      <c r="B299" s="113"/>
      <c r="C299" s="113"/>
      <c r="D299" s="113"/>
      <c r="E299" s="113"/>
      <c r="F299" s="113"/>
      <c r="G299" s="113"/>
      <c r="H299" s="114"/>
      <c r="I299" s="114"/>
      <c r="J299" s="114"/>
      <c r="K299" s="114"/>
      <c r="L299" s="114"/>
      <c r="M299" s="114"/>
      <c r="N299" s="114"/>
    </row>
    <row r="300" spans="2:14">
      <c r="B300" s="113"/>
      <c r="C300" s="113"/>
      <c r="D300" s="113"/>
      <c r="E300" s="113"/>
      <c r="F300" s="113"/>
      <c r="G300" s="113"/>
      <c r="H300" s="114"/>
      <c r="I300" s="114"/>
      <c r="J300" s="114"/>
      <c r="K300" s="114"/>
      <c r="L300" s="114"/>
      <c r="M300" s="114"/>
      <c r="N300" s="114"/>
    </row>
    <row r="301" spans="2:14">
      <c r="B301" s="113"/>
      <c r="C301" s="113"/>
      <c r="D301" s="113"/>
      <c r="E301" s="113"/>
      <c r="F301" s="113"/>
      <c r="G301" s="113"/>
      <c r="H301" s="114"/>
      <c r="I301" s="114"/>
      <c r="J301" s="114"/>
      <c r="K301" s="114"/>
      <c r="L301" s="114"/>
      <c r="M301" s="114"/>
      <c r="N301" s="114"/>
    </row>
    <row r="302" spans="2:14">
      <c r="B302" s="113"/>
      <c r="C302" s="113"/>
      <c r="D302" s="113"/>
      <c r="E302" s="113"/>
      <c r="F302" s="113"/>
      <c r="G302" s="113"/>
      <c r="H302" s="114"/>
      <c r="I302" s="114"/>
      <c r="J302" s="114"/>
      <c r="K302" s="114"/>
      <c r="L302" s="114"/>
      <c r="M302" s="114"/>
      <c r="N302" s="114"/>
    </row>
    <row r="303" spans="2:14">
      <c r="B303" s="113"/>
      <c r="C303" s="113"/>
      <c r="D303" s="113"/>
      <c r="E303" s="113"/>
      <c r="F303" s="113"/>
      <c r="G303" s="113"/>
      <c r="H303" s="114"/>
      <c r="I303" s="114"/>
      <c r="J303" s="114"/>
      <c r="K303" s="114"/>
      <c r="L303" s="114"/>
      <c r="M303" s="114"/>
      <c r="N303" s="114"/>
    </row>
    <row r="304" spans="2:14">
      <c r="B304" s="113"/>
      <c r="C304" s="113"/>
      <c r="D304" s="113"/>
      <c r="E304" s="113"/>
      <c r="F304" s="113"/>
      <c r="G304" s="113"/>
      <c r="H304" s="114"/>
      <c r="I304" s="114"/>
      <c r="J304" s="114"/>
      <c r="K304" s="114"/>
      <c r="L304" s="114"/>
      <c r="M304" s="114"/>
      <c r="N304" s="114"/>
    </row>
    <row r="305" spans="2:14">
      <c r="B305" s="113"/>
      <c r="C305" s="113"/>
      <c r="D305" s="113"/>
      <c r="E305" s="113"/>
      <c r="F305" s="113"/>
      <c r="G305" s="113"/>
      <c r="H305" s="114"/>
      <c r="I305" s="114"/>
      <c r="J305" s="114"/>
      <c r="K305" s="114"/>
      <c r="L305" s="114"/>
      <c r="M305" s="114"/>
      <c r="N305" s="114"/>
    </row>
    <row r="306" spans="2:14">
      <c r="B306" s="113"/>
      <c r="C306" s="113"/>
      <c r="D306" s="113"/>
      <c r="E306" s="113"/>
      <c r="F306" s="113"/>
      <c r="G306" s="113"/>
      <c r="H306" s="114"/>
      <c r="I306" s="114"/>
      <c r="J306" s="114"/>
      <c r="K306" s="114"/>
      <c r="L306" s="114"/>
      <c r="M306" s="114"/>
      <c r="N306" s="114"/>
    </row>
    <row r="307" spans="2:14">
      <c r="B307" s="113"/>
      <c r="C307" s="113"/>
      <c r="D307" s="113"/>
      <c r="E307" s="113"/>
      <c r="F307" s="113"/>
      <c r="G307" s="113"/>
      <c r="H307" s="114"/>
      <c r="I307" s="114"/>
      <c r="J307" s="114"/>
      <c r="K307" s="114"/>
      <c r="L307" s="114"/>
      <c r="M307" s="114"/>
      <c r="N307" s="114"/>
    </row>
    <row r="308" spans="2:14">
      <c r="B308" s="113"/>
      <c r="C308" s="113"/>
      <c r="D308" s="113"/>
      <c r="E308" s="113"/>
      <c r="F308" s="113"/>
      <c r="G308" s="113"/>
      <c r="H308" s="114"/>
      <c r="I308" s="114"/>
      <c r="J308" s="114"/>
      <c r="K308" s="114"/>
      <c r="L308" s="114"/>
      <c r="M308" s="114"/>
      <c r="N308" s="114"/>
    </row>
    <row r="309" spans="2:14">
      <c r="B309" s="113"/>
      <c r="C309" s="113"/>
      <c r="D309" s="113"/>
      <c r="E309" s="113"/>
      <c r="F309" s="113"/>
      <c r="G309" s="113"/>
      <c r="H309" s="114"/>
      <c r="I309" s="114"/>
      <c r="J309" s="114"/>
      <c r="K309" s="114"/>
      <c r="L309" s="114"/>
      <c r="M309" s="114"/>
      <c r="N309" s="114"/>
    </row>
    <row r="310" spans="2:14">
      <c r="B310" s="113"/>
      <c r="C310" s="113"/>
      <c r="D310" s="113"/>
      <c r="E310" s="113"/>
      <c r="F310" s="113"/>
      <c r="G310" s="113"/>
      <c r="H310" s="114"/>
      <c r="I310" s="114"/>
      <c r="J310" s="114"/>
      <c r="K310" s="114"/>
      <c r="L310" s="114"/>
      <c r="M310" s="114"/>
      <c r="N310" s="114"/>
    </row>
    <row r="311" spans="2:14">
      <c r="B311" s="113"/>
      <c r="C311" s="113"/>
      <c r="D311" s="113"/>
      <c r="E311" s="113"/>
      <c r="F311" s="113"/>
      <c r="G311" s="113"/>
      <c r="H311" s="114"/>
      <c r="I311" s="114"/>
      <c r="J311" s="114"/>
      <c r="K311" s="114"/>
      <c r="L311" s="114"/>
      <c r="M311" s="114"/>
      <c r="N311" s="114"/>
    </row>
    <row r="312" spans="2:14">
      <c r="B312" s="113"/>
      <c r="C312" s="113"/>
      <c r="D312" s="113"/>
      <c r="E312" s="113"/>
      <c r="F312" s="113"/>
      <c r="G312" s="113"/>
      <c r="H312" s="114"/>
      <c r="I312" s="114"/>
      <c r="J312" s="114"/>
      <c r="K312" s="114"/>
      <c r="L312" s="114"/>
      <c r="M312" s="114"/>
      <c r="N312" s="114"/>
    </row>
    <row r="313" spans="2:14">
      <c r="B313" s="113"/>
      <c r="C313" s="113"/>
      <c r="D313" s="113"/>
      <c r="E313" s="113"/>
      <c r="F313" s="113"/>
      <c r="G313" s="113"/>
      <c r="H313" s="114"/>
      <c r="I313" s="114"/>
      <c r="J313" s="114"/>
      <c r="K313" s="114"/>
      <c r="L313" s="114"/>
      <c r="M313" s="114"/>
      <c r="N313" s="114"/>
    </row>
    <row r="314" spans="2:14">
      <c r="B314" s="113"/>
      <c r="C314" s="113"/>
      <c r="D314" s="113"/>
      <c r="E314" s="113"/>
      <c r="F314" s="113"/>
      <c r="G314" s="113"/>
      <c r="H314" s="114"/>
      <c r="I314" s="114"/>
      <c r="J314" s="114"/>
      <c r="K314" s="114"/>
      <c r="L314" s="114"/>
      <c r="M314" s="114"/>
      <c r="N314" s="114"/>
    </row>
    <row r="315" spans="2:14">
      <c r="B315" s="113"/>
      <c r="C315" s="113"/>
      <c r="D315" s="113"/>
      <c r="E315" s="113"/>
      <c r="F315" s="113"/>
      <c r="G315" s="113"/>
      <c r="H315" s="114"/>
      <c r="I315" s="114"/>
      <c r="J315" s="114"/>
      <c r="K315" s="114"/>
      <c r="L315" s="114"/>
      <c r="M315" s="114"/>
      <c r="N315" s="114"/>
    </row>
    <row r="316" spans="2:14">
      <c r="B316" s="113"/>
      <c r="C316" s="113"/>
      <c r="D316" s="113"/>
      <c r="E316" s="113"/>
      <c r="F316" s="113"/>
      <c r="G316" s="113"/>
      <c r="H316" s="114"/>
      <c r="I316" s="114"/>
      <c r="J316" s="114"/>
      <c r="K316" s="114"/>
      <c r="L316" s="114"/>
      <c r="M316" s="114"/>
      <c r="N316" s="114"/>
    </row>
    <row r="317" spans="2:14">
      <c r="B317" s="113"/>
      <c r="C317" s="113"/>
      <c r="D317" s="113"/>
      <c r="E317" s="113"/>
      <c r="F317" s="113"/>
      <c r="G317" s="113"/>
      <c r="H317" s="114"/>
      <c r="I317" s="114"/>
      <c r="J317" s="114"/>
      <c r="K317" s="114"/>
      <c r="L317" s="114"/>
      <c r="M317" s="114"/>
      <c r="N317" s="114"/>
    </row>
    <row r="318" spans="2:14">
      <c r="B318" s="113"/>
      <c r="C318" s="113"/>
      <c r="D318" s="113"/>
      <c r="E318" s="113"/>
      <c r="F318" s="113"/>
      <c r="G318" s="113"/>
      <c r="H318" s="114"/>
      <c r="I318" s="114"/>
      <c r="J318" s="114"/>
      <c r="K318" s="114"/>
      <c r="L318" s="114"/>
      <c r="M318" s="114"/>
      <c r="N318" s="114"/>
    </row>
    <row r="319" spans="2:14">
      <c r="B319" s="113"/>
      <c r="C319" s="113"/>
      <c r="D319" s="113"/>
      <c r="E319" s="113"/>
      <c r="F319" s="113"/>
      <c r="G319" s="113"/>
      <c r="H319" s="114"/>
      <c r="I319" s="114"/>
      <c r="J319" s="114"/>
      <c r="K319" s="114"/>
      <c r="L319" s="114"/>
      <c r="M319" s="114"/>
      <c r="N319" s="114"/>
    </row>
    <row r="320" spans="2:14">
      <c r="B320" s="113"/>
      <c r="C320" s="113"/>
      <c r="D320" s="113"/>
      <c r="E320" s="113"/>
      <c r="F320" s="113"/>
      <c r="G320" s="113"/>
      <c r="H320" s="114"/>
      <c r="I320" s="114"/>
      <c r="J320" s="114"/>
      <c r="K320" s="114"/>
      <c r="L320" s="114"/>
      <c r="M320" s="114"/>
      <c r="N320" s="114"/>
    </row>
    <row r="321" spans="2:14">
      <c r="B321" s="113"/>
      <c r="C321" s="113"/>
      <c r="D321" s="113"/>
      <c r="E321" s="113"/>
      <c r="F321" s="113"/>
      <c r="G321" s="113"/>
      <c r="H321" s="114"/>
      <c r="I321" s="114"/>
      <c r="J321" s="114"/>
      <c r="K321" s="114"/>
      <c r="L321" s="114"/>
      <c r="M321" s="114"/>
      <c r="N321" s="114"/>
    </row>
    <row r="322" spans="2:14">
      <c r="B322" s="113"/>
      <c r="C322" s="113"/>
      <c r="D322" s="113"/>
      <c r="E322" s="113"/>
      <c r="F322" s="113"/>
      <c r="G322" s="113"/>
      <c r="H322" s="114"/>
      <c r="I322" s="114"/>
      <c r="J322" s="114"/>
      <c r="K322" s="114"/>
      <c r="L322" s="114"/>
      <c r="M322" s="114"/>
      <c r="N322" s="114"/>
    </row>
    <row r="323" spans="2:14">
      <c r="B323" s="113"/>
      <c r="C323" s="113"/>
      <c r="D323" s="113"/>
      <c r="E323" s="113"/>
      <c r="F323" s="113"/>
      <c r="G323" s="113"/>
      <c r="H323" s="114"/>
      <c r="I323" s="114"/>
      <c r="J323" s="114"/>
      <c r="K323" s="114"/>
      <c r="L323" s="114"/>
      <c r="M323" s="114"/>
      <c r="N323" s="114"/>
    </row>
    <row r="324" spans="2:14">
      <c r="B324" s="113"/>
      <c r="C324" s="113"/>
      <c r="D324" s="113"/>
      <c r="E324" s="113"/>
      <c r="F324" s="113"/>
      <c r="G324" s="113"/>
      <c r="H324" s="114"/>
      <c r="I324" s="114"/>
      <c r="J324" s="114"/>
      <c r="K324" s="114"/>
      <c r="L324" s="114"/>
      <c r="M324" s="114"/>
      <c r="N324" s="114"/>
    </row>
    <row r="325" spans="2:14">
      <c r="B325" s="113"/>
      <c r="C325" s="113"/>
      <c r="D325" s="113"/>
      <c r="E325" s="113"/>
      <c r="F325" s="113"/>
      <c r="G325" s="113"/>
      <c r="H325" s="114"/>
      <c r="I325" s="114"/>
      <c r="J325" s="114"/>
      <c r="K325" s="114"/>
      <c r="L325" s="114"/>
      <c r="M325" s="114"/>
      <c r="N325" s="114"/>
    </row>
    <row r="326" spans="2:14">
      <c r="B326" s="113"/>
      <c r="C326" s="113"/>
      <c r="D326" s="113"/>
      <c r="E326" s="113"/>
      <c r="F326" s="113"/>
      <c r="G326" s="113"/>
      <c r="H326" s="114"/>
      <c r="I326" s="114"/>
      <c r="J326" s="114"/>
      <c r="K326" s="114"/>
      <c r="L326" s="114"/>
      <c r="M326" s="114"/>
      <c r="N326" s="114"/>
    </row>
    <row r="327" spans="2:14">
      <c r="B327" s="113"/>
      <c r="C327" s="113"/>
      <c r="D327" s="113"/>
      <c r="E327" s="113"/>
      <c r="F327" s="113"/>
      <c r="G327" s="113"/>
      <c r="H327" s="114"/>
      <c r="I327" s="114"/>
      <c r="J327" s="114"/>
      <c r="K327" s="114"/>
      <c r="L327" s="114"/>
      <c r="M327" s="114"/>
      <c r="N327" s="114"/>
    </row>
    <row r="328" spans="2:14">
      <c r="B328" s="113"/>
      <c r="C328" s="113"/>
      <c r="D328" s="113"/>
      <c r="E328" s="113"/>
      <c r="F328" s="113"/>
      <c r="G328" s="113"/>
      <c r="H328" s="114"/>
      <c r="I328" s="114"/>
      <c r="J328" s="114"/>
      <c r="K328" s="114"/>
      <c r="L328" s="114"/>
      <c r="M328" s="114"/>
      <c r="N328" s="114"/>
    </row>
    <row r="329" spans="2:14">
      <c r="B329" s="113"/>
      <c r="C329" s="113"/>
      <c r="D329" s="113"/>
      <c r="E329" s="113"/>
      <c r="F329" s="113"/>
      <c r="G329" s="113"/>
      <c r="H329" s="114"/>
      <c r="I329" s="114"/>
      <c r="J329" s="114"/>
      <c r="K329" s="114"/>
      <c r="L329" s="114"/>
      <c r="M329" s="114"/>
      <c r="N329" s="114"/>
    </row>
    <row r="330" spans="2:14">
      <c r="B330" s="113"/>
      <c r="C330" s="113"/>
      <c r="D330" s="113"/>
      <c r="E330" s="113"/>
      <c r="F330" s="113"/>
      <c r="G330" s="113"/>
      <c r="H330" s="114"/>
      <c r="I330" s="114"/>
      <c r="J330" s="114"/>
      <c r="K330" s="114"/>
      <c r="L330" s="114"/>
      <c r="M330" s="114"/>
      <c r="N330" s="114"/>
    </row>
    <row r="331" spans="2:14">
      <c r="B331" s="113"/>
      <c r="C331" s="113"/>
      <c r="D331" s="113"/>
      <c r="E331" s="113"/>
      <c r="F331" s="113"/>
      <c r="G331" s="113"/>
      <c r="H331" s="114"/>
      <c r="I331" s="114"/>
      <c r="J331" s="114"/>
      <c r="K331" s="114"/>
      <c r="L331" s="114"/>
      <c r="M331" s="114"/>
      <c r="N331" s="114"/>
    </row>
    <row r="332" spans="2:14">
      <c r="B332" s="113"/>
      <c r="C332" s="113"/>
      <c r="D332" s="113"/>
      <c r="E332" s="113"/>
      <c r="F332" s="113"/>
      <c r="G332" s="113"/>
      <c r="H332" s="114"/>
      <c r="I332" s="114"/>
      <c r="J332" s="114"/>
      <c r="K332" s="114"/>
      <c r="L332" s="114"/>
      <c r="M332" s="114"/>
      <c r="N332" s="114"/>
    </row>
    <row r="333" spans="2:14">
      <c r="B333" s="113"/>
      <c r="C333" s="113"/>
      <c r="D333" s="113"/>
      <c r="E333" s="113"/>
      <c r="F333" s="113"/>
      <c r="G333" s="113"/>
      <c r="H333" s="114"/>
      <c r="I333" s="114"/>
      <c r="J333" s="114"/>
      <c r="K333" s="114"/>
      <c r="L333" s="114"/>
      <c r="M333" s="114"/>
      <c r="N333" s="114"/>
    </row>
    <row r="334" spans="2:14">
      <c r="B334" s="113"/>
      <c r="C334" s="113"/>
      <c r="D334" s="113"/>
      <c r="E334" s="113"/>
      <c r="F334" s="113"/>
      <c r="G334" s="113"/>
      <c r="H334" s="114"/>
      <c r="I334" s="114"/>
      <c r="J334" s="114"/>
      <c r="K334" s="114"/>
      <c r="L334" s="114"/>
      <c r="M334" s="114"/>
      <c r="N334" s="114"/>
    </row>
    <row r="335" spans="2:14">
      <c r="B335" s="113"/>
      <c r="C335" s="113"/>
      <c r="D335" s="113"/>
      <c r="E335" s="113"/>
      <c r="F335" s="113"/>
      <c r="G335" s="113"/>
      <c r="H335" s="114"/>
      <c r="I335" s="114"/>
      <c r="J335" s="114"/>
      <c r="K335" s="114"/>
      <c r="L335" s="114"/>
      <c r="M335" s="114"/>
      <c r="N335" s="114"/>
    </row>
    <row r="336" spans="2:14">
      <c r="B336" s="113"/>
      <c r="C336" s="113"/>
      <c r="D336" s="113"/>
      <c r="E336" s="113"/>
      <c r="F336" s="113"/>
      <c r="G336" s="113"/>
      <c r="H336" s="114"/>
      <c r="I336" s="114"/>
      <c r="J336" s="114"/>
      <c r="K336" s="114"/>
      <c r="L336" s="114"/>
      <c r="M336" s="114"/>
      <c r="N336" s="114"/>
    </row>
    <row r="337" spans="2:14">
      <c r="B337" s="113"/>
      <c r="C337" s="113"/>
      <c r="D337" s="113"/>
      <c r="E337" s="113"/>
      <c r="F337" s="113"/>
      <c r="G337" s="113"/>
      <c r="H337" s="114"/>
      <c r="I337" s="114"/>
      <c r="J337" s="114"/>
      <c r="K337" s="114"/>
      <c r="L337" s="114"/>
      <c r="M337" s="114"/>
      <c r="N337" s="114"/>
    </row>
    <row r="338" spans="2:14">
      <c r="B338" s="113"/>
      <c r="C338" s="113"/>
      <c r="D338" s="113"/>
      <c r="E338" s="113"/>
      <c r="F338" s="113"/>
      <c r="G338" s="113"/>
      <c r="H338" s="114"/>
      <c r="I338" s="114"/>
      <c r="J338" s="114"/>
      <c r="K338" s="114"/>
      <c r="L338" s="114"/>
      <c r="M338" s="114"/>
      <c r="N338" s="114"/>
    </row>
    <row r="339" spans="2:14">
      <c r="B339" s="113"/>
      <c r="C339" s="113"/>
      <c r="D339" s="113"/>
      <c r="E339" s="113"/>
      <c r="F339" s="113"/>
      <c r="G339" s="113"/>
      <c r="H339" s="114"/>
      <c r="I339" s="114"/>
      <c r="J339" s="114"/>
      <c r="K339" s="114"/>
      <c r="L339" s="114"/>
      <c r="M339" s="114"/>
      <c r="N339" s="114"/>
    </row>
    <row r="340" spans="2:14">
      <c r="B340" s="113"/>
      <c r="C340" s="113"/>
      <c r="D340" s="113"/>
      <c r="E340" s="113"/>
      <c r="F340" s="113"/>
      <c r="G340" s="113"/>
      <c r="H340" s="114"/>
      <c r="I340" s="114"/>
      <c r="J340" s="114"/>
      <c r="K340" s="114"/>
      <c r="L340" s="114"/>
      <c r="M340" s="114"/>
      <c r="N340" s="114"/>
    </row>
    <row r="341" spans="2:14">
      <c r="B341" s="113"/>
      <c r="C341" s="113"/>
      <c r="D341" s="113"/>
      <c r="E341" s="113"/>
      <c r="F341" s="113"/>
      <c r="G341" s="113"/>
      <c r="H341" s="114"/>
      <c r="I341" s="114"/>
      <c r="J341" s="114"/>
      <c r="K341" s="114"/>
      <c r="L341" s="114"/>
      <c r="M341" s="114"/>
      <c r="N341" s="114"/>
    </row>
    <row r="342" spans="2:14">
      <c r="B342" s="113"/>
      <c r="C342" s="113"/>
      <c r="D342" s="113"/>
      <c r="E342" s="113"/>
      <c r="F342" s="113"/>
      <c r="G342" s="113"/>
      <c r="H342" s="114"/>
      <c r="I342" s="114"/>
      <c r="J342" s="114"/>
      <c r="K342" s="114"/>
      <c r="L342" s="114"/>
      <c r="M342" s="114"/>
      <c r="N342" s="114"/>
    </row>
    <row r="343" spans="2:14">
      <c r="B343" s="113"/>
      <c r="C343" s="113"/>
      <c r="D343" s="113"/>
      <c r="E343" s="113"/>
      <c r="F343" s="113"/>
      <c r="G343" s="113"/>
      <c r="H343" s="114"/>
      <c r="I343" s="114"/>
      <c r="J343" s="114"/>
      <c r="K343" s="114"/>
      <c r="L343" s="114"/>
      <c r="M343" s="114"/>
      <c r="N343" s="114"/>
    </row>
    <row r="344" spans="2:14">
      <c r="B344" s="113"/>
      <c r="C344" s="113"/>
      <c r="D344" s="113"/>
      <c r="E344" s="113"/>
      <c r="F344" s="113"/>
      <c r="G344" s="113"/>
      <c r="H344" s="114"/>
      <c r="I344" s="114"/>
      <c r="J344" s="114"/>
      <c r="K344" s="114"/>
      <c r="L344" s="114"/>
      <c r="M344" s="114"/>
      <c r="N344" s="114"/>
    </row>
    <row r="345" spans="2:14">
      <c r="B345" s="113"/>
      <c r="C345" s="113"/>
      <c r="D345" s="113"/>
      <c r="E345" s="113"/>
      <c r="F345" s="113"/>
      <c r="G345" s="113"/>
      <c r="H345" s="114"/>
      <c r="I345" s="114"/>
      <c r="J345" s="114"/>
      <c r="K345" s="114"/>
      <c r="L345" s="114"/>
      <c r="M345" s="114"/>
      <c r="N345" s="114"/>
    </row>
    <row r="346" spans="2:14">
      <c r="B346" s="113"/>
      <c r="C346" s="113"/>
      <c r="D346" s="113"/>
      <c r="E346" s="113"/>
      <c r="F346" s="113"/>
      <c r="G346" s="113"/>
      <c r="H346" s="114"/>
      <c r="I346" s="114"/>
      <c r="J346" s="114"/>
      <c r="K346" s="114"/>
      <c r="L346" s="114"/>
      <c r="M346" s="114"/>
      <c r="N346" s="114"/>
    </row>
    <row r="347" spans="2:14">
      <c r="B347" s="113"/>
      <c r="C347" s="113"/>
      <c r="D347" s="113"/>
      <c r="E347" s="113"/>
      <c r="F347" s="113"/>
      <c r="G347" s="113"/>
      <c r="H347" s="114"/>
      <c r="I347" s="114"/>
      <c r="J347" s="114"/>
      <c r="K347" s="114"/>
      <c r="L347" s="114"/>
      <c r="M347" s="114"/>
      <c r="N347" s="114"/>
    </row>
    <row r="348" spans="2:14">
      <c r="B348" s="113"/>
      <c r="C348" s="113"/>
      <c r="D348" s="113"/>
      <c r="E348" s="113"/>
      <c r="F348" s="113"/>
      <c r="G348" s="113"/>
      <c r="H348" s="114"/>
      <c r="I348" s="114"/>
      <c r="J348" s="114"/>
      <c r="K348" s="114"/>
      <c r="L348" s="114"/>
      <c r="M348" s="114"/>
      <c r="N348" s="114"/>
    </row>
    <row r="349" spans="2:14">
      <c r="B349" s="113"/>
      <c r="C349" s="113"/>
      <c r="D349" s="113"/>
      <c r="E349" s="113"/>
      <c r="F349" s="113"/>
      <c r="G349" s="113"/>
      <c r="H349" s="114"/>
      <c r="I349" s="114"/>
      <c r="J349" s="114"/>
      <c r="K349" s="114"/>
      <c r="L349" s="114"/>
      <c r="M349" s="114"/>
      <c r="N349" s="114"/>
    </row>
    <row r="350" spans="2:14">
      <c r="B350" s="113"/>
      <c r="C350" s="113"/>
      <c r="D350" s="113"/>
      <c r="E350" s="113"/>
      <c r="F350" s="113"/>
      <c r="G350" s="113"/>
      <c r="H350" s="114"/>
      <c r="I350" s="114"/>
      <c r="J350" s="114"/>
      <c r="K350" s="114"/>
      <c r="L350" s="114"/>
      <c r="M350" s="114"/>
      <c r="N350" s="114"/>
    </row>
    <row r="351" spans="2:14">
      <c r="B351" s="113"/>
      <c r="C351" s="113"/>
      <c r="D351" s="113"/>
      <c r="E351" s="113"/>
      <c r="F351" s="113"/>
      <c r="G351" s="113"/>
      <c r="H351" s="114"/>
      <c r="I351" s="114"/>
      <c r="J351" s="114"/>
      <c r="K351" s="114"/>
      <c r="L351" s="114"/>
      <c r="M351" s="114"/>
      <c r="N351" s="114"/>
    </row>
    <row r="352" spans="2:14">
      <c r="B352" s="113"/>
      <c r="C352" s="113"/>
      <c r="D352" s="113"/>
      <c r="E352" s="113"/>
      <c r="F352" s="113"/>
      <c r="G352" s="113"/>
      <c r="H352" s="114"/>
      <c r="I352" s="114"/>
      <c r="J352" s="114"/>
      <c r="K352" s="114"/>
      <c r="L352" s="114"/>
      <c r="M352" s="114"/>
      <c r="N352" s="114"/>
    </row>
    <row r="353" spans="2:14">
      <c r="B353" s="113"/>
      <c r="C353" s="113"/>
      <c r="D353" s="113"/>
      <c r="E353" s="113"/>
      <c r="F353" s="113"/>
      <c r="G353" s="113"/>
      <c r="H353" s="114"/>
      <c r="I353" s="114"/>
      <c r="J353" s="114"/>
      <c r="K353" s="114"/>
      <c r="L353" s="114"/>
      <c r="M353" s="114"/>
      <c r="N353" s="114"/>
    </row>
    <row r="354" spans="2:14">
      <c r="B354" s="113"/>
      <c r="C354" s="113"/>
      <c r="D354" s="113"/>
      <c r="E354" s="113"/>
      <c r="F354" s="113"/>
      <c r="G354" s="113"/>
      <c r="H354" s="114"/>
      <c r="I354" s="114"/>
      <c r="J354" s="114"/>
      <c r="K354" s="114"/>
      <c r="L354" s="114"/>
      <c r="M354" s="114"/>
      <c r="N354" s="114"/>
    </row>
    <row r="355" spans="2:14">
      <c r="B355" s="113"/>
      <c r="C355" s="113"/>
      <c r="D355" s="113"/>
      <c r="E355" s="113"/>
      <c r="F355" s="113"/>
      <c r="G355" s="113"/>
      <c r="H355" s="114"/>
      <c r="I355" s="114"/>
      <c r="J355" s="114"/>
      <c r="K355" s="114"/>
      <c r="L355" s="114"/>
      <c r="M355" s="114"/>
      <c r="N355" s="114"/>
    </row>
    <row r="356" spans="2:14">
      <c r="B356" s="113"/>
      <c r="C356" s="113"/>
      <c r="D356" s="113"/>
      <c r="E356" s="113"/>
      <c r="F356" s="113"/>
      <c r="G356" s="113"/>
      <c r="H356" s="114"/>
      <c r="I356" s="114"/>
      <c r="J356" s="114"/>
      <c r="K356" s="114"/>
      <c r="L356" s="114"/>
      <c r="M356" s="114"/>
      <c r="N356" s="114"/>
    </row>
    <row r="357" spans="2:14">
      <c r="B357" s="113"/>
      <c r="C357" s="113"/>
      <c r="D357" s="113"/>
      <c r="E357" s="113"/>
      <c r="F357" s="113"/>
      <c r="G357" s="113"/>
      <c r="H357" s="114"/>
      <c r="I357" s="114"/>
      <c r="J357" s="114"/>
      <c r="K357" s="114"/>
      <c r="L357" s="114"/>
      <c r="M357" s="114"/>
      <c r="N357" s="114"/>
    </row>
    <row r="358" spans="2:14">
      <c r="B358" s="113"/>
      <c r="C358" s="113"/>
      <c r="D358" s="113"/>
      <c r="E358" s="113"/>
      <c r="F358" s="113"/>
      <c r="G358" s="113"/>
      <c r="H358" s="114"/>
      <c r="I358" s="114"/>
      <c r="J358" s="114"/>
      <c r="K358" s="114"/>
      <c r="L358" s="114"/>
      <c r="M358" s="114"/>
      <c r="N358" s="114"/>
    </row>
    <row r="359" spans="2:14">
      <c r="B359" s="113"/>
      <c r="C359" s="113"/>
      <c r="D359" s="113"/>
      <c r="E359" s="113"/>
      <c r="F359" s="113"/>
      <c r="G359" s="113"/>
      <c r="H359" s="114"/>
      <c r="I359" s="114"/>
      <c r="J359" s="114"/>
      <c r="K359" s="114"/>
      <c r="L359" s="114"/>
      <c r="M359" s="114"/>
      <c r="N359" s="114"/>
    </row>
    <row r="360" spans="2:14">
      <c r="B360" s="113"/>
      <c r="C360" s="113"/>
      <c r="D360" s="113"/>
      <c r="E360" s="113"/>
      <c r="F360" s="113"/>
      <c r="G360" s="113"/>
      <c r="H360" s="114"/>
      <c r="I360" s="114"/>
      <c r="J360" s="114"/>
      <c r="K360" s="114"/>
      <c r="L360" s="114"/>
      <c r="M360" s="114"/>
      <c r="N360" s="114"/>
    </row>
    <row r="361" spans="2:14">
      <c r="B361" s="113"/>
      <c r="C361" s="113"/>
      <c r="D361" s="113"/>
      <c r="E361" s="113"/>
      <c r="F361" s="113"/>
      <c r="G361" s="113"/>
      <c r="H361" s="114"/>
      <c r="I361" s="114"/>
      <c r="J361" s="114"/>
      <c r="K361" s="114"/>
      <c r="L361" s="114"/>
      <c r="M361" s="114"/>
      <c r="N361" s="114"/>
    </row>
    <row r="362" spans="2:14">
      <c r="B362" s="113"/>
      <c r="C362" s="113"/>
      <c r="D362" s="113"/>
      <c r="E362" s="113"/>
      <c r="F362" s="113"/>
      <c r="G362" s="113"/>
      <c r="H362" s="114"/>
      <c r="I362" s="114"/>
      <c r="J362" s="114"/>
      <c r="K362" s="114"/>
      <c r="L362" s="114"/>
      <c r="M362" s="114"/>
      <c r="N362" s="114"/>
    </row>
    <row r="363" spans="2:14">
      <c r="B363" s="113"/>
      <c r="C363" s="113"/>
      <c r="D363" s="113"/>
      <c r="E363" s="113"/>
      <c r="F363" s="113"/>
      <c r="G363" s="113"/>
      <c r="H363" s="114"/>
      <c r="I363" s="114"/>
      <c r="J363" s="114"/>
      <c r="K363" s="114"/>
      <c r="L363" s="114"/>
      <c r="M363" s="114"/>
      <c r="N363" s="114"/>
    </row>
    <row r="364" spans="2:14">
      <c r="B364" s="113"/>
      <c r="C364" s="113"/>
      <c r="D364" s="113"/>
      <c r="E364" s="113"/>
      <c r="F364" s="113"/>
      <c r="G364" s="113"/>
      <c r="H364" s="114"/>
      <c r="I364" s="114"/>
      <c r="J364" s="114"/>
      <c r="K364" s="114"/>
      <c r="L364" s="114"/>
      <c r="M364" s="114"/>
      <c r="N364" s="114"/>
    </row>
    <row r="365" spans="2:14">
      <c r="B365" s="113"/>
      <c r="C365" s="113"/>
      <c r="D365" s="113"/>
      <c r="E365" s="113"/>
      <c r="F365" s="113"/>
      <c r="G365" s="113"/>
      <c r="H365" s="114"/>
      <c r="I365" s="114"/>
      <c r="J365" s="114"/>
      <c r="K365" s="114"/>
      <c r="L365" s="114"/>
      <c r="M365" s="114"/>
      <c r="N365" s="114"/>
    </row>
    <row r="366" spans="2:14">
      <c r="B366" s="113"/>
      <c r="C366" s="113"/>
      <c r="D366" s="113"/>
      <c r="E366" s="113"/>
      <c r="F366" s="113"/>
      <c r="G366" s="113"/>
      <c r="H366" s="114"/>
      <c r="I366" s="114"/>
      <c r="J366" s="114"/>
      <c r="K366" s="114"/>
      <c r="L366" s="114"/>
      <c r="M366" s="114"/>
      <c r="N366" s="114"/>
    </row>
    <row r="367" spans="2:14">
      <c r="B367" s="113"/>
      <c r="C367" s="113"/>
      <c r="D367" s="113"/>
      <c r="E367" s="113"/>
      <c r="F367" s="113"/>
      <c r="G367" s="113"/>
      <c r="H367" s="114"/>
      <c r="I367" s="114"/>
      <c r="J367" s="114"/>
      <c r="K367" s="114"/>
      <c r="L367" s="114"/>
      <c r="M367" s="114"/>
      <c r="N367" s="114"/>
    </row>
    <row r="368" spans="2:14">
      <c r="B368" s="113"/>
      <c r="C368" s="113"/>
      <c r="D368" s="113"/>
      <c r="E368" s="113"/>
      <c r="F368" s="113"/>
      <c r="G368" s="113"/>
      <c r="H368" s="114"/>
      <c r="I368" s="114"/>
      <c r="J368" s="114"/>
      <c r="K368" s="114"/>
      <c r="L368" s="114"/>
      <c r="M368" s="114"/>
      <c r="N368" s="114"/>
    </row>
    <row r="369" spans="2:14">
      <c r="B369" s="113"/>
      <c r="C369" s="113"/>
      <c r="D369" s="113"/>
      <c r="E369" s="113"/>
      <c r="F369" s="113"/>
      <c r="G369" s="113"/>
      <c r="H369" s="114"/>
      <c r="I369" s="114"/>
      <c r="J369" s="114"/>
      <c r="K369" s="114"/>
      <c r="L369" s="114"/>
      <c r="M369" s="114"/>
      <c r="N369" s="114"/>
    </row>
    <row r="370" spans="2:14">
      <c r="B370" s="113"/>
      <c r="C370" s="113"/>
      <c r="D370" s="113"/>
      <c r="E370" s="113"/>
      <c r="F370" s="113"/>
      <c r="G370" s="113"/>
      <c r="H370" s="114"/>
      <c r="I370" s="114"/>
      <c r="J370" s="114"/>
      <c r="K370" s="114"/>
      <c r="L370" s="114"/>
      <c r="M370" s="114"/>
      <c r="N370" s="114"/>
    </row>
    <row r="371" spans="2:14">
      <c r="B371" s="113"/>
      <c r="C371" s="113"/>
      <c r="D371" s="113"/>
      <c r="E371" s="113"/>
      <c r="F371" s="113"/>
      <c r="G371" s="113"/>
      <c r="H371" s="114"/>
      <c r="I371" s="114"/>
      <c r="J371" s="114"/>
      <c r="K371" s="114"/>
      <c r="L371" s="114"/>
      <c r="M371" s="114"/>
      <c r="N371" s="114"/>
    </row>
    <row r="372" spans="2:14">
      <c r="B372" s="113"/>
      <c r="C372" s="113"/>
      <c r="D372" s="113"/>
      <c r="E372" s="113"/>
      <c r="F372" s="113"/>
      <c r="G372" s="113"/>
      <c r="H372" s="114"/>
      <c r="I372" s="114"/>
      <c r="J372" s="114"/>
      <c r="K372" s="114"/>
      <c r="L372" s="114"/>
      <c r="M372" s="114"/>
      <c r="N372" s="114"/>
    </row>
    <row r="373" spans="2:14">
      <c r="B373" s="113"/>
      <c r="C373" s="113"/>
      <c r="D373" s="113"/>
      <c r="E373" s="113"/>
      <c r="F373" s="113"/>
      <c r="G373" s="113"/>
      <c r="H373" s="114"/>
      <c r="I373" s="114"/>
      <c r="J373" s="114"/>
      <c r="K373" s="114"/>
      <c r="L373" s="114"/>
      <c r="M373" s="114"/>
      <c r="N373" s="114"/>
    </row>
    <row r="374" spans="2:14">
      <c r="B374" s="113"/>
      <c r="C374" s="113"/>
      <c r="D374" s="113"/>
      <c r="E374" s="113"/>
      <c r="F374" s="113"/>
      <c r="G374" s="113"/>
      <c r="H374" s="114"/>
      <c r="I374" s="114"/>
      <c r="J374" s="114"/>
      <c r="K374" s="114"/>
      <c r="L374" s="114"/>
      <c r="M374" s="114"/>
      <c r="N374" s="114"/>
    </row>
    <row r="375" spans="2:14">
      <c r="B375" s="113"/>
      <c r="C375" s="113"/>
      <c r="D375" s="113"/>
      <c r="E375" s="113"/>
      <c r="F375" s="113"/>
      <c r="G375" s="113"/>
      <c r="H375" s="114"/>
      <c r="I375" s="114"/>
      <c r="J375" s="114"/>
      <c r="K375" s="114"/>
      <c r="L375" s="114"/>
      <c r="M375" s="114"/>
      <c r="N375" s="114"/>
    </row>
    <row r="376" spans="2:14">
      <c r="B376" s="113"/>
      <c r="C376" s="113"/>
      <c r="D376" s="113"/>
      <c r="E376" s="113"/>
      <c r="F376" s="113"/>
      <c r="G376" s="113"/>
      <c r="H376" s="114"/>
      <c r="I376" s="114"/>
      <c r="J376" s="114"/>
      <c r="K376" s="114"/>
      <c r="L376" s="114"/>
      <c r="M376" s="114"/>
      <c r="N376" s="114"/>
    </row>
    <row r="377" spans="2:14">
      <c r="B377" s="113"/>
      <c r="C377" s="113"/>
      <c r="D377" s="113"/>
      <c r="E377" s="113"/>
      <c r="F377" s="113"/>
      <c r="G377" s="113"/>
      <c r="H377" s="114"/>
      <c r="I377" s="114"/>
      <c r="J377" s="114"/>
      <c r="K377" s="114"/>
      <c r="L377" s="114"/>
      <c r="M377" s="114"/>
      <c r="N377" s="114"/>
    </row>
    <row r="378" spans="2:14">
      <c r="B378" s="113"/>
      <c r="C378" s="113"/>
      <c r="D378" s="113"/>
      <c r="E378" s="113"/>
      <c r="F378" s="113"/>
      <c r="G378" s="113"/>
      <c r="H378" s="114"/>
      <c r="I378" s="114"/>
      <c r="J378" s="114"/>
      <c r="K378" s="114"/>
      <c r="L378" s="114"/>
      <c r="M378" s="114"/>
      <c r="N378" s="114"/>
    </row>
    <row r="379" spans="2:14">
      <c r="B379" s="113"/>
      <c r="C379" s="113"/>
      <c r="D379" s="113"/>
      <c r="E379" s="113"/>
      <c r="F379" s="113"/>
      <c r="G379" s="113"/>
      <c r="H379" s="114"/>
      <c r="I379" s="114"/>
      <c r="J379" s="114"/>
      <c r="K379" s="114"/>
      <c r="L379" s="114"/>
      <c r="M379" s="114"/>
      <c r="N379" s="114"/>
    </row>
    <row r="380" spans="2:14">
      <c r="B380" s="113"/>
      <c r="C380" s="113"/>
      <c r="D380" s="113"/>
      <c r="E380" s="113"/>
      <c r="F380" s="113"/>
      <c r="G380" s="113"/>
      <c r="H380" s="114"/>
      <c r="I380" s="114"/>
      <c r="J380" s="114"/>
      <c r="K380" s="114"/>
      <c r="L380" s="114"/>
      <c r="M380" s="114"/>
      <c r="N380" s="114"/>
    </row>
    <row r="381" spans="2:14">
      <c r="B381" s="113"/>
      <c r="C381" s="113"/>
      <c r="D381" s="113"/>
      <c r="E381" s="113"/>
      <c r="F381" s="113"/>
      <c r="G381" s="113"/>
      <c r="H381" s="114"/>
      <c r="I381" s="114"/>
      <c r="J381" s="114"/>
      <c r="K381" s="114"/>
      <c r="L381" s="114"/>
      <c r="M381" s="114"/>
      <c r="N381" s="114"/>
    </row>
    <row r="382" spans="2:14">
      <c r="B382" s="113"/>
      <c r="C382" s="113"/>
      <c r="D382" s="113"/>
      <c r="E382" s="113"/>
      <c r="F382" s="113"/>
      <c r="G382" s="113"/>
      <c r="H382" s="114"/>
      <c r="I382" s="114"/>
      <c r="J382" s="114"/>
      <c r="K382" s="114"/>
      <c r="L382" s="114"/>
      <c r="M382" s="114"/>
      <c r="N382" s="114"/>
    </row>
    <row r="383" spans="2:14">
      <c r="B383" s="113"/>
      <c r="C383" s="113"/>
      <c r="D383" s="113"/>
      <c r="E383" s="113"/>
      <c r="F383" s="113"/>
      <c r="G383" s="113"/>
      <c r="H383" s="114"/>
      <c r="I383" s="114"/>
      <c r="J383" s="114"/>
      <c r="K383" s="114"/>
      <c r="L383" s="114"/>
      <c r="M383" s="114"/>
      <c r="N383" s="114"/>
    </row>
    <row r="384" spans="2:14">
      <c r="B384" s="113"/>
      <c r="C384" s="113"/>
      <c r="D384" s="113"/>
      <c r="E384" s="113"/>
      <c r="F384" s="113"/>
      <c r="G384" s="113"/>
      <c r="H384" s="114"/>
      <c r="I384" s="114"/>
      <c r="J384" s="114"/>
      <c r="K384" s="114"/>
      <c r="L384" s="114"/>
      <c r="M384" s="114"/>
      <c r="N384" s="114"/>
    </row>
    <row r="385" spans="2:14">
      <c r="B385" s="113"/>
      <c r="C385" s="113"/>
      <c r="D385" s="113"/>
      <c r="E385" s="113"/>
      <c r="F385" s="113"/>
      <c r="G385" s="113"/>
      <c r="H385" s="114"/>
      <c r="I385" s="114"/>
      <c r="J385" s="114"/>
      <c r="K385" s="114"/>
      <c r="L385" s="114"/>
      <c r="M385" s="114"/>
      <c r="N385" s="114"/>
    </row>
    <row r="386" spans="2:14">
      <c r="B386" s="113"/>
      <c r="C386" s="113"/>
      <c r="D386" s="113"/>
      <c r="E386" s="113"/>
      <c r="F386" s="113"/>
      <c r="G386" s="113"/>
      <c r="H386" s="114"/>
      <c r="I386" s="114"/>
      <c r="J386" s="114"/>
      <c r="K386" s="114"/>
      <c r="L386" s="114"/>
      <c r="M386" s="114"/>
      <c r="N386" s="114"/>
    </row>
    <row r="387" spans="2:14">
      <c r="B387" s="113"/>
      <c r="C387" s="113"/>
      <c r="D387" s="113"/>
      <c r="E387" s="113"/>
      <c r="F387" s="113"/>
      <c r="G387" s="113"/>
      <c r="H387" s="114"/>
      <c r="I387" s="114"/>
      <c r="J387" s="114"/>
      <c r="K387" s="114"/>
      <c r="L387" s="114"/>
      <c r="M387" s="114"/>
      <c r="N387" s="114"/>
    </row>
    <row r="388" spans="2:14">
      <c r="B388" s="113"/>
      <c r="C388" s="113"/>
      <c r="D388" s="113"/>
      <c r="E388" s="113"/>
      <c r="F388" s="113"/>
      <c r="G388" s="113"/>
      <c r="H388" s="114"/>
      <c r="I388" s="114"/>
      <c r="J388" s="114"/>
      <c r="K388" s="114"/>
      <c r="L388" s="114"/>
      <c r="M388" s="114"/>
      <c r="N388" s="114"/>
    </row>
    <row r="389" spans="2:14">
      <c r="B389" s="113"/>
      <c r="C389" s="113"/>
      <c r="D389" s="113"/>
      <c r="E389" s="113"/>
      <c r="F389" s="113"/>
      <c r="G389" s="113"/>
      <c r="H389" s="114"/>
      <c r="I389" s="114"/>
      <c r="J389" s="114"/>
      <c r="K389" s="114"/>
      <c r="L389" s="114"/>
      <c r="M389" s="114"/>
      <c r="N389" s="114"/>
    </row>
    <row r="390" spans="2:14">
      <c r="B390" s="113"/>
      <c r="C390" s="113"/>
      <c r="D390" s="113"/>
      <c r="E390" s="113"/>
      <c r="F390" s="113"/>
      <c r="G390" s="113"/>
      <c r="H390" s="114"/>
      <c r="I390" s="114"/>
      <c r="J390" s="114"/>
      <c r="K390" s="114"/>
      <c r="L390" s="114"/>
      <c r="M390" s="114"/>
      <c r="N390" s="114"/>
    </row>
    <row r="391" spans="2:14">
      <c r="B391" s="113"/>
      <c r="C391" s="113"/>
      <c r="D391" s="113"/>
      <c r="E391" s="113"/>
      <c r="F391" s="113"/>
      <c r="G391" s="113"/>
      <c r="H391" s="114"/>
      <c r="I391" s="114"/>
      <c r="J391" s="114"/>
      <c r="K391" s="114"/>
      <c r="L391" s="114"/>
      <c r="M391" s="114"/>
      <c r="N391" s="114"/>
    </row>
    <row r="392" spans="2:14">
      <c r="B392" s="113"/>
      <c r="C392" s="113"/>
      <c r="D392" s="113"/>
      <c r="E392" s="113"/>
      <c r="F392" s="113"/>
      <c r="G392" s="113"/>
      <c r="H392" s="114"/>
      <c r="I392" s="114"/>
      <c r="J392" s="114"/>
      <c r="K392" s="114"/>
      <c r="L392" s="114"/>
      <c r="M392" s="114"/>
      <c r="N392" s="114"/>
    </row>
    <row r="393" spans="2:14">
      <c r="B393" s="113"/>
      <c r="C393" s="113"/>
      <c r="D393" s="113"/>
      <c r="E393" s="113"/>
      <c r="F393" s="113"/>
      <c r="G393" s="113"/>
      <c r="H393" s="114"/>
      <c r="I393" s="114"/>
      <c r="J393" s="114"/>
      <c r="K393" s="114"/>
      <c r="L393" s="114"/>
      <c r="M393" s="114"/>
      <c r="N393" s="114"/>
    </row>
    <row r="394" spans="2:14">
      <c r="B394" s="113"/>
      <c r="C394" s="113"/>
      <c r="D394" s="113"/>
      <c r="E394" s="113"/>
      <c r="F394" s="113"/>
      <c r="G394" s="113"/>
      <c r="H394" s="114"/>
      <c r="I394" s="114"/>
      <c r="J394" s="114"/>
      <c r="K394" s="114"/>
      <c r="L394" s="114"/>
      <c r="M394" s="114"/>
      <c r="N394" s="114"/>
    </row>
    <row r="395" spans="2:14">
      <c r="B395" s="113"/>
      <c r="C395" s="113"/>
      <c r="D395" s="113"/>
      <c r="E395" s="113"/>
      <c r="F395" s="113"/>
      <c r="G395" s="113"/>
      <c r="H395" s="114"/>
      <c r="I395" s="114"/>
      <c r="J395" s="114"/>
      <c r="K395" s="114"/>
      <c r="L395" s="114"/>
      <c r="M395" s="114"/>
      <c r="N395" s="114"/>
    </row>
    <row r="396" spans="2:14">
      <c r="B396" s="113"/>
      <c r="C396" s="113"/>
      <c r="D396" s="113"/>
      <c r="E396" s="113"/>
      <c r="F396" s="113"/>
      <c r="G396" s="113"/>
      <c r="H396" s="114"/>
      <c r="I396" s="114"/>
      <c r="J396" s="114"/>
      <c r="K396" s="114"/>
      <c r="L396" s="114"/>
      <c r="M396" s="114"/>
      <c r="N396" s="114"/>
    </row>
    <row r="397" spans="2:14">
      <c r="B397" s="113"/>
      <c r="C397" s="113"/>
      <c r="D397" s="113"/>
      <c r="E397" s="113"/>
      <c r="F397" s="113"/>
      <c r="G397" s="113"/>
      <c r="H397" s="114"/>
      <c r="I397" s="114"/>
      <c r="J397" s="114"/>
      <c r="K397" s="114"/>
      <c r="L397" s="114"/>
      <c r="M397" s="114"/>
      <c r="N397" s="114"/>
    </row>
    <row r="398" spans="2:14">
      <c r="B398" s="113"/>
      <c r="C398" s="113"/>
      <c r="D398" s="113"/>
      <c r="E398" s="113"/>
      <c r="F398" s="113"/>
      <c r="G398" s="113"/>
      <c r="H398" s="114"/>
      <c r="I398" s="114"/>
      <c r="J398" s="114"/>
      <c r="K398" s="114"/>
      <c r="L398" s="114"/>
      <c r="M398" s="114"/>
      <c r="N398" s="114"/>
    </row>
    <row r="399" spans="2:14">
      <c r="B399" s="113"/>
      <c r="C399" s="113"/>
      <c r="D399" s="113"/>
      <c r="E399" s="113"/>
      <c r="F399" s="113"/>
      <c r="G399" s="113"/>
      <c r="H399" s="114"/>
      <c r="I399" s="114"/>
      <c r="J399" s="114"/>
      <c r="K399" s="114"/>
      <c r="L399" s="114"/>
      <c r="M399" s="114"/>
      <c r="N399" s="114"/>
    </row>
    <row r="400" spans="2:14">
      <c r="B400" s="113"/>
      <c r="C400" s="113"/>
      <c r="D400" s="113"/>
      <c r="E400" s="113"/>
      <c r="F400" s="113"/>
      <c r="G400" s="113"/>
      <c r="H400" s="114"/>
      <c r="I400" s="114"/>
      <c r="J400" s="114"/>
      <c r="K400" s="114"/>
      <c r="L400" s="114"/>
      <c r="M400" s="114"/>
      <c r="N400" s="114"/>
    </row>
    <row r="401" spans="2:14">
      <c r="B401" s="113"/>
      <c r="C401" s="113"/>
      <c r="D401" s="113"/>
      <c r="E401" s="113"/>
      <c r="F401" s="113"/>
      <c r="G401" s="113"/>
      <c r="H401" s="114"/>
      <c r="I401" s="114"/>
      <c r="J401" s="114"/>
      <c r="K401" s="114"/>
      <c r="L401" s="114"/>
      <c r="M401" s="114"/>
      <c r="N401" s="114"/>
    </row>
    <row r="402" spans="2:14">
      <c r="B402" s="113"/>
      <c r="C402" s="113"/>
      <c r="D402" s="113"/>
      <c r="E402" s="113"/>
      <c r="F402" s="113"/>
      <c r="G402" s="113"/>
      <c r="H402" s="114"/>
      <c r="I402" s="114"/>
      <c r="J402" s="114"/>
      <c r="K402" s="114"/>
      <c r="L402" s="114"/>
      <c r="M402" s="114"/>
      <c r="N402" s="114"/>
    </row>
    <row r="403" spans="2:14">
      <c r="B403" s="113"/>
      <c r="C403" s="113"/>
      <c r="D403" s="113"/>
      <c r="E403" s="113"/>
      <c r="F403" s="113"/>
      <c r="G403" s="113"/>
      <c r="H403" s="114"/>
      <c r="I403" s="114"/>
      <c r="J403" s="114"/>
      <c r="K403" s="114"/>
      <c r="L403" s="114"/>
      <c r="M403" s="114"/>
      <c r="N403" s="114"/>
    </row>
    <row r="404" spans="2:14">
      <c r="B404" s="113"/>
      <c r="C404" s="113"/>
      <c r="D404" s="113"/>
      <c r="E404" s="113"/>
      <c r="F404" s="113"/>
      <c r="G404" s="113"/>
      <c r="H404" s="114"/>
      <c r="I404" s="114"/>
      <c r="J404" s="114"/>
      <c r="K404" s="114"/>
      <c r="L404" s="114"/>
      <c r="M404" s="114"/>
      <c r="N404" s="114"/>
    </row>
    <row r="405" spans="2:14">
      <c r="B405" s="113"/>
      <c r="C405" s="113"/>
      <c r="D405" s="113"/>
      <c r="E405" s="113"/>
      <c r="F405" s="113"/>
      <c r="G405" s="113"/>
      <c r="H405" s="114"/>
      <c r="I405" s="114"/>
      <c r="J405" s="114"/>
      <c r="K405" s="114"/>
      <c r="L405" s="114"/>
      <c r="M405" s="114"/>
      <c r="N405" s="114"/>
    </row>
    <row r="406" spans="2:14">
      <c r="B406" s="113"/>
      <c r="C406" s="113"/>
      <c r="D406" s="113"/>
      <c r="E406" s="113"/>
      <c r="F406" s="113"/>
      <c r="G406" s="113"/>
      <c r="H406" s="114"/>
      <c r="I406" s="114"/>
      <c r="J406" s="114"/>
      <c r="K406" s="114"/>
      <c r="L406" s="114"/>
      <c r="M406" s="114"/>
      <c r="N406" s="114"/>
    </row>
    <row r="407" spans="2:14">
      <c r="B407" s="113"/>
      <c r="C407" s="113"/>
      <c r="D407" s="113"/>
      <c r="E407" s="113"/>
      <c r="F407" s="113"/>
      <c r="G407" s="113"/>
      <c r="H407" s="114"/>
      <c r="I407" s="114"/>
      <c r="J407" s="114"/>
      <c r="K407" s="114"/>
      <c r="L407" s="114"/>
      <c r="M407" s="114"/>
      <c r="N407" s="114"/>
    </row>
    <row r="408" spans="2:14">
      <c r="B408" s="113"/>
      <c r="C408" s="113"/>
      <c r="D408" s="113"/>
      <c r="E408" s="113"/>
      <c r="F408" s="113"/>
      <c r="G408" s="113"/>
      <c r="H408" s="114"/>
      <c r="I408" s="114"/>
      <c r="J408" s="114"/>
      <c r="K408" s="114"/>
      <c r="L408" s="114"/>
      <c r="M408" s="114"/>
      <c r="N408" s="114"/>
    </row>
    <row r="409" spans="2:14">
      <c r="B409" s="113"/>
      <c r="C409" s="113"/>
      <c r="D409" s="113"/>
      <c r="E409" s="113"/>
      <c r="F409" s="113"/>
      <c r="G409" s="113"/>
      <c r="H409" s="114"/>
      <c r="I409" s="114"/>
      <c r="J409" s="114"/>
      <c r="K409" s="114"/>
      <c r="L409" s="114"/>
      <c r="M409" s="114"/>
      <c r="N409" s="114"/>
    </row>
    <row r="410" spans="2:14">
      <c r="B410" s="113"/>
      <c r="C410" s="113"/>
      <c r="D410" s="113"/>
      <c r="E410" s="113"/>
      <c r="F410" s="113"/>
      <c r="G410" s="113"/>
      <c r="H410" s="114"/>
      <c r="I410" s="114"/>
      <c r="J410" s="114"/>
      <c r="K410" s="114"/>
      <c r="L410" s="114"/>
      <c r="M410" s="114"/>
      <c r="N410" s="114"/>
    </row>
    <row r="411" spans="2:14">
      <c r="B411" s="113"/>
      <c r="C411" s="113"/>
      <c r="D411" s="113"/>
      <c r="E411" s="113"/>
      <c r="F411" s="113"/>
      <c r="G411" s="113"/>
      <c r="H411" s="114"/>
      <c r="I411" s="114"/>
      <c r="J411" s="114"/>
      <c r="K411" s="114"/>
      <c r="L411" s="114"/>
      <c r="M411" s="114"/>
      <c r="N411" s="114"/>
    </row>
    <row r="412" spans="2:14">
      <c r="B412" s="113"/>
      <c r="C412" s="113"/>
      <c r="D412" s="113"/>
      <c r="E412" s="113"/>
      <c r="F412" s="113"/>
      <c r="G412" s="113"/>
      <c r="H412" s="114"/>
      <c r="I412" s="114"/>
      <c r="J412" s="114"/>
      <c r="K412" s="114"/>
      <c r="L412" s="114"/>
      <c r="M412" s="114"/>
      <c r="N412" s="114"/>
    </row>
    <row r="413" spans="2:14">
      <c r="B413" s="113"/>
      <c r="C413" s="113"/>
      <c r="D413" s="113"/>
      <c r="E413" s="113"/>
      <c r="F413" s="113"/>
      <c r="G413" s="113"/>
      <c r="H413" s="114"/>
      <c r="I413" s="114"/>
      <c r="J413" s="114"/>
      <c r="K413" s="114"/>
      <c r="L413" s="114"/>
      <c r="M413" s="114"/>
      <c r="N413" s="114"/>
    </row>
    <row r="414" spans="2:14">
      <c r="B414" s="113"/>
      <c r="C414" s="113"/>
      <c r="D414" s="113"/>
      <c r="E414" s="113"/>
      <c r="F414" s="113"/>
      <c r="G414" s="113"/>
      <c r="H414" s="114"/>
      <c r="I414" s="114"/>
      <c r="J414" s="114"/>
      <c r="K414" s="114"/>
      <c r="L414" s="114"/>
      <c r="M414" s="114"/>
      <c r="N414" s="114"/>
    </row>
    <row r="415" spans="2:14">
      <c r="B415" s="113"/>
      <c r="C415" s="113"/>
      <c r="D415" s="113"/>
      <c r="E415" s="113"/>
      <c r="F415" s="113"/>
      <c r="G415" s="113"/>
      <c r="H415" s="114"/>
      <c r="I415" s="114"/>
      <c r="J415" s="114"/>
      <c r="K415" s="114"/>
      <c r="L415" s="114"/>
      <c r="M415" s="114"/>
      <c r="N415" s="114"/>
    </row>
    <row r="416" spans="2:14">
      <c r="B416" s="113"/>
      <c r="C416" s="113"/>
      <c r="D416" s="113"/>
      <c r="E416" s="113"/>
      <c r="F416" s="113"/>
      <c r="G416" s="113"/>
      <c r="H416" s="114"/>
      <c r="I416" s="114"/>
      <c r="J416" s="114"/>
      <c r="K416" s="114"/>
      <c r="L416" s="114"/>
      <c r="M416" s="114"/>
      <c r="N416" s="114"/>
    </row>
    <row r="417" spans="2:14">
      <c r="B417" s="113"/>
      <c r="C417" s="113"/>
      <c r="D417" s="113"/>
      <c r="E417" s="113"/>
      <c r="F417" s="113"/>
      <c r="G417" s="113"/>
      <c r="H417" s="114"/>
      <c r="I417" s="114"/>
      <c r="J417" s="114"/>
      <c r="K417" s="114"/>
      <c r="L417" s="114"/>
      <c r="M417" s="114"/>
      <c r="N417" s="114"/>
    </row>
    <row r="418" spans="2:14">
      <c r="B418" s="113"/>
      <c r="C418" s="113"/>
      <c r="D418" s="113"/>
      <c r="E418" s="113"/>
      <c r="F418" s="113"/>
      <c r="G418" s="113"/>
      <c r="H418" s="114"/>
      <c r="I418" s="114"/>
      <c r="J418" s="114"/>
      <c r="K418" s="114"/>
      <c r="L418" s="114"/>
      <c r="M418" s="114"/>
      <c r="N418" s="114"/>
    </row>
    <row r="419" spans="2:14">
      <c r="B419" s="113"/>
      <c r="C419" s="113"/>
      <c r="D419" s="113"/>
      <c r="E419" s="113"/>
      <c r="F419" s="113"/>
      <c r="G419" s="113"/>
      <c r="H419" s="114"/>
      <c r="I419" s="114"/>
      <c r="J419" s="114"/>
      <c r="K419" s="114"/>
      <c r="L419" s="114"/>
      <c r="M419" s="114"/>
      <c r="N419" s="114"/>
    </row>
    <row r="420" spans="2:14">
      <c r="B420" s="113"/>
      <c r="C420" s="113"/>
      <c r="D420" s="113"/>
      <c r="E420" s="113"/>
      <c r="F420" s="113"/>
      <c r="G420" s="113"/>
      <c r="H420" s="114"/>
      <c r="I420" s="114"/>
      <c r="J420" s="114"/>
      <c r="K420" s="114"/>
      <c r="L420" s="114"/>
      <c r="M420" s="114"/>
      <c r="N420" s="114"/>
    </row>
    <row r="421" spans="2:14">
      <c r="B421" s="113"/>
      <c r="C421" s="113"/>
      <c r="D421" s="113"/>
      <c r="E421" s="113"/>
      <c r="F421" s="113"/>
      <c r="G421" s="113"/>
      <c r="H421" s="114"/>
      <c r="I421" s="114"/>
      <c r="J421" s="114"/>
      <c r="K421" s="114"/>
      <c r="L421" s="114"/>
      <c r="M421" s="114"/>
      <c r="N421" s="114"/>
    </row>
    <row r="422" spans="2:14">
      <c r="B422" s="113"/>
      <c r="C422" s="113"/>
      <c r="D422" s="113"/>
      <c r="E422" s="113"/>
      <c r="F422" s="113"/>
      <c r="G422" s="113"/>
      <c r="H422" s="114"/>
      <c r="I422" s="114"/>
      <c r="J422" s="114"/>
      <c r="K422" s="114"/>
      <c r="L422" s="114"/>
      <c r="M422" s="114"/>
      <c r="N422" s="114"/>
    </row>
    <row r="423" spans="2:14">
      <c r="B423" s="113"/>
      <c r="C423" s="113"/>
      <c r="D423" s="113"/>
      <c r="E423" s="113"/>
      <c r="F423" s="113"/>
      <c r="G423" s="113"/>
      <c r="H423" s="114"/>
      <c r="I423" s="114"/>
      <c r="J423" s="114"/>
      <c r="K423" s="114"/>
      <c r="L423" s="114"/>
      <c r="M423" s="114"/>
      <c r="N423" s="114"/>
    </row>
    <row r="424" spans="2:14">
      <c r="B424" s="113"/>
      <c r="C424" s="113"/>
      <c r="D424" s="113"/>
      <c r="E424" s="113"/>
      <c r="F424" s="113"/>
      <c r="G424" s="113"/>
      <c r="H424" s="114"/>
      <c r="I424" s="114"/>
      <c r="J424" s="114"/>
      <c r="K424" s="114"/>
      <c r="L424" s="114"/>
      <c r="M424" s="114"/>
      <c r="N424" s="114"/>
    </row>
    <row r="425" spans="2:14">
      <c r="B425" s="113"/>
      <c r="C425" s="113"/>
      <c r="D425" s="113"/>
      <c r="E425" s="113"/>
      <c r="F425" s="113"/>
      <c r="G425" s="113"/>
      <c r="H425" s="114"/>
      <c r="I425" s="114"/>
      <c r="J425" s="114"/>
      <c r="K425" s="114"/>
      <c r="L425" s="114"/>
      <c r="M425" s="114"/>
      <c r="N425" s="114"/>
    </row>
    <row r="426" spans="2:14">
      <c r="B426" s="113"/>
      <c r="C426" s="113"/>
      <c r="D426" s="113"/>
      <c r="E426" s="113"/>
      <c r="F426" s="113"/>
      <c r="G426" s="113"/>
      <c r="H426" s="114"/>
      <c r="I426" s="114"/>
      <c r="J426" s="114"/>
      <c r="K426" s="114"/>
      <c r="L426" s="114"/>
      <c r="M426" s="114"/>
      <c r="N426" s="114"/>
    </row>
    <row r="427" spans="2:14">
      <c r="B427" s="113"/>
      <c r="C427" s="113"/>
      <c r="D427" s="113"/>
      <c r="E427" s="113"/>
      <c r="F427" s="113"/>
      <c r="G427" s="113"/>
      <c r="H427" s="114"/>
      <c r="I427" s="114"/>
      <c r="J427" s="114"/>
      <c r="K427" s="114"/>
      <c r="L427" s="114"/>
      <c r="M427" s="114"/>
      <c r="N427" s="114"/>
    </row>
    <row r="428" spans="2:14">
      <c r="B428" s="113"/>
      <c r="C428" s="113"/>
      <c r="D428" s="113"/>
      <c r="E428" s="113"/>
      <c r="F428" s="113"/>
      <c r="G428" s="113"/>
      <c r="H428" s="114"/>
      <c r="I428" s="114"/>
      <c r="J428" s="114"/>
      <c r="K428" s="114"/>
      <c r="L428" s="114"/>
      <c r="M428" s="114"/>
      <c r="N428" s="114"/>
    </row>
    <row r="429" spans="2:14">
      <c r="B429" s="113"/>
      <c r="C429" s="113"/>
      <c r="D429" s="113"/>
      <c r="E429" s="113"/>
      <c r="F429" s="113"/>
      <c r="G429" s="113"/>
      <c r="H429" s="114"/>
      <c r="I429" s="114"/>
      <c r="J429" s="114"/>
      <c r="K429" s="114"/>
      <c r="L429" s="114"/>
      <c r="M429" s="114"/>
      <c r="N429" s="114"/>
    </row>
    <row r="430" spans="2:14">
      <c r="B430" s="113"/>
      <c r="C430" s="113"/>
      <c r="D430" s="113"/>
      <c r="E430" s="113"/>
      <c r="F430" s="113"/>
      <c r="G430" s="113"/>
      <c r="H430" s="114"/>
      <c r="I430" s="114"/>
      <c r="J430" s="114"/>
      <c r="K430" s="114"/>
      <c r="L430" s="114"/>
      <c r="M430" s="114"/>
      <c r="N430" s="114"/>
    </row>
    <row r="431" spans="2:14">
      <c r="B431" s="113"/>
      <c r="C431" s="113"/>
      <c r="D431" s="113"/>
      <c r="E431" s="113"/>
      <c r="F431" s="113"/>
      <c r="G431" s="113"/>
      <c r="H431" s="114"/>
      <c r="I431" s="114"/>
      <c r="J431" s="114"/>
      <c r="K431" s="114"/>
      <c r="L431" s="114"/>
      <c r="M431" s="114"/>
      <c r="N431" s="114"/>
    </row>
    <row r="432" spans="2:14">
      <c r="B432" s="113"/>
      <c r="C432" s="113"/>
      <c r="D432" s="113"/>
      <c r="E432" s="113"/>
      <c r="F432" s="113"/>
      <c r="G432" s="113"/>
      <c r="H432" s="114"/>
      <c r="I432" s="114"/>
      <c r="J432" s="114"/>
      <c r="K432" s="114"/>
      <c r="L432" s="114"/>
      <c r="M432" s="114"/>
      <c r="N432" s="114"/>
    </row>
    <row r="433" spans="2:14">
      <c r="B433" s="113"/>
      <c r="C433" s="113"/>
      <c r="D433" s="113"/>
      <c r="E433" s="113"/>
      <c r="F433" s="113"/>
      <c r="G433" s="113"/>
      <c r="H433" s="114"/>
      <c r="I433" s="114"/>
      <c r="J433" s="114"/>
      <c r="K433" s="114"/>
      <c r="L433" s="114"/>
      <c r="M433" s="114"/>
      <c r="N433" s="114"/>
    </row>
    <row r="434" spans="2:14">
      <c r="B434" s="113"/>
      <c r="C434" s="113"/>
      <c r="D434" s="113"/>
      <c r="E434" s="113"/>
      <c r="F434" s="113"/>
      <c r="G434" s="113"/>
      <c r="H434" s="114"/>
      <c r="I434" s="114"/>
      <c r="J434" s="114"/>
      <c r="K434" s="114"/>
      <c r="L434" s="114"/>
      <c r="M434" s="114"/>
      <c r="N434" s="114"/>
    </row>
    <row r="435" spans="2:14">
      <c r="B435" s="113"/>
      <c r="C435" s="113"/>
      <c r="D435" s="113"/>
      <c r="E435" s="113"/>
      <c r="F435" s="113"/>
      <c r="G435" s="113"/>
      <c r="H435" s="114"/>
      <c r="I435" s="114"/>
      <c r="J435" s="114"/>
      <c r="K435" s="114"/>
      <c r="L435" s="114"/>
      <c r="M435" s="114"/>
      <c r="N435" s="114"/>
    </row>
    <row r="436" spans="2:14">
      <c r="B436" s="113"/>
      <c r="C436" s="113"/>
      <c r="D436" s="113"/>
      <c r="E436" s="113"/>
      <c r="F436" s="113"/>
      <c r="G436" s="113"/>
      <c r="H436" s="114"/>
      <c r="I436" s="114"/>
      <c r="J436" s="114"/>
      <c r="K436" s="114"/>
      <c r="L436" s="114"/>
      <c r="M436" s="114"/>
      <c r="N436" s="114"/>
    </row>
    <row r="437" spans="2:14">
      <c r="B437" s="113"/>
      <c r="C437" s="113"/>
      <c r="D437" s="113"/>
      <c r="E437" s="113"/>
      <c r="F437" s="113"/>
      <c r="G437" s="113"/>
      <c r="H437" s="114"/>
      <c r="I437" s="114"/>
      <c r="J437" s="114"/>
      <c r="K437" s="114"/>
      <c r="L437" s="114"/>
      <c r="M437" s="114"/>
      <c r="N437" s="114"/>
    </row>
    <row r="438" spans="2:14">
      <c r="B438" s="113"/>
      <c r="C438" s="113"/>
      <c r="D438" s="113"/>
      <c r="E438" s="113"/>
      <c r="F438" s="113"/>
      <c r="G438" s="113"/>
      <c r="H438" s="114"/>
      <c r="I438" s="114"/>
      <c r="J438" s="114"/>
      <c r="K438" s="114"/>
      <c r="L438" s="114"/>
      <c r="M438" s="114"/>
      <c r="N438" s="114"/>
    </row>
    <row r="439" spans="2:14">
      <c r="B439" s="113"/>
      <c r="C439" s="113"/>
      <c r="D439" s="113"/>
      <c r="E439" s="113"/>
      <c r="F439" s="113"/>
      <c r="G439" s="113"/>
      <c r="H439" s="114"/>
      <c r="I439" s="114"/>
      <c r="J439" s="114"/>
      <c r="K439" s="114"/>
      <c r="L439" s="114"/>
      <c r="M439" s="114"/>
      <c r="N439" s="114"/>
    </row>
    <row r="440" spans="2:14">
      <c r="B440" s="113"/>
      <c r="C440" s="113"/>
      <c r="D440" s="113"/>
      <c r="E440" s="113"/>
      <c r="F440" s="113"/>
      <c r="G440" s="113"/>
      <c r="H440" s="114"/>
      <c r="I440" s="114"/>
      <c r="J440" s="114"/>
      <c r="K440" s="114"/>
      <c r="L440" s="114"/>
      <c r="M440" s="114"/>
      <c r="N440" s="114"/>
    </row>
    <row r="441" spans="2:14">
      <c r="B441" s="113"/>
      <c r="C441" s="113"/>
      <c r="D441" s="113"/>
      <c r="E441" s="113"/>
      <c r="F441" s="113"/>
      <c r="G441" s="113"/>
      <c r="H441" s="114"/>
      <c r="I441" s="114"/>
      <c r="J441" s="114"/>
      <c r="K441" s="114"/>
      <c r="L441" s="114"/>
      <c r="M441" s="114"/>
      <c r="N441" s="114"/>
    </row>
    <row r="442" spans="2:14">
      <c r="B442" s="113"/>
      <c r="C442" s="113"/>
      <c r="D442" s="113"/>
      <c r="E442" s="113"/>
      <c r="F442" s="113"/>
      <c r="G442" s="113"/>
      <c r="H442" s="114"/>
      <c r="I442" s="114"/>
      <c r="J442" s="114"/>
      <c r="K442" s="114"/>
      <c r="L442" s="114"/>
      <c r="M442" s="114"/>
      <c r="N442" s="114"/>
    </row>
    <row r="443" spans="2:14">
      <c r="B443" s="113"/>
      <c r="C443" s="113"/>
      <c r="D443" s="113"/>
      <c r="E443" s="113"/>
      <c r="F443" s="113"/>
      <c r="G443" s="113"/>
      <c r="H443" s="114"/>
      <c r="I443" s="114"/>
      <c r="J443" s="114"/>
      <c r="K443" s="114"/>
      <c r="L443" s="114"/>
      <c r="M443" s="114"/>
      <c r="N443" s="114"/>
    </row>
    <row r="444" spans="2:14">
      <c r="B444" s="113"/>
      <c r="C444" s="113"/>
      <c r="D444" s="113"/>
      <c r="E444" s="113"/>
      <c r="F444" s="113"/>
      <c r="G444" s="113"/>
      <c r="H444" s="114"/>
      <c r="I444" s="114"/>
      <c r="J444" s="114"/>
      <c r="K444" s="114"/>
      <c r="L444" s="114"/>
      <c r="M444" s="114"/>
      <c r="N444" s="114"/>
    </row>
    <row r="445" spans="2:14">
      <c r="B445" s="113"/>
      <c r="C445" s="113"/>
      <c r="D445" s="113"/>
      <c r="E445" s="113"/>
      <c r="F445" s="113"/>
      <c r="G445" s="113"/>
      <c r="H445" s="114"/>
      <c r="I445" s="114"/>
      <c r="J445" s="114"/>
      <c r="K445" s="114"/>
      <c r="L445" s="114"/>
      <c r="M445" s="114"/>
      <c r="N445" s="114"/>
    </row>
    <row r="446" spans="2:14">
      <c r="B446" s="113"/>
      <c r="C446" s="113"/>
      <c r="D446" s="113"/>
      <c r="E446" s="113"/>
      <c r="F446" s="113"/>
      <c r="G446" s="113"/>
      <c r="H446" s="114"/>
      <c r="I446" s="114"/>
      <c r="J446" s="114"/>
      <c r="K446" s="114"/>
      <c r="L446" s="114"/>
      <c r="M446" s="114"/>
      <c r="N446" s="114"/>
    </row>
    <row r="447" spans="2:14">
      <c r="B447" s="113"/>
      <c r="C447" s="113"/>
      <c r="D447" s="113"/>
      <c r="E447" s="113"/>
      <c r="F447" s="113"/>
      <c r="G447" s="113"/>
      <c r="H447" s="114"/>
      <c r="I447" s="114"/>
      <c r="J447" s="114"/>
      <c r="K447" s="114"/>
      <c r="L447" s="114"/>
      <c r="M447" s="114"/>
      <c r="N447" s="114"/>
    </row>
    <row r="448" spans="2:14">
      <c r="B448" s="113"/>
      <c r="C448" s="113"/>
      <c r="D448" s="113"/>
      <c r="E448" s="113"/>
      <c r="F448" s="113"/>
      <c r="G448" s="113"/>
      <c r="H448" s="114"/>
      <c r="I448" s="114"/>
      <c r="J448" s="114"/>
      <c r="K448" s="114"/>
      <c r="L448" s="114"/>
      <c r="M448" s="114"/>
      <c r="N448" s="114"/>
    </row>
    <row r="449" spans="2:14">
      <c r="B449" s="113"/>
      <c r="C449" s="113"/>
      <c r="D449" s="113"/>
      <c r="E449" s="113"/>
      <c r="F449" s="113"/>
      <c r="G449" s="113"/>
      <c r="H449" s="114"/>
      <c r="I449" s="114"/>
      <c r="J449" s="114"/>
      <c r="K449" s="114"/>
      <c r="L449" s="114"/>
      <c r="M449" s="114"/>
      <c r="N449" s="114"/>
    </row>
    <row r="450" spans="2:14">
      <c r="B450" s="113"/>
      <c r="C450" s="113"/>
      <c r="D450" s="113"/>
      <c r="E450" s="113"/>
      <c r="F450" s="113"/>
      <c r="G450" s="113"/>
      <c r="H450" s="114"/>
      <c r="I450" s="114"/>
      <c r="J450" s="114"/>
      <c r="K450" s="114"/>
      <c r="L450" s="114"/>
      <c r="M450" s="114"/>
      <c r="N450" s="114"/>
    </row>
    <row r="451" spans="2:14">
      <c r="B451" s="113"/>
      <c r="C451" s="113"/>
      <c r="D451" s="113"/>
      <c r="E451" s="113"/>
      <c r="F451" s="113"/>
      <c r="G451" s="113"/>
      <c r="H451" s="114"/>
      <c r="I451" s="114"/>
      <c r="J451" s="114"/>
      <c r="K451" s="114"/>
      <c r="L451" s="114"/>
      <c r="M451" s="114"/>
      <c r="N451" s="114"/>
    </row>
    <row r="452" spans="2:14">
      <c r="B452" s="113"/>
      <c r="C452" s="113"/>
      <c r="D452" s="113"/>
      <c r="E452" s="113"/>
      <c r="F452" s="113"/>
      <c r="G452" s="113"/>
      <c r="H452" s="114"/>
      <c r="I452" s="114"/>
      <c r="J452" s="114"/>
      <c r="K452" s="114"/>
      <c r="L452" s="114"/>
      <c r="M452" s="114"/>
      <c r="N452" s="114"/>
    </row>
    <row r="453" spans="2:14">
      <c r="B453" s="113"/>
      <c r="C453" s="113"/>
      <c r="D453" s="113"/>
      <c r="E453" s="113"/>
      <c r="F453" s="113"/>
      <c r="G453" s="113"/>
      <c r="H453" s="114"/>
      <c r="I453" s="114"/>
      <c r="J453" s="114"/>
      <c r="K453" s="114"/>
      <c r="L453" s="114"/>
      <c r="M453" s="114"/>
      <c r="N453" s="114"/>
    </row>
    <row r="454" spans="2:14">
      <c r="B454" s="113"/>
      <c r="C454" s="113"/>
      <c r="D454" s="113"/>
      <c r="E454" s="113"/>
      <c r="F454" s="113"/>
      <c r="G454" s="113"/>
      <c r="H454" s="114"/>
      <c r="I454" s="114"/>
      <c r="J454" s="114"/>
      <c r="K454" s="114"/>
      <c r="L454" s="114"/>
      <c r="M454" s="114"/>
      <c r="N454" s="114"/>
    </row>
    <row r="455" spans="2:14">
      <c r="B455" s="113"/>
      <c r="C455" s="113"/>
      <c r="D455" s="113"/>
      <c r="E455" s="113"/>
      <c r="F455" s="113"/>
      <c r="G455" s="113"/>
      <c r="H455" s="114"/>
      <c r="I455" s="114"/>
      <c r="J455" s="114"/>
      <c r="K455" s="114"/>
      <c r="L455" s="114"/>
      <c r="M455" s="114"/>
      <c r="N455" s="114"/>
    </row>
    <row r="456" spans="2:14">
      <c r="B456" s="113"/>
      <c r="C456" s="113"/>
      <c r="D456" s="113"/>
      <c r="E456" s="113"/>
      <c r="F456" s="113"/>
      <c r="G456" s="113"/>
      <c r="H456" s="114"/>
      <c r="I456" s="114"/>
      <c r="J456" s="114"/>
      <c r="K456" s="114"/>
      <c r="L456" s="114"/>
      <c r="M456" s="114"/>
      <c r="N456" s="114"/>
    </row>
    <row r="457" spans="2:14">
      <c r="B457" s="113"/>
      <c r="C457" s="113"/>
      <c r="D457" s="113"/>
      <c r="E457" s="113"/>
      <c r="F457" s="113"/>
      <c r="G457" s="113"/>
      <c r="H457" s="114"/>
      <c r="I457" s="114"/>
      <c r="J457" s="114"/>
      <c r="K457" s="114"/>
      <c r="L457" s="114"/>
      <c r="M457" s="114"/>
      <c r="N457" s="114"/>
    </row>
    <row r="458" spans="2:14">
      <c r="B458" s="113"/>
      <c r="C458" s="113"/>
      <c r="D458" s="113"/>
      <c r="E458" s="113"/>
      <c r="F458" s="113"/>
      <c r="G458" s="113"/>
      <c r="H458" s="114"/>
      <c r="I458" s="114"/>
      <c r="J458" s="114"/>
      <c r="K458" s="114"/>
      <c r="L458" s="114"/>
      <c r="M458" s="114"/>
      <c r="N458" s="114"/>
    </row>
    <row r="459" spans="2:14">
      <c r="B459" s="113"/>
      <c r="C459" s="113"/>
      <c r="D459" s="113"/>
      <c r="E459" s="113"/>
      <c r="F459" s="113"/>
      <c r="G459" s="113"/>
      <c r="H459" s="114"/>
      <c r="I459" s="114"/>
      <c r="J459" s="114"/>
      <c r="K459" s="114"/>
      <c r="L459" s="114"/>
      <c r="M459" s="114"/>
      <c r="N459" s="114"/>
    </row>
    <row r="460" spans="2:14">
      <c r="B460" s="113"/>
      <c r="C460" s="113"/>
      <c r="D460" s="113"/>
      <c r="E460" s="113"/>
      <c r="F460" s="113"/>
      <c r="G460" s="113"/>
      <c r="H460" s="114"/>
      <c r="I460" s="114"/>
      <c r="J460" s="114"/>
      <c r="K460" s="114"/>
      <c r="L460" s="114"/>
      <c r="M460" s="114"/>
      <c r="N460" s="114"/>
    </row>
    <row r="461" spans="2:14">
      <c r="B461" s="113"/>
      <c r="C461" s="113"/>
      <c r="D461" s="113"/>
      <c r="E461" s="113"/>
      <c r="F461" s="113"/>
      <c r="G461" s="113"/>
      <c r="H461" s="114"/>
      <c r="I461" s="114"/>
      <c r="J461" s="114"/>
      <c r="K461" s="114"/>
      <c r="L461" s="114"/>
      <c r="M461" s="114"/>
      <c r="N461" s="114"/>
    </row>
    <row r="462" spans="2:14">
      <c r="B462" s="113"/>
      <c r="C462" s="113"/>
      <c r="D462" s="113"/>
      <c r="E462" s="113"/>
      <c r="F462" s="113"/>
      <c r="G462" s="113"/>
      <c r="H462" s="114"/>
      <c r="I462" s="114"/>
      <c r="J462" s="114"/>
      <c r="K462" s="114"/>
      <c r="L462" s="114"/>
      <c r="M462" s="114"/>
      <c r="N462" s="114"/>
    </row>
    <row r="463" spans="2:14">
      <c r="B463" s="113"/>
      <c r="C463" s="113"/>
      <c r="D463" s="113"/>
      <c r="E463" s="113"/>
      <c r="F463" s="113"/>
      <c r="G463" s="113"/>
      <c r="H463" s="114"/>
      <c r="I463" s="114"/>
      <c r="J463" s="114"/>
      <c r="K463" s="114"/>
      <c r="L463" s="114"/>
      <c r="M463" s="114"/>
      <c r="N463" s="114"/>
    </row>
    <row r="464" spans="2:14">
      <c r="B464" s="113"/>
      <c r="C464" s="113"/>
      <c r="D464" s="113"/>
      <c r="E464" s="113"/>
      <c r="F464" s="113"/>
      <c r="G464" s="113"/>
      <c r="H464" s="114"/>
      <c r="I464" s="114"/>
      <c r="J464" s="114"/>
      <c r="K464" s="114"/>
      <c r="L464" s="114"/>
      <c r="M464" s="114"/>
      <c r="N464" s="114"/>
    </row>
    <row r="465" spans="2:14">
      <c r="B465" s="113"/>
      <c r="C465" s="113"/>
      <c r="D465" s="113"/>
      <c r="E465" s="113"/>
      <c r="F465" s="113"/>
      <c r="G465" s="113"/>
      <c r="H465" s="114"/>
      <c r="I465" s="114"/>
      <c r="J465" s="114"/>
      <c r="K465" s="114"/>
      <c r="L465" s="114"/>
      <c r="M465" s="114"/>
      <c r="N465" s="114"/>
    </row>
    <row r="466" spans="2:14">
      <c r="B466" s="113"/>
      <c r="C466" s="113"/>
      <c r="D466" s="113"/>
      <c r="E466" s="113"/>
      <c r="F466" s="113"/>
      <c r="G466" s="113"/>
      <c r="H466" s="114"/>
      <c r="I466" s="114"/>
      <c r="J466" s="114"/>
      <c r="K466" s="114"/>
      <c r="L466" s="114"/>
      <c r="M466" s="114"/>
      <c r="N466" s="114"/>
    </row>
    <row r="467" spans="2:14">
      <c r="B467" s="113"/>
      <c r="C467" s="113"/>
      <c r="D467" s="113"/>
      <c r="E467" s="113"/>
      <c r="F467" s="113"/>
      <c r="G467" s="113"/>
      <c r="H467" s="114"/>
      <c r="I467" s="114"/>
      <c r="J467" s="114"/>
      <c r="K467" s="114"/>
      <c r="L467" s="114"/>
      <c r="M467" s="114"/>
      <c r="N467" s="114"/>
    </row>
    <row r="468" spans="2:14">
      <c r="B468" s="113"/>
      <c r="C468" s="113"/>
      <c r="D468" s="113"/>
      <c r="E468" s="113"/>
      <c r="F468" s="113"/>
      <c r="G468" s="113"/>
      <c r="H468" s="114"/>
      <c r="I468" s="114"/>
      <c r="J468" s="114"/>
      <c r="K468" s="114"/>
      <c r="L468" s="114"/>
      <c r="M468" s="114"/>
      <c r="N468" s="114"/>
    </row>
    <row r="469" spans="2:14">
      <c r="B469" s="113"/>
      <c r="C469" s="113"/>
      <c r="D469" s="113"/>
      <c r="E469" s="113"/>
      <c r="F469" s="113"/>
      <c r="G469" s="113"/>
      <c r="H469" s="114"/>
      <c r="I469" s="114"/>
      <c r="J469" s="114"/>
      <c r="K469" s="114"/>
      <c r="L469" s="114"/>
      <c r="M469" s="114"/>
      <c r="N469" s="114"/>
    </row>
    <row r="470" spans="2:14">
      <c r="B470" s="113"/>
      <c r="C470" s="113"/>
      <c r="D470" s="113"/>
      <c r="E470" s="113"/>
      <c r="F470" s="113"/>
      <c r="G470" s="113"/>
      <c r="H470" s="114"/>
      <c r="I470" s="114"/>
      <c r="J470" s="114"/>
      <c r="K470" s="114"/>
      <c r="L470" s="114"/>
      <c r="M470" s="114"/>
      <c r="N470" s="114"/>
    </row>
    <row r="471" spans="2:14">
      <c r="B471" s="113"/>
      <c r="C471" s="113"/>
      <c r="D471" s="113"/>
      <c r="E471" s="113"/>
      <c r="F471" s="113"/>
      <c r="G471" s="113"/>
      <c r="H471" s="114"/>
      <c r="I471" s="114"/>
      <c r="J471" s="114"/>
      <c r="K471" s="114"/>
      <c r="L471" s="114"/>
      <c r="M471" s="114"/>
      <c r="N471" s="114"/>
    </row>
    <row r="472" spans="2:14">
      <c r="B472" s="113"/>
      <c r="C472" s="113"/>
      <c r="D472" s="113"/>
      <c r="E472" s="113"/>
      <c r="F472" s="113"/>
      <c r="G472" s="113"/>
      <c r="H472" s="114"/>
      <c r="I472" s="114"/>
      <c r="J472" s="114"/>
      <c r="K472" s="114"/>
      <c r="L472" s="114"/>
      <c r="M472" s="114"/>
      <c r="N472" s="114"/>
    </row>
    <row r="473" spans="2:14">
      <c r="B473" s="113"/>
      <c r="C473" s="113"/>
      <c r="D473" s="113"/>
      <c r="E473" s="113"/>
      <c r="F473" s="113"/>
      <c r="G473" s="113"/>
      <c r="H473" s="114"/>
      <c r="I473" s="114"/>
      <c r="J473" s="114"/>
      <c r="K473" s="114"/>
      <c r="L473" s="114"/>
      <c r="M473" s="114"/>
      <c r="N473" s="114"/>
    </row>
    <row r="474" spans="2:14">
      <c r="B474" s="113"/>
      <c r="C474" s="113"/>
      <c r="D474" s="113"/>
      <c r="E474" s="113"/>
      <c r="F474" s="113"/>
      <c r="G474" s="113"/>
      <c r="H474" s="114"/>
      <c r="I474" s="114"/>
      <c r="J474" s="114"/>
      <c r="K474" s="114"/>
      <c r="L474" s="114"/>
      <c r="M474" s="114"/>
      <c r="N474" s="114"/>
    </row>
    <row r="475" spans="2:14">
      <c r="B475" s="113"/>
      <c r="C475" s="113"/>
      <c r="D475" s="113"/>
      <c r="E475" s="113"/>
      <c r="F475" s="113"/>
      <c r="G475" s="113"/>
      <c r="H475" s="114"/>
      <c r="I475" s="114"/>
      <c r="J475" s="114"/>
      <c r="K475" s="114"/>
      <c r="L475" s="114"/>
      <c r="M475" s="114"/>
      <c r="N475" s="114"/>
    </row>
    <row r="476" spans="2:14">
      <c r="B476" s="113"/>
      <c r="C476" s="113"/>
      <c r="D476" s="113"/>
      <c r="E476" s="113"/>
      <c r="F476" s="113"/>
      <c r="G476" s="113"/>
      <c r="H476" s="114"/>
      <c r="I476" s="114"/>
      <c r="J476" s="114"/>
      <c r="K476" s="114"/>
      <c r="L476" s="114"/>
      <c r="M476" s="114"/>
      <c r="N476" s="114"/>
    </row>
    <row r="477" spans="2:14">
      <c r="B477" s="113"/>
      <c r="C477" s="113"/>
      <c r="D477" s="113"/>
      <c r="E477" s="113"/>
      <c r="F477" s="113"/>
      <c r="G477" s="113"/>
      <c r="H477" s="114"/>
      <c r="I477" s="114"/>
      <c r="J477" s="114"/>
      <c r="K477" s="114"/>
      <c r="L477" s="114"/>
      <c r="M477" s="114"/>
      <c r="N477" s="114"/>
    </row>
    <row r="478" spans="2:14">
      <c r="B478" s="113"/>
      <c r="C478" s="113"/>
      <c r="D478" s="113"/>
      <c r="E478" s="113"/>
      <c r="F478" s="113"/>
      <c r="G478" s="113"/>
      <c r="H478" s="114"/>
      <c r="I478" s="114"/>
      <c r="J478" s="114"/>
      <c r="K478" s="114"/>
      <c r="L478" s="114"/>
      <c r="M478" s="114"/>
      <c r="N478" s="114"/>
    </row>
    <row r="479" spans="2:14">
      <c r="B479" s="113"/>
      <c r="C479" s="113"/>
      <c r="D479" s="113"/>
      <c r="E479" s="113"/>
      <c r="F479" s="113"/>
      <c r="G479" s="113"/>
      <c r="H479" s="114"/>
      <c r="I479" s="114"/>
      <c r="J479" s="114"/>
      <c r="K479" s="114"/>
      <c r="L479" s="114"/>
      <c r="M479" s="114"/>
      <c r="N479" s="114"/>
    </row>
    <row r="480" spans="2:14">
      <c r="B480" s="113"/>
      <c r="C480" s="113"/>
      <c r="D480" s="113"/>
      <c r="E480" s="113"/>
      <c r="F480" s="113"/>
      <c r="G480" s="113"/>
      <c r="H480" s="114"/>
      <c r="I480" s="114"/>
      <c r="J480" s="114"/>
      <c r="K480" s="114"/>
      <c r="L480" s="114"/>
      <c r="M480" s="114"/>
      <c r="N480" s="114"/>
    </row>
    <row r="481" spans="2:14">
      <c r="B481" s="113"/>
      <c r="C481" s="113"/>
      <c r="D481" s="113"/>
      <c r="E481" s="113"/>
      <c r="F481" s="113"/>
      <c r="G481" s="113"/>
      <c r="H481" s="114"/>
      <c r="I481" s="114"/>
      <c r="J481" s="114"/>
      <c r="K481" s="114"/>
      <c r="L481" s="114"/>
      <c r="M481" s="114"/>
      <c r="N481" s="114"/>
    </row>
    <row r="482" spans="2:14">
      <c r="B482" s="113"/>
      <c r="C482" s="113"/>
      <c r="D482" s="113"/>
      <c r="E482" s="113"/>
      <c r="F482" s="113"/>
      <c r="G482" s="113"/>
      <c r="H482" s="114"/>
      <c r="I482" s="114"/>
      <c r="J482" s="114"/>
      <c r="K482" s="114"/>
      <c r="L482" s="114"/>
      <c r="M482" s="114"/>
      <c r="N482" s="114"/>
    </row>
    <row r="483" spans="2:14">
      <c r="B483" s="113"/>
      <c r="C483" s="113"/>
      <c r="D483" s="113"/>
      <c r="E483" s="113"/>
      <c r="F483" s="113"/>
      <c r="G483" s="113"/>
      <c r="H483" s="114"/>
      <c r="I483" s="114"/>
      <c r="J483" s="114"/>
      <c r="K483" s="114"/>
      <c r="L483" s="114"/>
      <c r="M483" s="114"/>
      <c r="N483" s="114"/>
    </row>
    <row r="484" spans="2:14">
      <c r="B484" s="113"/>
      <c r="C484" s="113"/>
      <c r="D484" s="113"/>
      <c r="E484" s="113"/>
      <c r="F484" s="113"/>
      <c r="G484" s="113"/>
      <c r="H484" s="114"/>
      <c r="I484" s="114"/>
      <c r="J484" s="114"/>
      <c r="K484" s="114"/>
      <c r="L484" s="114"/>
      <c r="M484" s="114"/>
      <c r="N484" s="114"/>
    </row>
    <row r="485" spans="2:14">
      <c r="B485" s="113"/>
      <c r="C485" s="113"/>
      <c r="D485" s="113"/>
      <c r="E485" s="113"/>
      <c r="F485" s="113"/>
      <c r="G485" s="113"/>
      <c r="H485" s="114"/>
      <c r="I485" s="114"/>
      <c r="J485" s="114"/>
      <c r="K485" s="114"/>
      <c r="L485" s="114"/>
      <c r="M485" s="114"/>
      <c r="N485" s="114"/>
    </row>
    <row r="486" spans="2:14">
      <c r="B486" s="113"/>
      <c r="C486" s="113"/>
      <c r="D486" s="113"/>
      <c r="E486" s="113"/>
      <c r="F486" s="113"/>
      <c r="G486" s="113"/>
      <c r="H486" s="114"/>
      <c r="I486" s="114"/>
      <c r="J486" s="114"/>
      <c r="K486" s="114"/>
      <c r="L486" s="114"/>
      <c r="M486" s="114"/>
      <c r="N486" s="114"/>
    </row>
    <row r="487" spans="2:14">
      <c r="B487" s="113"/>
      <c r="C487" s="113"/>
      <c r="D487" s="113"/>
      <c r="E487" s="113"/>
      <c r="F487" s="113"/>
      <c r="G487" s="113"/>
      <c r="H487" s="114"/>
      <c r="I487" s="114"/>
      <c r="J487" s="114"/>
      <c r="K487" s="114"/>
      <c r="L487" s="114"/>
      <c r="M487" s="114"/>
      <c r="N487" s="114"/>
    </row>
    <row r="488" spans="2:14">
      <c r="B488" s="113"/>
      <c r="C488" s="113"/>
      <c r="D488" s="113"/>
      <c r="E488" s="113"/>
      <c r="F488" s="113"/>
      <c r="G488" s="113"/>
      <c r="H488" s="114"/>
      <c r="I488" s="114"/>
      <c r="J488" s="114"/>
      <c r="K488" s="114"/>
      <c r="L488" s="114"/>
      <c r="M488" s="114"/>
      <c r="N488" s="114"/>
    </row>
    <row r="489" spans="2:14">
      <c r="B489" s="113"/>
      <c r="C489" s="113"/>
      <c r="D489" s="113"/>
      <c r="E489" s="113"/>
      <c r="F489" s="113"/>
      <c r="G489" s="113"/>
      <c r="H489" s="114"/>
      <c r="I489" s="114"/>
      <c r="J489" s="114"/>
      <c r="K489" s="114"/>
      <c r="L489" s="114"/>
      <c r="M489" s="114"/>
      <c r="N489" s="114"/>
    </row>
    <row r="490" spans="2:14">
      <c r="B490" s="113"/>
      <c r="C490" s="113"/>
      <c r="D490" s="113"/>
      <c r="E490" s="113"/>
      <c r="F490" s="113"/>
      <c r="G490" s="113"/>
      <c r="H490" s="114"/>
      <c r="I490" s="114"/>
      <c r="J490" s="114"/>
      <c r="K490" s="114"/>
      <c r="L490" s="114"/>
      <c r="M490" s="114"/>
      <c r="N490" s="114"/>
    </row>
    <row r="491" spans="2:14">
      <c r="B491" s="113"/>
      <c r="C491" s="113"/>
      <c r="D491" s="113"/>
      <c r="E491" s="113"/>
      <c r="F491" s="113"/>
      <c r="G491" s="113"/>
      <c r="H491" s="114"/>
      <c r="I491" s="114"/>
      <c r="J491" s="114"/>
      <c r="K491" s="114"/>
      <c r="L491" s="114"/>
      <c r="M491" s="114"/>
      <c r="N491" s="114"/>
    </row>
    <row r="492" spans="2:14">
      <c r="B492" s="113"/>
      <c r="C492" s="113"/>
      <c r="D492" s="113"/>
      <c r="E492" s="113"/>
      <c r="F492" s="113"/>
      <c r="G492" s="113"/>
      <c r="H492" s="114"/>
      <c r="I492" s="114"/>
      <c r="J492" s="114"/>
      <c r="K492" s="114"/>
      <c r="L492" s="114"/>
      <c r="M492" s="114"/>
      <c r="N492" s="114"/>
    </row>
    <row r="493" spans="2:14">
      <c r="B493" s="113"/>
      <c r="C493" s="113"/>
      <c r="D493" s="113"/>
      <c r="E493" s="113"/>
      <c r="F493" s="113"/>
      <c r="G493" s="113"/>
      <c r="H493" s="114"/>
      <c r="I493" s="114"/>
      <c r="J493" s="114"/>
      <c r="K493" s="114"/>
      <c r="L493" s="114"/>
      <c r="M493" s="114"/>
      <c r="N493" s="114"/>
    </row>
    <row r="494" spans="2:14">
      <c r="B494" s="113"/>
      <c r="C494" s="113"/>
      <c r="D494" s="113"/>
      <c r="E494" s="113"/>
      <c r="F494" s="113"/>
      <c r="G494" s="113"/>
      <c r="H494" s="114"/>
      <c r="I494" s="114"/>
      <c r="J494" s="114"/>
      <c r="K494" s="114"/>
      <c r="L494" s="114"/>
      <c r="M494" s="114"/>
      <c r="N494" s="114"/>
    </row>
    <row r="495" spans="2:14">
      <c r="B495" s="113"/>
      <c r="C495" s="113"/>
      <c r="D495" s="113"/>
      <c r="E495" s="113"/>
      <c r="F495" s="113"/>
      <c r="G495" s="113"/>
      <c r="H495" s="114"/>
      <c r="I495" s="114"/>
      <c r="J495" s="114"/>
      <c r="K495" s="114"/>
      <c r="L495" s="114"/>
      <c r="M495" s="114"/>
      <c r="N495" s="114"/>
    </row>
    <row r="496" spans="2:14">
      <c r="B496" s="113"/>
      <c r="C496" s="113"/>
      <c r="D496" s="113"/>
      <c r="E496" s="113"/>
      <c r="F496" s="113"/>
      <c r="G496" s="113"/>
      <c r="H496" s="114"/>
      <c r="I496" s="114"/>
      <c r="J496" s="114"/>
      <c r="K496" s="114"/>
      <c r="L496" s="114"/>
      <c r="M496" s="114"/>
      <c r="N496" s="114"/>
    </row>
    <row r="497" spans="2:14">
      <c r="B497" s="113"/>
      <c r="C497" s="113"/>
      <c r="D497" s="113"/>
      <c r="E497" s="113"/>
      <c r="F497" s="113"/>
      <c r="G497" s="113"/>
      <c r="H497" s="114"/>
      <c r="I497" s="114"/>
      <c r="J497" s="114"/>
      <c r="K497" s="114"/>
      <c r="L497" s="114"/>
      <c r="M497" s="114"/>
      <c r="N497" s="114"/>
    </row>
    <row r="498" spans="2:14">
      <c r="B498" s="113"/>
      <c r="C498" s="113"/>
      <c r="D498" s="113"/>
      <c r="E498" s="113"/>
      <c r="F498" s="113"/>
      <c r="G498" s="113"/>
      <c r="H498" s="114"/>
      <c r="I498" s="114"/>
      <c r="J498" s="114"/>
      <c r="K498" s="114"/>
      <c r="L498" s="114"/>
      <c r="M498" s="114"/>
      <c r="N498" s="114"/>
    </row>
    <row r="499" spans="2:14">
      <c r="B499" s="113"/>
      <c r="C499" s="113"/>
      <c r="D499" s="113"/>
      <c r="E499" s="113"/>
      <c r="F499" s="113"/>
      <c r="G499" s="113"/>
      <c r="H499" s="114"/>
      <c r="I499" s="114"/>
      <c r="J499" s="114"/>
      <c r="K499" s="114"/>
      <c r="L499" s="114"/>
      <c r="M499" s="114"/>
      <c r="N499" s="114"/>
    </row>
    <row r="500" spans="2:14">
      <c r="B500" s="113"/>
      <c r="C500" s="113"/>
      <c r="D500" s="113"/>
      <c r="E500" s="113"/>
      <c r="F500" s="113"/>
      <c r="G500" s="113"/>
      <c r="H500" s="114"/>
      <c r="I500" s="114"/>
      <c r="J500" s="114"/>
      <c r="K500" s="114"/>
      <c r="L500" s="114"/>
      <c r="M500" s="114"/>
      <c r="N500" s="114"/>
    </row>
    <row r="501" spans="2:14">
      <c r="B501" s="113"/>
      <c r="C501" s="113"/>
      <c r="D501" s="113"/>
      <c r="E501" s="113"/>
      <c r="F501" s="113"/>
      <c r="G501" s="113"/>
      <c r="H501" s="114"/>
      <c r="I501" s="114"/>
      <c r="J501" s="114"/>
      <c r="K501" s="114"/>
      <c r="L501" s="114"/>
      <c r="M501" s="114"/>
      <c r="N501" s="114"/>
    </row>
    <row r="502" spans="2:14">
      <c r="B502" s="113"/>
      <c r="C502" s="113"/>
      <c r="D502" s="113"/>
      <c r="E502" s="113"/>
      <c r="F502" s="113"/>
      <c r="G502" s="113"/>
      <c r="H502" s="114"/>
      <c r="I502" s="114"/>
      <c r="J502" s="114"/>
      <c r="K502" s="114"/>
      <c r="L502" s="114"/>
      <c r="M502" s="114"/>
      <c r="N502" s="114"/>
    </row>
    <row r="503" spans="2:14">
      <c r="B503" s="113"/>
      <c r="C503" s="113"/>
      <c r="D503" s="113"/>
      <c r="E503" s="113"/>
      <c r="F503" s="113"/>
      <c r="G503" s="113"/>
      <c r="H503" s="114"/>
      <c r="I503" s="114"/>
      <c r="J503" s="114"/>
      <c r="K503" s="114"/>
      <c r="L503" s="114"/>
      <c r="M503" s="114"/>
      <c r="N503" s="114"/>
    </row>
    <row r="504" spans="2:14">
      <c r="B504" s="113"/>
      <c r="C504" s="113"/>
      <c r="D504" s="113"/>
      <c r="E504" s="113"/>
      <c r="F504" s="113"/>
      <c r="G504" s="113"/>
      <c r="H504" s="114"/>
      <c r="I504" s="114"/>
      <c r="J504" s="114"/>
      <c r="K504" s="114"/>
      <c r="L504" s="114"/>
      <c r="M504" s="114"/>
      <c r="N504" s="114"/>
    </row>
    <row r="505" spans="2:14">
      <c r="B505" s="113"/>
      <c r="C505" s="113"/>
      <c r="D505" s="113"/>
      <c r="E505" s="113"/>
      <c r="F505" s="113"/>
      <c r="G505" s="113"/>
      <c r="H505" s="114"/>
      <c r="I505" s="114"/>
      <c r="J505" s="114"/>
      <c r="K505" s="114"/>
      <c r="L505" s="114"/>
      <c r="M505" s="114"/>
      <c r="N505" s="114"/>
    </row>
    <row r="506" spans="2:14">
      <c r="B506" s="113"/>
      <c r="C506" s="113"/>
      <c r="D506" s="113"/>
      <c r="E506" s="113"/>
      <c r="F506" s="113"/>
      <c r="G506" s="113"/>
      <c r="H506" s="114"/>
      <c r="I506" s="114"/>
      <c r="J506" s="114"/>
      <c r="K506" s="114"/>
      <c r="L506" s="114"/>
      <c r="M506" s="114"/>
      <c r="N506" s="114"/>
    </row>
    <row r="507" spans="2:14">
      <c r="B507" s="113"/>
      <c r="C507" s="113"/>
      <c r="D507" s="113"/>
      <c r="E507" s="113"/>
      <c r="F507" s="113"/>
      <c r="G507" s="113"/>
      <c r="H507" s="114"/>
      <c r="I507" s="114"/>
      <c r="J507" s="114"/>
      <c r="K507" s="114"/>
      <c r="L507" s="114"/>
      <c r="M507" s="114"/>
      <c r="N507" s="114"/>
    </row>
    <row r="508" spans="2:14">
      <c r="B508" s="113"/>
      <c r="C508" s="113"/>
      <c r="D508" s="113"/>
      <c r="E508" s="113"/>
      <c r="F508" s="113"/>
      <c r="G508" s="113"/>
      <c r="H508" s="114"/>
      <c r="I508" s="114"/>
      <c r="J508" s="114"/>
      <c r="K508" s="114"/>
      <c r="L508" s="114"/>
      <c r="M508" s="114"/>
      <c r="N508" s="114"/>
    </row>
    <row r="509" spans="2:14">
      <c r="B509" s="113"/>
      <c r="C509" s="113"/>
      <c r="D509" s="113"/>
      <c r="E509" s="113"/>
      <c r="F509" s="113"/>
      <c r="G509" s="113"/>
      <c r="H509" s="114"/>
      <c r="I509" s="114"/>
      <c r="J509" s="114"/>
      <c r="K509" s="114"/>
      <c r="L509" s="114"/>
      <c r="M509" s="114"/>
      <c r="N509" s="114"/>
    </row>
    <row r="510" spans="2:14">
      <c r="B510" s="113"/>
      <c r="C510" s="113"/>
      <c r="D510" s="113"/>
      <c r="E510" s="113"/>
      <c r="F510" s="113"/>
      <c r="G510" s="113"/>
      <c r="H510" s="114"/>
      <c r="I510" s="114"/>
      <c r="J510" s="114"/>
      <c r="K510" s="114"/>
      <c r="L510" s="114"/>
      <c r="M510" s="114"/>
      <c r="N510" s="114"/>
    </row>
    <row r="511" spans="2:14">
      <c r="B511" s="113"/>
      <c r="C511" s="113"/>
      <c r="D511" s="113"/>
      <c r="E511" s="113"/>
      <c r="F511" s="113"/>
      <c r="G511" s="113"/>
      <c r="H511" s="114"/>
      <c r="I511" s="114"/>
      <c r="J511" s="114"/>
      <c r="K511" s="114"/>
      <c r="L511" s="114"/>
      <c r="M511" s="114"/>
      <c r="N511" s="114"/>
    </row>
    <row r="512" spans="2:14">
      <c r="B512" s="113"/>
      <c r="C512" s="113"/>
      <c r="D512" s="113"/>
      <c r="E512" s="113"/>
      <c r="F512" s="113"/>
      <c r="G512" s="113"/>
      <c r="H512" s="114"/>
      <c r="I512" s="114"/>
      <c r="J512" s="114"/>
      <c r="K512" s="114"/>
      <c r="L512" s="114"/>
      <c r="M512" s="114"/>
      <c r="N512" s="114"/>
    </row>
    <row r="513" spans="2:14">
      <c r="B513" s="113"/>
      <c r="C513" s="113"/>
      <c r="D513" s="113"/>
      <c r="E513" s="113"/>
      <c r="F513" s="113"/>
      <c r="G513" s="113"/>
      <c r="H513" s="114"/>
      <c r="I513" s="114"/>
      <c r="J513" s="114"/>
      <c r="K513" s="114"/>
      <c r="L513" s="114"/>
      <c r="M513" s="114"/>
      <c r="N513" s="114"/>
    </row>
    <row r="514" spans="2:14">
      <c r="B514" s="113"/>
      <c r="C514" s="113"/>
      <c r="D514" s="113"/>
      <c r="E514" s="113"/>
      <c r="F514" s="113"/>
      <c r="G514" s="113"/>
      <c r="H514" s="114"/>
      <c r="I514" s="114"/>
      <c r="J514" s="114"/>
      <c r="K514" s="114"/>
      <c r="L514" s="114"/>
      <c r="M514" s="114"/>
      <c r="N514" s="114"/>
    </row>
    <row r="515" spans="2:14">
      <c r="B515" s="113"/>
      <c r="C515" s="113"/>
      <c r="D515" s="113"/>
      <c r="E515" s="113"/>
      <c r="F515" s="113"/>
      <c r="G515" s="113"/>
      <c r="H515" s="114"/>
      <c r="I515" s="114"/>
      <c r="J515" s="114"/>
      <c r="K515" s="114"/>
      <c r="L515" s="114"/>
      <c r="M515" s="114"/>
      <c r="N515" s="114"/>
    </row>
    <row r="516" spans="2:14">
      <c r="B516" s="113"/>
      <c r="C516" s="113"/>
      <c r="D516" s="113"/>
      <c r="E516" s="113"/>
      <c r="F516" s="113"/>
      <c r="G516" s="113"/>
      <c r="H516" s="114"/>
      <c r="I516" s="114"/>
      <c r="J516" s="114"/>
      <c r="K516" s="114"/>
      <c r="L516" s="114"/>
      <c r="M516" s="114"/>
      <c r="N516" s="114"/>
    </row>
    <row r="517" spans="2:14">
      <c r="B517" s="113"/>
      <c r="C517" s="113"/>
      <c r="D517" s="113"/>
      <c r="E517" s="113"/>
      <c r="F517" s="113"/>
      <c r="G517" s="113"/>
      <c r="H517" s="114"/>
      <c r="I517" s="114"/>
      <c r="J517" s="114"/>
      <c r="K517" s="114"/>
      <c r="L517" s="114"/>
      <c r="M517" s="114"/>
      <c r="N517" s="114"/>
    </row>
    <row r="518" spans="2:14">
      <c r="B518" s="113"/>
      <c r="C518" s="113"/>
      <c r="D518" s="113"/>
      <c r="E518" s="113"/>
      <c r="F518" s="113"/>
      <c r="G518" s="113"/>
      <c r="H518" s="114"/>
      <c r="I518" s="114"/>
      <c r="J518" s="114"/>
      <c r="K518" s="114"/>
      <c r="L518" s="114"/>
      <c r="M518" s="114"/>
      <c r="N518" s="114"/>
    </row>
    <row r="519" spans="2:14">
      <c r="B519" s="113"/>
      <c r="C519" s="113"/>
      <c r="D519" s="113"/>
      <c r="E519" s="113"/>
      <c r="F519" s="113"/>
      <c r="G519" s="113"/>
      <c r="H519" s="114"/>
      <c r="I519" s="114"/>
      <c r="J519" s="114"/>
      <c r="K519" s="114"/>
      <c r="L519" s="114"/>
      <c r="M519" s="114"/>
      <c r="N519" s="114"/>
    </row>
    <row r="520" spans="2:14">
      <c r="B520" s="113"/>
      <c r="C520" s="113"/>
      <c r="D520" s="113"/>
      <c r="E520" s="113"/>
      <c r="F520" s="113"/>
      <c r="G520" s="113"/>
      <c r="H520" s="114"/>
      <c r="I520" s="114"/>
      <c r="J520" s="114"/>
      <c r="K520" s="114"/>
      <c r="L520" s="114"/>
      <c r="M520" s="114"/>
      <c r="N520" s="114"/>
    </row>
    <row r="521" spans="2:14">
      <c r="B521" s="113"/>
      <c r="C521" s="113"/>
      <c r="D521" s="113"/>
      <c r="E521" s="113"/>
      <c r="F521" s="113"/>
      <c r="G521" s="113"/>
      <c r="H521" s="114"/>
      <c r="I521" s="114"/>
      <c r="J521" s="114"/>
      <c r="K521" s="114"/>
      <c r="L521" s="114"/>
      <c r="M521" s="114"/>
      <c r="N521" s="114"/>
    </row>
    <row r="522" spans="2:14">
      <c r="B522" s="113"/>
      <c r="C522" s="113"/>
      <c r="D522" s="113"/>
      <c r="E522" s="113"/>
      <c r="F522" s="113"/>
      <c r="G522" s="113"/>
      <c r="H522" s="114"/>
      <c r="I522" s="114"/>
      <c r="J522" s="114"/>
      <c r="K522" s="114"/>
      <c r="L522" s="114"/>
      <c r="M522" s="114"/>
      <c r="N522" s="114"/>
    </row>
    <row r="523" spans="2:14">
      <c r="B523" s="113"/>
      <c r="C523" s="113"/>
      <c r="D523" s="113"/>
      <c r="E523" s="113"/>
      <c r="F523" s="113"/>
      <c r="G523" s="113"/>
      <c r="H523" s="114"/>
      <c r="I523" s="114"/>
      <c r="J523" s="114"/>
      <c r="K523" s="114"/>
      <c r="L523" s="114"/>
      <c r="M523" s="114"/>
      <c r="N523" s="114"/>
    </row>
    <row r="524" spans="2:14">
      <c r="B524" s="113"/>
      <c r="C524" s="113"/>
      <c r="D524" s="113"/>
      <c r="E524" s="113"/>
      <c r="F524" s="113"/>
      <c r="G524" s="113"/>
      <c r="H524" s="114"/>
      <c r="I524" s="114"/>
      <c r="J524" s="114"/>
      <c r="K524" s="114"/>
      <c r="L524" s="114"/>
      <c r="M524" s="114"/>
      <c r="N524" s="114"/>
    </row>
    <row r="525" spans="2:14">
      <c r="B525" s="113"/>
      <c r="C525" s="113"/>
      <c r="D525" s="113"/>
      <c r="E525" s="113"/>
      <c r="F525" s="113"/>
      <c r="G525" s="113"/>
      <c r="H525" s="114"/>
      <c r="I525" s="114"/>
      <c r="J525" s="114"/>
      <c r="K525" s="114"/>
      <c r="L525" s="114"/>
      <c r="M525" s="114"/>
      <c r="N525" s="114"/>
    </row>
    <row r="526" spans="2:14">
      <c r="B526" s="113"/>
      <c r="C526" s="113"/>
      <c r="D526" s="113"/>
      <c r="E526" s="113"/>
      <c r="F526" s="113"/>
      <c r="G526" s="113"/>
      <c r="H526" s="114"/>
      <c r="I526" s="114"/>
      <c r="J526" s="114"/>
      <c r="K526" s="114"/>
      <c r="L526" s="114"/>
      <c r="M526" s="114"/>
      <c r="N526" s="114"/>
    </row>
    <row r="527" spans="2:14">
      <c r="B527" s="113"/>
      <c r="C527" s="113"/>
      <c r="D527" s="113"/>
      <c r="E527" s="113"/>
      <c r="F527" s="113"/>
      <c r="G527" s="113"/>
      <c r="H527" s="114"/>
      <c r="I527" s="114"/>
      <c r="J527" s="114"/>
      <c r="K527" s="114"/>
      <c r="L527" s="114"/>
      <c r="M527" s="114"/>
      <c r="N527" s="114"/>
    </row>
    <row r="528" spans="2:14">
      <c r="B528" s="113"/>
      <c r="C528" s="113"/>
      <c r="D528" s="113"/>
      <c r="E528" s="113"/>
      <c r="F528" s="113"/>
      <c r="G528" s="113"/>
      <c r="H528" s="114"/>
      <c r="I528" s="114"/>
      <c r="J528" s="114"/>
      <c r="K528" s="114"/>
      <c r="L528" s="114"/>
      <c r="M528" s="114"/>
      <c r="N528" s="114"/>
    </row>
    <row r="529" spans="2:14">
      <c r="B529" s="113"/>
      <c r="C529" s="113"/>
      <c r="D529" s="113"/>
      <c r="E529" s="113"/>
      <c r="F529" s="113"/>
      <c r="G529" s="113"/>
      <c r="H529" s="114"/>
      <c r="I529" s="114"/>
      <c r="J529" s="114"/>
      <c r="K529" s="114"/>
      <c r="L529" s="114"/>
      <c r="M529" s="114"/>
      <c r="N529" s="114"/>
    </row>
    <row r="530" spans="2:14">
      <c r="B530" s="113"/>
      <c r="C530" s="113"/>
      <c r="D530" s="113"/>
      <c r="E530" s="113"/>
      <c r="F530" s="113"/>
      <c r="G530" s="113"/>
      <c r="H530" s="114"/>
      <c r="I530" s="114"/>
      <c r="J530" s="114"/>
      <c r="K530" s="114"/>
      <c r="L530" s="114"/>
      <c r="M530" s="114"/>
      <c r="N530" s="114"/>
    </row>
    <row r="531" spans="2:14">
      <c r="B531" s="113"/>
      <c r="C531" s="113"/>
      <c r="D531" s="113"/>
      <c r="E531" s="113"/>
      <c r="F531" s="113"/>
      <c r="G531" s="113"/>
      <c r="H531" s="114"/>
      <c r="I531" s="114"/>
      <c r="J531" s="114"/>
      <c r="K531" s="114"/>
      <c r="L531" s="114"/>
      <c r="M531" s="114"/>
      <c r="N531" s="114"/>
    </row>
    <row r="532" spans="2:14">
      <c r="B532" s="113"/>
      <c r="C532" s="113"/>
      <c r="D532" s="113"/>
      <c r="E532" s="113"/>
      <c r="F532" s="113"/>
      <c r="G532" s="113"/>
      <c r="H532" s="114"/>
      <c r="I532" s="114"/>
      <c r="J532" s="114"/>
      <c r="K532" s="114"/>
      <c r="L532" s="114"/>
      <c r="M532" s="114"/>
      <c r="N532" s="114"/>
    </row>
    <row r="533" spans="2:14">
      <c r="B533" s="113"/>
      <c r="C533" s="113"/>
      <c r="D533" s="113"/>
      <c r="E533" s="113"/>
      <c r="F533" s="113"/>
      <c r="G533" s="113"/>
      <c r="H533" s="114"/>
      <c r="I533" s="114"/>
      <c r="J533" s="114"/>
      <c r="K533" s="114"/>
      <c r="L533" s="114"/>
      <c r="M533" s="114"/>
      <c r="N533" s="114"/>
    </row>
    <row r="534" spans="2:14">
      <c r="B534" s="113"/>
      <c r="C534" s="113"/>
      <c r="D534" s="113"/>
      <c r="E534" s="113"/>
      <c r="F534" s="113"/>
      <c r="G534" s="113"/>
      <c r="H534" s="114"/>
      <c r="I534" s="114"/>
      <c r="J534" s="114"/>
      <c r="K534" s="114"/>
      <c r="L534" s="114"/>
      <c r="M534" s="114"/>
      <c r="N534" s="114"/>
    </row>
    <row r="535" spans="2:14">
      <c r="B535" s="113"/>
      <c r="C535" s="113"/>
      <c r="D535" s="113"/>
      <c r="E535" s="113"/>
      <c r="F535" s="113"/>
      <c r="G535" s="113"/>
      <c r="H535" s="114"/>
      <c r="I535" s="114"/>
      <c r="J535" s="114"/>
      <c r="K535" s="114"/>
      <c r="L535" s="114"/>
      <c r="M535" s="114"/>
      <c r="N535" s="114"/>
    </row>
    <row r="536" spans="2:14">
      <c r="B536" s="113"/>
      <c r="C536" s="113"/>
      <c r="D536" s="113"/>
      <c r="E536" s="113"/>
      <c r="F536" s="113"/>
      <c r="G536" s="113"/>
      <c r="H536" s="114"/>
      <c r="I536" s="114"/>
      <c r="J536" s="114"/>
      <c r="K536" s="114"/>
      <c r="L536" s="114"/>
      <c r="M536" s="114"/>
      <c r="N536" s="114"/>
    </row>
    <row r="537" spans="2:14">
      <c r="B537" s="113"/>
      <c r="C537" s="113"/>
      <c r="D537" s="113"/>
      <c r="E537" s="113"/>
      <c r="F537" s="113"/>
      <c r="G537" s="113"/>
      <c r="H537" s="114"/>
      <c r="I537" s="114"/>
      <c r="J537" s="114"/>
      <c r="K537" s="114"/>
      <c r="L537" s="114"/>
      <c r="M537" s="114"/>
      <c r="N537" s="114"/>
    </row>
    <row r="538" spans="2:14">
      <c r="B538" s="113"/>
      <c r="C538" s="113"/>
      <c r="D538" s="113"/>
      <c r="E538" s="113"/>
      <c r="F538" s="113"/>
      <c r="G538" s="113"/>
      <c r="H538" s="114"/>
      <c r="I538" s="114"/>
      <c r="J538" s="114"/>
      <c r="K538" s="114"/>
      <c r="L538" s="114"/>
      <c r="M538" s="114"/>
      <c r="N538" s="114"/>
    </row>
    <row r="539" spans="2:14">
      <c r="B539" s="113"/>
      <c r="C539" s="113"/>
      <c r="D539" s="113"/>
      <c r="E539" s="113"/>
      <c r="F539" s="113"/>
      <c r="G539" s="113"/>
      <c r="H539" s="114"/>
      <c r="I539" s="114"/>
      <c r="J539" s="114"/>
      <c r="K539" s="114"/>
      <c r="L539" s="114"/>
      <c r="M539" s="114"/>
      <c r="N539" s="114"/>
    </row>
    <row r="540" spans="2:14">
      <c r="B540" s="113"/>
      <c r="C540" s="113"/>
      <c r="D540" s="113"/>
      <c r="E540" s="113"/>
      <c r="F540" s="113"/>
      <c r="G540" s="113"/>
      <c r="H540" s="114"/>
      <c r="I540" s="114"/>
      <c r="J540" s="114"/>
      <c r="K540" s="114"/>
      <c r="L540" s="114"/>
      <c r="M540" s="114"/>
      <c r="N540" s="114"/>
    </row>
    <row r="541" spans="2:14">
      <c r="B541" s="113"/>
      <c r="C541" s="113"/>
      <c r="D541" s="113"/>
      <c r="E541" s="113"/>
      <c r="F541" s="113"/>
      <c r="G541" s="113"/>
      <c r="H541" s="114"/>
      <c r="I541" s="114"/>
      <c r="J541" s="114"/>
      <c r="K541" s="114"/>
      <c r="L541" s="114"/>
      <c r="M541" s="114"/>
      <c r="N541" s="114"/>
    </row>
    <row r="542" spans="2:14">
      <c r="B542" s="113"/>
      <c r="C542" s="113"/>
      <c r="D542" s="113"/>
      <c r="E542" s="113"/>
      <c r="F542" s="113"/>
      <c r="G542" s="113"/>
      <c r="H542" s="114"/>
      <c r="I542" s="114"/>
      <c r="J542" s="114"/>
      <c r="K542" s="114"/>
      <c r="L542" s="114"/>
      <c r="M542" s="114"/>
      <c r="N542" s="114"/>
    </row>
    <row r="543" spans="2:14">
      <c r="B543" s="113"/>
      <c r="C543" s="113"/>
      <c r="D543" s="113"/>
      <c r="E543" s="113"/>
      <c r="F543" s="113"/>
      <c r="G543" s="113"/>
      <c r="H543" s="114"/>
      <c r="I543" s="114"/>
      <c r="J543" s="114"/>
      <c r="K543" s="114"/>
      <c r="L543" s="114"/>
      <c r="M543" s="114"/>
      <c r="N543" s="114"/>
    </row>
    <row r="544" spans="2:14">
      <c r="B544" s="113"/>
      <c r="C544" s="113"/>
      <c r="D544" s="113"/>
      <c r="E544" s="113"/>
      <c r="F544" s="113"/>
      <c r="G544" s="113"/>
      <c r="H544" s="114"/>
      <c r="I544" s="114"/>
      <c r="J544" s="114"/>
      <c r="K544" s="114"/>
      <c r="L544" s="114"/>
      <c r="M544" s="114"/>
      <c r="N544" s="114"/>
    </row>
    <row r="545" spans="2:14">
      <c r="B545" s="113"/>
      <c r="C545" s="113"/>
      <c r="D545" s="113"/>
      <c r="E545" s="113"/>
      <c r="F545" s="113"/>
      <c r="G545" s="113"/>
      <c r="H545" s="114"/>
      <c r="I545" s="114"/>
      <c r="J545" s="114"/>
      <c r="K545" s="114"/>
      <c r="L545" s="114"/>
      <c r="M545" s="114"/>
      <c r="N545" s="114"/>
    </row>
    <row r="546" spans="2:14">
      <c r="B546" s="113"/>
      <c r="C546" s="113"/>
      <c r="D546" s="113"/>
      <c r="E546" s="113"/>
      <c r="F546" s="113"/>
      <c r="G546" s="113"/>
      <c r="H546" s="114"/>
      <c r="I546" s="114"/>
      <c r="J546" s="114"/>
      <c r="K546" s="114"/>
      <c r="L546" s="114"/>
      <c r="M546" s="114"/>
      <c r="N546" s="114"/>
    </row>
    <row r="547" spans="2:14">
      <c r="B547" s="113"/>
      <c r="C547" s="113"/>
      <c r="D547" s="113"/>
      <c r="E547" s="113"/>
      <c r="F547" s="113"/>
      <c r="G547" s="113"/>
      <c r="H547" s="114"/>
      <c r="I547" s="114"/>
      <c r="J547" s="114"/>
      <c r="K547" s="114"/>
      <c r="L547" s="114"/>
      <c r="M547" s="114"/>
      <c r="N547" s="114"/>
    </row>
    <row r="548" spans="2:14">
      <c r="B548" s="113"/>
      <c r="C548" s="113"/>
      <c r="D548" s="113"/>
      <c r="E548" s="113"/>
      <c r="F548" s="113"/>
      <c r="G548" s="113"/>
      <c r="H548" s="114"/>
      <c r="I548" s="114"/>
      <c r="J548" s="114"/>
      <c r="K548" s="114"/>
      <c r="L548" s="114"/>
      <c r="M548" s="114"/>
      <c r="N548" s="114"/>
    </row>
    <row r="549" spans="2:14">
      <c r="B549" s="113"/>
      <c r="C549" s="113"/>
      <c r="D549" s="113"/>
      <c r="E549" s="113"/>
      <c r="F549" s="113"/>
      <c r="G549" s="113"/>
      <c r="H549" s="114"/>
      <c r="I549" s="114"/>
      <c r="J549" s="114"/>
      <c r="K549" s="114"/>
      <c r="L549" s="114"/>
      <c r="M549" s="114"/>
      <c r="N549" s="114"/>
    </row>
    <row r="550" spans="2:14">
      <c r="B550" s="113"/>
      <c r="C550" s="113"/>
      <c r="D550" s="113"/>
      <c r="E550" s="113"/>
      <c r="F550" s="113"/>
      <c r="G550" s="113"/>
      <c r="H550" s="114"/>
      <c r="I550" s="114"/>
      <c r="J550" s="114"/>
      <c r="K550" s="114"/>
      <c r="L550" s="114"/>
      <c r="M550" s="114"/>
      <c r="N550" s="114"/>
    </row>
    <row r="551" spans="2:14">
      <c r="B551" s="113"/>
      <c r="C551" s="113"/>
      <c r="D551" s="113"/>
      <c r="E551" s="113"/>
      <c r="F551" s="113"/>
      <c r="G551" s="113"/>
      <c r="H551" s="114"/>
      <c r="I551" s="114"/>
      <c r="J551" s="114"/>
      <c r="K551" s="114"/>
      <c r="L551" s="114"/>
      <c r="M551" s="114"/>
      <c r="N551" s="114"/>
    </row>
    <row r="552" spans="2:14">
      <c r="B552" s="113"/>
      <c r="C552" s="113"/>
      <c r="D552" s="113"/>
      <c r="E552" s="113"/>
      <c r="F552" s="113"/>
      <c r="G552" s="113"/>
      <c r="H552" s="114"/>
      <c r="I552" s="114"/>
      <c r="J552" s="114"/>
      <c r="K552" s="114"/>
      <c r="L552" s="114"/>
      <c r="M552" s="114"/>
      <c r="N552" s="114"/>
    </row>
    <row r="553" spans="2:14">
      <c r="B553" s="113"/>
      <c r="C553" s="113"/>
      <c r="D553" s="113"/>
      <c r="E553" s="113"/>
      <c r="F553" s="113"/>
      <c r="G553" s="113"/>
      <c r="H553" s="114"/>
      <c r="I553" s="114"/>
      <c r="J553" s="114"/>
      <c r="K553" s="114"/>
      <c r="L553" s="114"/>
      <c r="M553" s="114"/>
      <c r="N553" s="114"/>
    </row>
    <row r="554" spans="2:14">
      <c r="B554" s="113"/>
      <c r="C554" s="113"/>
      <c r="D554" s="113"/>
      <c r="E554" s="113"/>
      <c r="F554" s="113"/>
      <c r="G554" s="113"/>
      <c r="H554" s="114"/>
      <c r="I554" s="114"/>
      <c r="J554" s="114"/>
      <c r="K554" s="114"/>
      <c r="L554" s="114"/>
      <c r="M554" s="114"/>
      <c r="N554" s="114"/>
    </row>
    <row r="555" spans="2:14">
      <c r="B555" s="113"/>
      <c r="C555" s="113"/>
      <c r="D555" s="113"/>
      <c r="E555" s="113"/>
      <c r="F555" s="113"/>
      <c r="G555" s="113"/>
      <c r="H555" s="114"/>
      <c r="I555" s="114"/>
      <c r="J555" s="114"/>
      <c r="K555" s="114"/>
      <c r="L555" s="114"/>
      <c r="M555" s="114"/>
      <c r="N555" s="114"/>
    </row>
    <row r="556" spans="2:14">
      <c r="B556" s="113"/>
      <c r="C556" s="113"/>
      <c r="D556" s="113"/>
      <c r="E556" s="113"/>
      <c r="F556" s="113"/>
      <c r="G556" s="113"/>
      <c r="H556" s="114"/>
      <c r="I556" s="114"/>
      <c r="J556" s="114"/>
      <c r="K556" s="114"/>
      <c r="L556" s="114"/>
      <c r="M556" s="114"/>
      <c r="N556" s="114"/>
    </row>
    <row r="557" spans="2:14">
      <c r="B557" s="113"/>
      <c r="C557" s="113"/>
      <c r="D557" s="113"/>
      <c r="E557" s="113"/>
      <c r="F557" s="113"/>
      <c r="G557" s="113"/>
      <c r="H557" s="114"/>
      <c r="I557" s="114"/>
      <c r="J557" s="114"/>
      <c r="K557" s="114"/>
      <c r="L557" s="114"/>
      <c r="M557" s="114"/>
      <c r="N557" s="114"/>
    </row>
    <row r="558" spans="2:14">
      <c r="B558" s="113"/>
      <c r="C558" s="113"/>
      <c r="D558" s="113"/>
      <c r="E558" s="113"/>
      <c r="F558" s="113"/>
      <c r="G558" s="113"/>
      <c r="H558" s="114"/>
      <c r="I558" s="114"/>
      <c r="J558" s="114"/>
      <c r="K558" s="114"/>
      <c r="L558" s="114"/>
      <c r="M558" s="114"/>
      <c r="N558" s="114"/>
    </row>
    <row r="559" spans="2:14">
      <c r="B559" s="113"/>
      <c r="C559" s="113"/>
      <c r="D559" s="113"/>
      <c r="E559" s="113"/>
      <c r="F559" s="113"/>
      <c r="G559" s="113"/>
      <c r="H559" s="114"/>
      <c r="I559" s="114"/>
      <c r="J559" s="114"/>
      <c r="K559" s="114"/>
      <c r="L559" s="114"/>
      <c r="M559" s="114"/>
      <c r="N559" s="114"/>
    </row>
    <row r="560" spans="2:14">
      <c r="B560" s="113"/>
      <c r="C560" s="113"/>
      <c r="D560" s="113"/>
      <c r="E560" s="113"/>
      <c r="F560" s="113"/>
      <c r="G560" s="113"/>
      <c r="H560" s="114"/>
      <c r="I560" s="114"/>
      <c r="J560" s="114"/>
      <c r="K560" s="114"/>
      <c r="L560" s="114"/>
      <c r="M560" s="114"/>
      <c r="N560" s="114"/>
    </row>
    <row r="561" spans="2:14">
      <c r="B561" s="113"/>
      <c r="C561" s="113"/>
      <c r="D561" s="113"/>
      <c r="E561" s="113"/>
      <c r="F561" s="113"/>
      <c r="G561" s="113"/>
      <c r="H561" s="114"/>
      <c r="I561" s="114"/>
      <c r="J561" s="114"/>
      <c r="K561" s="114"/>
      <c r="L561" s="114"/>
      <c r="M561" s="114"/>
      <c r="N561" s="114"/>
    </row>
    <row r="562" spans="2:14">
      <c r="B562" s="113"/>
      <c r="C562" s="113"/>
      <c r="D562" s="113"/>
      <c r="E562" s="113"/>
      <c r="F562" s="113"/>
      <c r="G562" s="113"/>
      <c r="H562" s="114"/>
      <c r="I562" s="114"/>
      <c r="J562" s="114"/>
      <c r="K562" s="114"/>
      <c r="L562" s="114"/>
      <c r="M562" s="114"/>
      <c r="N562" s="114"/>
    </row>
    <row r="563" spans="2:14">
      <c r="B563" s="113"/>
      <c r="C563" s="113"/>
      <c r="D563" s="113"/>
      <c r="E563" s="113"/>
      <c r="F563" s="113"/>
      <c r="G563" s="113"/>
      <c r="H563" s="114"/>
      <c r="I563" s="114"/>
      <c r="J563" s="114"/>
      <c r="K563" s="114"/>
      <c r="L563" s="114"/>
      <c r="M563" s="114"/>
      <c r="N563" s="114"/>
    </row>
    <row r="564" spans="2:14">
      <c r="B564" s="113"/>
      <c r="C564" s="113"/>
      <c r="D564" s="113"/>
      <c r="E564" s="113"/>
      <c r="F564" s="113"/>
      <c r="G564" s="113"/>
      <c r="H564" s="114"/>
      <c r="I564" s="114"/>
      <c r="J564" s="114"/>
      <c r="K564" s="114"/>
      <c r="L564" s="114"/>
      <c r="M564" s="114"/>
      <c r="N564" s="114"/>
    </row>
    <row r="565" spans="2:14">
      <c r="B565" s="113"/>
      <c r="C565" s="113"/>
      <c r="D565" s="113"/>
      <c r="E565" s="113"/>
      <c r="F565" s="113"/>
      <c r="G565" s="113"/>
      <c r="H565" s="114"/>
      <c r="I565" s="114"/>
      <c r="J565" s="114"/>
      <c r="K565" s="114"/>
      <c r="L565" s="114"/>
      <c r="M565" s="114"/>
      <c r="N565" s="114"/>
    </row>
    <row r="566" spans="2:14">
      <c r="B566" s="113"/>
      <c r="C566" s="113"/>
      <c r="D566" s="113"/>
      <c r="E566" s="113"/>
      <c r="F566" s="113"/>
      <c r="G566" s="113"/>
      <c r="H566" s="114"/>
      <c r="I566" s="114"/>
      <c r="J566" s="114"/>
      <c r="K566" s="114"/>
      <c r="L566" s="114"/>
      <c r="M566" s="114"/>
      <c r="N566" s="114"/>
    </row>
    <row r="567" spans="2:14">
      <c r="B567" s="113"/>
      <c r="C567" s="113"/>
      <c r="D567" s="113"/>
      <c r="E567" s="113"/>
      <c r="F567" s="113"/>
      <c r="G567" s="113"/>
      <c r="H567" s="114"/>
      <c r="I567" s="114"/>
      <c r="J567" s="114"/>
      <c r="K567" s="114"/>
      <c r="L567" s="114"/>
      <c r="M567" s="114"/>
      <c r="N567" s="114"/>
    </row>
    <row r="568" spans="2:14">
      <c r="B568" s="113"/>
      <c r="C568" s="113"/>
      <c r="D568" s="113"/>
      <c r="E568" s="113"/>
      <c r="F568" s="113"/>
      <c r="G568" s="113"/>
      <c r="H568" s="114"/>
      <c r="I568" s="114"/>
      <c r="J568" s="114"/>
      <c r="K568" s="114"/>
      <c r="L568" s="114"/>
      <c r="M568" s="114"/>
      <c r="N568" s="114"/>
    </row>
    <row r="569" spans="2:14">
      <c r="B569" s="113"/>
      <c r="C569" s="113"/>
      <c r="D569" s="113"/>
      <c r="E569" s="113"/>
      <c r="F569" s="113"/>
      <c r="G569" s="113"/>
      <c r="H569" s="114"/>
      <c r="I569" s="114"/>
      <c r="J569" s="114"/>
      <c r="K569" s="114"/>
      <c r="L569" s="114"/>
      <c r="M569" s="114"/>
      <c r="N569" s="114"/>
    </row>
    <row r="570" spans="2:14">
      <c r="B570" s="113"/>
      <c r="C570" s="113"/>
      <c r="D570" s="113"/>
      <c r="E570" s="113"/>
      <c r="F570" s="113"/>
      <c r="G570" s="113"/>
      <c r="H570" s="114"/>
      <c r="I570" s="114"/>
      <c r="J570" s="114"/>
      <c r="K570" s="114"/>
      <c r="L570" s="114"/>
      <c r="M570" s="114"/>
      <c r="N570" s="114"/>
    </row>
    <row r="571" spans="2:14">
      <c r="B571" s="113"/>
      <c r="C571" s="113"/>
      <c r="D571" s="113"/>
      <c r="E571" s="113"/>
      <c r="F571" s="113"/>
      <c r="G571" s="113"/>
      <c r="H571" s="114"/>
      <c r="I571" s="114"/>
      <c r="J571" s="114"/>
      <c r="K571" s="114"/>
      <c r="L571" s="114"/>
      <c r="M571" s="114"/>
      <c r="N571" s="114"/>
    </row>
    <row r="572" spans="2:14">
      <c r="B572" s="113"/>
      <c r="C572" s="113"/>
      <c r="D572" s="113"/>
      <c r="E572" s="113"/>
      <c r="F572" s="113"/>
      <c r="G572" s="113"/>
      <c r="H572" s="114"/>
      <c r="I572" s="114"/>
      <c r="J572" s="114"/>
      <c r="K572" s="114"/>
      <c r="L572" s="114"/>
      <c r="M572" s="114"/>
      <c r="N572" s="114"/>
    </row>
    <row r="573" spans="2:14">
      <c r="B573" s="113"/>
      <c r="C573" s="113"/>
      <c r="D573" s="113"/>
      <c r="E573" s="113"/>
      <c r="F573" s="113"/>
      <c r="G573" s="113"/>
      <c r="H573" s="114"/>
      <c r="I573" s="114"/>
      <c r="J573" s="114"/>
      <c r="K573" s="114"/>
      <c r="L573" s="114"/>
      <c r="M573" s="114"/>
      <c r="N573" s="11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9 B81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35.710937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7.28515625" style="1" bestFit="1" customWidth="1"/>
    <col min="11" max="11" width="11.85546875" style="1" bestFit="1" customWidth="1"/>
    <col min="12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136</v>
      </c>
      <c r="C1" s="67" t="s" vm="1">
        <v>213</v>
      </c>
    </row>
    <row r="2" spans="2:15">
      <c r="B2" s="46" t="s">
        <v>135</v>
      </c>
      <c r="C2" s="67" t="s">
        <v>214</v>
      </c>
    </row>
    <row r="3" spans="2:15">
      <c r="B3" s="46" t="s">
        <v>137</v>
      </c>
      <c r="C3" s="67" t="s">
        <v>215</v>
      </c>
    </row>
    <row r="4" spans="2:15">
      <c r="B4" s="46" t="s">
        <v>138</v>
      </c>
      <c r="C4" s="67">
        <v>8602</v>
      </c>
    </row>
    <row r="6" spans="2:15" ht="26.25" customHeight="1">
      <c r="B6" s="127" t="s">
        <v>164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83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78.75">
      <c r="B8" s="21" t="s">
        <v>105</v>
      </c>
      <c r="C8" s="29" t="s">
        <v>40</v>
      </c>
      <c r="D8" s="29" t="s">
        <v>109</v>
      </c>
      <c r="E8" s="29" t="s">
        <v>107</v>
      </c>
      <c r="F8" s="29" t="s">
        <v>58</v>
      </c>
      <c r="G8" s="29" t="s">
        <v>14</v>
      </c>
      <c r="H8" s="29" t="s">
        <v>59</v>
      </c>
      <c r="I8" s="29" t="s">
        <v>93</v>
      </c>
      <c r="J8" s="29" t="s">
        <v>191</v>
      </c>
      <c r="K8" s="29" t="s">
        <v>190</v>
      </c>
      <c r="L8" s="29" t="s">
        <v>55</v>
      </c>
      <c r="M8" s="29" t="s">
        <v>52</v>
      </c>
      <c r="N8" s="29" t="s">
        <v>139</v>
      </c>
      <c r="O8" s="19" t="s">
        <v>141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198</v>
      </c>
      <c r="K9" s="31"/>
      <c r="L9" s="31" t="s">
        <v>194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0" t="s">
        <v>29</v>
      </c>
      <c r="C11" s="101"/>
      <c r="D11" s="101"/>
      <c r="E11" s="101"/>
      <c r="F11" s="101"/>
      <c r="G11" s="101"/>
      <c r="H11" s="101"/>
      <c r="I11" s="101"/>
      <c r="J11" s="104"/>
      <c r="K11" s="105"/>
      <c r="L11" s="104">
        <v>46.563633415000012</v>
      </c>
      <c r="M11" s="101"/>
      <c r="N11" s="102">
        <f>IFERROR(L11/$L$11,0)</f>
        <v>1</v>
      </c>
      <c r="O11" s="102">
        <f>L11/'סכום נכסי הקרן'!$C$42</f>
        <v>5.9536258652195361E-4</v>
      </c>
    </row>
    <row r="12" spans="2:15" s="4" customFormat="1" ht="18" customHeight="1">
      <c r="B12" s="103" t="s">
        <v>184</v>
      </c>
      <c r="C12" s="101"/>
      <c r="D12" s="101"/>
      <c r="E12" s="101"/>
      <c r="F12" s="101"/>
      <c r="G12" s="101"/>
      <c r="H12" s="101"/>
      <c r="I12" s="101"/>
      <c r="J12" s="104"/>
      <c r="K12" s="105"/>
      <c r="L12" s="104">
        <v>46.563633415000005</v>
      </c>
      <c r="M12" s="101"/>
      <c r="N12" s="102">
        <f t="shared" ref="N12:N20" si="0">IFERROR(L12/$L$11,0)</f>
        <v>0.99999999999999989</v>
      </c>
      <c r="O12" s="102">
        <f>L12/'סכום נכסי הקרן'!$C$42</f>
        <v>5.9536258652195361E-4</v>
      </c>
    </row>
    <row r="13" spans="2:15">
      <c r="B13" s="85" t="s">
        <v>28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46.563633415000005</v>
      </c>
      <c r="M13" s="71"/>
      <c r="N13" s="80">
        <f t="shared" si="0"/>
        <v>0.99999999999999989</v>
      </c>
      <c r="O13" s="80">
        <f>L13/'סכום נכסי הקרן'!$C$42</f>
        <v>5.9536258652195361E-4</v>
      </c>
    </row>
    <row r="14" spans="2:15">
      <c r="B14" s="75" t="s">
        <v>1039</v>
      </c>
      <c r="C14" s="69" t="s">
        <v>1040</v>
      </c>
      <c r="D14" s="82" t="s">
        <v>26</v>
      </c>
      <c r="E14" s="69"/>
      <c r="F14" s="82" t="s">
        <v>917</v>
      </c>
      <c r="G14" s="69" t="s">
        <v>1041</v>
      </c>
      <c r="H14" s="69"/>
      <c r="I14" s="82" t="s">
        <v>122</v>
      </c>
      <c r="J14" s="76">
        <v>0.66723299999999997</v>
      </c>
      <c r="K14" s="78">
        <v>84033</v>
      </c>
      <c r="L14" s="76">
        <v>1.8026373410000001</v>
      </c>
      <c r="M14" s="77">
        <v>2.5806652816724198E-7</v>
      </c>
      <c r="N14" s="77">
        <f t="shared" si="0"/>
        <v>3.8713416647148897E-2</v>
      </c>
      <c r="O14" s="77">
        <f>L14/'סכום נכסי הקרן'!$C$42</f>
        <v>2.3048519868148625E-5</v>
      </c>
    </row>
    <row r="15" spans="2:15">
      <c r="B15" s="75" t="s">
        <v>1042</v>
      </c>
      <c r="C15" s="69" t="s">
        <v>1043</v>
      </c>
      <c r="D15" s="82" t="s">
        <v>114</v>
      </c>
      <c r="E15" s="69"/>
      <c r="F15" s="82" t="s">
        <v>917</v>
      </c>
      <c r="G15" s="69" t="s">
        <v>1041</v>
      </c>
      <c r="H15" s="69"/>
      <c r="I15" s="82" t="s">
        <v>124</v>
      </c>
      <c r="J15" s="76">
        <v>12.802942000000003</v>
      </c>
      <c r="K15" s="78">
        <v>3398</v>
      </c>
      <c r="L15" s="76">
        <v>1.7158568889999997</v>
      </c>
      <c r="M15" s="77">
        <v>1.0318341111553696E-7</v>
      </c>
      <c r="N15" s="77">
        <f t="shared" si="0"/>
        <v>3.6849720761852174E-2</v>
      </c>
      <c r="O15" s="77">
        <f>L15/'סכום נכסי הקרן'!$C$42</f>
        <v>2.1938945065388047E-5</v>
      </c>
    </row>
    <row r="16" spans="2:15">
      <c r="B16" s="75" t="s">
        <v>1044</v>
      </c>
      <c r="C16" s="69" t="s">
        <v>1045</v>
      </c>
      <c r="D16" s="82" t="s">
        <v>114</v>
      </c>
      <c r="E16" s="69"/>
      <c r="F16" s="82" t="s">
        <v>917</v>
      </c>
      <c r="G16" s="69" t="s">
        <v>1041</v>
      </c>
      <c r="H16" s="69"/>
      <c r="I16" s="82" t="s">
        <v>131</v>
      </c>
      <c r="J16" s="76">
        <v>56.677320000000002</v>
      </c>
      <c r="K16" s="78">
        <v>1971</v>
      </c>
      <c r="L16" s="76">
        <v>3.4843777300000007</v>
      </c>
      <c r="M16" s="77">
        <v>2.1668253217031263E-7</v>
      </c>
      <c r="N16" s="77">
        <f t="shared" si="0"/>
        <v>7.4830451888179828E-2</v>
      </c>
      <c r="O16" s="77">
        <f>L16/'סכום נכסי הקרן'!$C$42</f>
        <v>4.4551251386753347E-5</v>
      </c>
    </row>
    <row r="17" spans="2:15">
      <c r="B17" s="75" t="s">
        <v>1046</v>
      </c>
      <c r="C17" s="69" t="s">
        <v>1047</v>
      </c>
      <c r="D17" s="82" t="s">
        <v>114</v>
      </c>
      <c r="E17" s="69"/>
      <c r="F17" s="82" t="s">
        <v>917</v>
      </c>
      <c r="G17" s="69" t="s">
        <v>1041</v>
      </c>
      <c r="H17" s="69"/>
      <c r="I17" s="82" t="s">
        <v>122</v>
      </c>
      <c r="J17" s="76">
        <v>248.68622400000001</v>
      </c>
      <c r="K17" s="78">
        <v>1835.2</v>
      </c>
      <c r="L17" s="76">
        <v>14.672905256</v>
      </c>
      <c r="M17" s="77">
        <v>3.2697655152620658E-7</v>
      </c>
      <c r="N17" s="77">
        <f t="shared" si="0"/>
        <v>0.3151151269753204</v>
      </c>
      <c r="O17" s="77">
        <f>L17/'סכום נכסי הקרן'!$C$42</f>
        <v>1.8760775704822059E-4</v>
      </c>
    </row>
    <row r="18" spans="2:15">
      <c r="B18" s="75" t="s">
        <v>1048</v>
      </c>
      <c r="C18" s="69" t="s">
        <v>1049</v>
      </c>
      <c r="D18" s="82" t="s">
        <v>26</v>
      </c>
      <c r="E18" s="69"/>
      <c r="F18" s="82" t="s">
        <v>917</v>
      </c>
      <c r="G18" s="69" t="s">
        <v>1041</v>
      </c>
      <c r="H18" s="69"/>
      <c r="I18" s="82" t="s">
        <v>122</v>
      </c>
      <c r="J18" s="76">
        <v>7.3470599999999999</v>
      </c>
      <c r="K18" s="78">
        <v>7854</v>
      </c>
      <c r="L18" s="76">
        <v>1.8551774670000001</v>
      </c>
      <c r="M18" s="77">
        <v>2.7683570730882517E-7</v>
      </c>
      <c r="N18" s="77">
        <f t="shared" si="0"/>
        <v>3.9841767726020563E-2</v>
      </c>
      <c r="O18" s="77">
        <f>L18/'סכום נכסי הקרן'!$C$42</f>
        <v>2.3720297884970498E-5</v>
      </c>
    </row>
    <row r="19" spans="2:15">
      <c r="B19" s="75" t="s">
        <v>1050</v>
      </c>
      <c r="C19" s="69" t="s">
        <v>1051</v>
      </c>
      <c r="D19" s="82" t="s">
        <v>26</v>
      </c>
      <c r="E19" s="69"/>
      <c r="F19" s="82" t="s">
        <v>917</v>
      </c>
      <c r="G19" s="69" t="s">
        <v>1041</v>
      </c>
      <c r="H19" s="69"/>
      <c r="I19" s="82" t="s">
        <v>131</v>
      </c>
      <c r="J19" s="76">
        <v>6.4559920000000002</v>
      </c>
      <c r="K19" s="78">
        <v>14423.85</v>
      </c>
      <c r="L19" s="76">
        <v>2.9045142089999993</v>
      </c>
      <c r="M19" s="77">
        <v>1.7908218291146421E-6</v>
      </c>
      <c r="N19" s="77">
        <f t="shared" si="0"/>
        <v>6.2377310273736906E-2</v>
      </c>
      <c r="O19" s="77">
        <f>L19/'סכום נכסי הקרן'!$C$42</f>
        <v>3.7137116784854438E-5</v>
      </c>
    </row>
    <row r="20" spans="2:15">
      <c r="B20" s="75" t="s">
        <v>1052</v>
      </c>
      <c r="C20" s="69" t="s">
        <v>1053</v>
      </c>
      <c r="D20" s="82" t="s">
        <v>114</v>
      </c>
      <c r="E20" s="69"/>
      <c r="F20" s="82" t="s">
        <v>917</v>
      </c>
      <c r="G20" s="69" t="s">
        <v>1041</v>
      </c>
      <c r="H20" s="69"/>
      <c r="I20" s="82" t="s">
        <v>122</v>
      </c>
      <c r="J20" s="76">
        <v>41.607351999999999</v>
      </c>
      <c r="K20" s="78">
        <v>15047.11</v>
      </c>
      <c r="L20" s="76">
        <v>20.128164523000002</v>
      </c>
      <c r="M20" s="77">
        <v>4.718752792864659E-7</v>
      </c>
      <c r="N20" s="77">
        <f t="shared" si="0"/>
        <v>0.43227220572774105</v>
      </c>
      <c r="O20" s="77">
        <f>L20/'סכום נכסי הקרן'!$C$42</f>
        <v>2.5735869848361796E-4</v>
      </c>
    </row>
    <row r="21" spans="2:15">
      <c r="B21" s="72"/>
      <c r="C21" s="69"/>
      <c r="D21" s="69"/>
      <c r="E21" s="69"/>
      <c r="F21" s="69"/>
      <c r="G21" s="69"/>
      <c r="H21" s="69"/>
      <c r="I21" s="69"/>
      <c r="J21" s="76"/>
      <c r="K21" s="78"/>
      <c r="L21" s="69"/>
      <c r="M21" s="69"/>
      <c r="N21" s="77"/>
      <c r="O21" s="69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15" t="s">
        <v>206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115" t="s">
        <v>102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115" t="s">
        <v>189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115" t="s">
        <v>197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2:15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21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21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22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3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3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3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3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3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3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3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3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3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3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3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3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3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3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3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3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3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3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3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3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3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3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3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3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3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13"/>
      <c r="C359" s="113"/>
      <c r="D359" s="113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13"/>
      <c r="C360" s="113"/>
      <c r="D360" s="113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13"/>
      <c r="C361" s="113"/>
      <c r="D361" s="113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13"/>
      <c r="C362" s="113"/>
      <c r="D362" s="113"/>
      <c r="E362" s="113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13"/>
      <c r="C363" s="113"/>
      <c r="D363" s="113"/>
      <c r="E363" s="113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3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3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3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3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3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3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3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3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3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3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3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3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3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3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3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3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3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3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3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3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3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3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3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13"/>
      <c r="C401" s="113"/>
      <c r="D401" s="113"/>
      <c r="E401" s="113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13"/>
      <c r="C402" s="113"/>
      <c r="D402" s="113"/>
      <c r="E402" s="113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13"/>
      <c r="C403" s="113"/>
      <c r="D403" s="113"/>
      <c r="E403" s="113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13"/>
      <c r="C404" s="113"/>
      <c r="D404" s="113"/>
      <c r="E404" s="113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13"/>
      <c r="C405" s="113"/>
      <c r="D405" s="113"/>
      <c r="E405" s="113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</row>
    <row r="406" spans="2:15">
      <c r="B406" s="113"/>
      <c r="C406" s="113"/>
      <c r="D406" s="113"/>
      <c r="E406" s="113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</row>
    <row r="407" spans="2:15">
      <c r="B407" s="113"/>
      <c r="C407" s="113"/>
      <c r="D407" s="113"/>
      <c r="E407" s="113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</row>
    <row r="408" spans="2:15">
      <c r="B408" s="113"/>
      <c r="C408" s="113"/>
      <c r="D408" s="113"/>
      <c r="E408" s="113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</row>
    <row r="409" spans="2:15">
      <c r="B409" s="113"/>
      <c r="C409" s="113"/>
      <c r="D409" s="113"/>
      <c r="E409" s="113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</row>
    <row r="410" spans="2:15">
      <c r="B410" s="113"/>
      <c r="C410" s="113"/>
      <c r="D410" s="113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</row>
    <row r="411" spans="2:15">
      <c r="B411" s="113"/>
      <c r="C411" s="113"/>
      <c r="D411" s="113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</row>
    <row r="412" spans="2:15">
      <c r="B412" s="113"/>
      <c r="C412" s="113"/>
      <c r="D412" s="113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</row>
    <row r="413" spans="2:15">
      <c r="B413" s="113"/>
      <c r="C413" s="113"/>
      <c r="D413" s="113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</row>
    <row r="414" spans="2:15">
      <c r="B414" s="113"/>
      <c r="C414" s="113"/>
      <c r="D414" s="113"/>
      <c r="E414" s="113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</row>
    <row r="415" spans="2:15">
      <c r="B415" s="113"/>
      <c r="C415" s="113"/>
      <c r="D415" s="113"/>
      <c r="E415" s="113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</row>
    <row r="416" spans="2:15">
      <c r="B416" s="113"/>
      <c r="C416" s="113"/>
      <c r="D416" s="113"/>
      <c r="E416" s="113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</row>
    <row r="417" spans="2:15">
      <c r="B417" s="113"/>
      <c r="C417" s="113"/>
      <c r="D417" s="113"/>
      <c r="E417" s="113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</row>
    <row r="418" spans="2:15">
      <c r="B418" s="113"/>
      <c r="C418" s="113"/>
      <c r="D418" s="113"/>
      <c r="E418" s="113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</row>
    <row r="419" spans="2:15">
      <c r="B419" s="113"/>
      <c r="C419" s="113"/>
      <c r="D419" s="113"/>
      <c r="E419" s="113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</row>
    <row r="420" spans="2:15">
      <c r="B420" s="113"/>
      <c r="C420" s="113"/>
      <c r="D420" s="113"/>
      <c r="E420" s="113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</row>
    <row r="421" spans="2:15">
      <c r="B421" s="113"/>
      <c r="C421" s="113"/>
      <c r="D421" s="113"/>
      <c r="E421" s="113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</row>
    <row r="422" spans="2:15">
      <c r="B422" s="113"/>
      <c r="C422" s="113"/>
      <c r="D422" s="113"/>
      <c r="E422" s="113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</row>
    <row r="423" spans="2:15">
      <c r="B423" s="113"/>
      <c r="C423" s="113"/>
      <c r="D423" s="113"/>
      <c r="E423" s="113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</row>
    <row r="424" spans="2:15">
      <c r="B424" s="113"/>
      <c r="C424" s="113"/>
      <c r="D424" s="113"/>
      <c r="E424" s="113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</row>
    <row r="425" spans="2:15">
      <c r="B425" s="113"/>
      <c r="C425" s="113"/>
      <c r="D425" s="113"/>
      <c r="E425" s="113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</row>
    <row r="426" spans="2:15">
      <c r="B426" s="113"/>
      <c r="C426" s="113"/>
      <c r="D426" s="113"/>
      <c r="E426" s="113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</row>
    <row r="427" spans="2:15">
      <c r="B427" s="113"/>
      <c r="C427" s="113"/>
      <c r="D427" s="113"/>
      <c r="E427" s="113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</row>
    <row r="428" spans="2:15">
      <c r="B428" s="113"/>
      <c r="C428" s="113"/>
      <c r="D428" s="113"/>
      <c r="E428" s="113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</row>
    <row r="429" spans="2:15">
      <c r="B429" s="113"/>
      <c r="C429" s="113"/>
      <c r="D429" s="113"/>
      <c r="E429" s="113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</row>
    <row r="430" spans="2:15">
      <c r="B430" s="113"/>
      <c r="C430" s="113"/>
      <c r="D430" s="113"/>
      <c r="E430" s="113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</row>
    <row r="431" spans="2:15">
      <c r="B431" s="113"/>
      <c r="C431" s="113"/>
      <c r="D431" s="113"/>
      <c r="E431" s="113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</row>
    <row r="432" spans="2:15">
      <c r="B432" s="113"/>
      <c r="C432" s="113"/>
      <c r="D432" s="113"/>
      <c r="E432" s="113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</row>
    <row r="433" spans="2:15">
      <c r="B433" s="113"/>
      <c r="C433" s="113"/>
      <c r="D433" s="113"/>
      <c r="E433" s="113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</row>
    <row r="434" spans="2:15">
      <c r="B434" s="113"/>
      <c r="C434" s="113"/>
      <c r="D434" s="113"/>
      <c r="E434" s="113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</row>
    <row r="435" spans="2:15">
      <c r="B435" s="113"/>
      <c r="C435" s="113"/>
      <c r="D435" s="113"/>
      <c r="E435" s="113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</row>
    <row r="436" spans="2:15">
      <c r="B436" s="113"/>
      <c r="C436" s="113"/>
      <c r="D436" s="113"/>
      <c r="E436" s="113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</row>
    <row r="437" spans="2:15">
      <c r="B437" s="113"/>
      <c r="C437" s="113"/>
      <c r="D437" s="113"/>
      <c r="E437" s="113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</row>
    <row r="438" spans="2:15">
      <c r="B438" s="113"/>
      <c r="C438" s="113"/>
      <c r="D438" s="113"/>
      <c r="E438" s="113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</row>
    <row r="439" spans="2:15">
      <c r="B439" s="113"/>
      <c r="C439" s="113"/>
      <c r="D439" s="113"/>
      <c r="E439" s="113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</row>
    <row r="440" spans="2:15">
      <c r="B440" s="113"/>
      <c r="C440" s="113"/>
      <c r="D440" s="113"/>
      <c r="E440" s="113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</row>
    <row r="441" spans="2:15">
      <c r="B441" s="113"/>
      <c r="C441" s="113"/>
      <c r="D441" s="113"/>
      <c r="E441" s="113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</row>
    <row r="442" spans="2:15">
      <c r="B442" s="113"/>
      <c r="C442" s="113"/>
      <c r="D442" s="113"/>
      <c r="E442" s="113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</row>
    <row r="443" spans="2:15">
      <c r="B443" s="113"/>
      <c r="C443" s="113"/>
      <c r="D443" s="113"/>
      <c r="E443" s="113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</row>
    <row r="444" spans="2:15">
      <c r="B444" s="113"/>
      <c r="C444" s="113"/>
      <c r="D444" s="113"/>
      <c r="E444" s="113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</row>
    <row r="445" spans="2:15">
      <c r="B445" s="113"/>
      <c r="C445" s="113"/>
      <c r="D445" s="113"/>
      <c r="E445" s="113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</row>
    <row r="446" spans="2:15">
      <c r="B446" s="113"/>
      <c r="C446" s="113"/>
      <c r="D446" s="113"/>
      <c r="E446" s="113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</row>
    <row r="447" spans="2:15">
      <c r="B447" s="113"/>
      <c r="C447" s="113"/>
      <c r="D447" s="113"/>
      <c r="E447" s="113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</row>
    <row r="448" spans="2:15">
      <c r="B448" s="113"/>
      <c r="C448" s="113"/>
      <c r="D448" s="113"/>
      <c r="E448" s="113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</row>
    <row r="449" spans="2:15">
      <c r="B449" s="113"/>
      <c r="C449" s="113"/>
      <c r="D449" s="113"/>
      <c r="E449" s="113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</row>
    <row r="450" spans="2:15">
      <c r="B450" s="113"/>
      <c r="C450" s="113"/>
      <c r="D450" s="113"/>
      <c r="E450" s="113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</row>
    <row r="451" spans="2:15">
      <c r="B451" s="113"/>
      <c r="C451" s="113"/>
      <c r="D451" s="113"/>
      <c r="E451" s="113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</row>
    <row r="452" spans="2:15">
      <c r="B452" s="113"/>
      <c r="C452" s="113"/>
      <c r="D452" s="113"/>
      <c r="E452" s="113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</row>
    <row r="453" spans="2:15">
      <c r="B453" s="113"/>
      <c r="C453" s="113"/>
      <c r="D453" s="113"/>
      <c r="E453" s="113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</row>
    <row r="454" spans="2:15">
      <c r="B454" s="113"/>
      <c r="C454" s="113"/>
      <c r="D454" s="113"/>
      <c r="E454" s="113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</row>
    <row r="455" spans="2:15">
      <c r="B455" s="113"/>
      <c r="C455" s="113"/>
      <c r="D455" s="113"/>
      <c r="E455" s="113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</row>
    <row r="456" spans="2:15">
      <c r="B456" s="113"/>
      <c r="C456" s="113"/>
      <c r="D456" s="113"/>
      <c r="E456" s="113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</row>
    <row r="457" spans="2:15">
      <c r="B457" s="113"/>
      <c r="C457" s="113"/>
      <c r="D457" s="113"/>
      <c r="E457" s="113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</row>
    <row r="458" spans="2:15">
      <c r="B458" s="113"/>
      <c r="C458" s="113"/>
      <c r="D458" s="113"/>
      <c r="E458" s="113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</row>
    <row r="459" spans="2:15">
      <c r="B459" s="113"/>
      <c r="C459" s="113"/>
      <c r="D459" s="113"/>
      <c r="E459" s="113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</row>
    <row r="460" spans="2:15">
      <c r="B460" s="113"/>
      <c r="C460" s="113"/>
      <c r="D460" s="113"/>
      <c r="E460" s="113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</row>
    <row r="461" spans="2:15">
      <c r="B461" s="113"/>
      <c r="C461" s="113"/>
      <c r="D461" s="113"/>
      <c r="E461" s="113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</row>
    <row r="462" spans="2:15">
      <c r="B462" s="113"/>
      <c r="C462" s="113"/>
      <c r="D462" s="113"/>
      <c r="E462" s="113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</row>
    <row r="463" spans="2:15">
      <c r="B463" s="113"/>
      <c r="C463" s="113"/>
      <c r="D463" s="113"/>
      <c r="E463" s="113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</row>
    <row r="464" spans="2:15">
      <c r="B464" s="113"/>
      <c r="C464" s="113"/>
      <c r="D464" s="113"/>
      <c r="E464" s="113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</row>
    <row r="465" spans="2:15">
      <c r="B465" s="113"/>
      <c r="C465" s="113"/>
      <c r="D465" s="113"/>
      <c r="E465" s="113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</row>
    <row r="466" spans="2:15">
      <c r="B466" s="113"/>
      <c r="C466" s="113"/>
      <c r="D466" s="113"/>
      <c r="E466" s="113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</row>
    <row r="467" spans="2:15">
      <c r="B467" s="113"/>
      <c r="C467" s="113"/>
      <c r="D467" s="113"/>
      <c r="E467" s="113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</row>
    <row r="468" spans="2:15">
      <c r="B468" s="113"/>
      <c r="C468" s="113"/>
      <c r="D468" s="113"/>
      <c r="E468" s="113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</row>
    <row r="469" spans="2:15">
      <c r="B469" s="113"/>
      <c r="C469" s="113"/>
      <c r="D469" s="113"/>
      <c r="E469" s="113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</row>
    <row r="470" spans="2:15">
      <c r="B470" s="113"/>
      <c r="C470" s="113"/>
      <c r="D470" s="113"/>
      <c r="E470" s="113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</row>
    <row r="471" spans="2:15">
      <c r="B471" s="113"/>
      <c r="C471" s="113"/>
      <c r="D471" s="113"/>
      <c r="E471" s="113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</row>
    <row r="472" spans="2:15">
      <c r="B472" s="113"/>
      <c r="C472" s="113"/>
      <c r="D472" s="113"/>
      <c r="E472" s="113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</row>
    <row r="473" spans="2:15">
      <c r="B473" s="113"/>
      <c r="C473" s="113"/>
      <c r="D473" s="113"/>
      <c r="E473" s="113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</row>
    <row r="474" spans="2:15">
      <c r="B474" s="113"/>
      <c r="C474" s="113"/>
      <c r="D474" s="113"/>
      <c r="E474" s="113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</row>
    <row r="475" spans="2:15">
      <c r="B475" s="113"/>
      <c r="C475" s="113"/>
      <c r="D475" s="113"/>
      <c r="E475" s="113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</row>
    <row r="476" spans="2:15">
      <c r="B476" s="113"/>
      <c r="C476" s="113"/>
      <c r="D476" s="113"/>
      <c r="E476" s="113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</row>
    <row r="477" spans="2:15">
      <c r="B477" s="113"/>
      <c r="C477" s="113"/>
      <c r="D477" s="113"/>
      <c r="E477" s="113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</row>
    <row r="478" spans="2:15">
      <c r="B478" s="113"/>
      <c r="C478" s="113"/>
      <c r="D478" s="113"/>
      <c r="E478" s="113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</row>
    <row r="479" spans="2:15">
      <c r="B479" s="113"/>
      <c r="C479" s="113"/>
      <c r="D479" s="113"/>
      <c r="E479" s="113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</row>
    <row r="480" spans="2:15">
      <c r="B480" s="113"/>
      <c r="C480" s="113"/>
      <c r="D480" s="113"/>
      <c r="E480" s="113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</row>
    <row r="481" spans="2:15">
      <c r="B481" s="113"/>
      <c r="C481" s="113"/>
      <c r="D481" s="113"/>
      <c r="E481" s="113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</row>
    <row r="482" spans="2:15">
      <c r="B482" s="113"/>
      <c r="C482" s="113"/>
      <c r="D482" s="113"/>
      <c r="E482" s="113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</row>
    <row r="483" spans="2:15">
      <c r="B483" s="113"/>
      <c r="C483" s="113"/>
      <c r="D483" s="113"/>
      <c r="E483" s="113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</row>
    <row r="484" spans="2:15">
      <c r="B484" s="113"/>
      <c r="C484" s="113"/>
      <c r="D484" s="113"/>
      <c r="E484" s="113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</row>
    <row r="485" spans="2:15">
      <c r="B485" s="113"/>
      <c r="C485" s="113"/>
      <c r="D485" s="113"/>
      <c r="E485" s="113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</row>
    <row r="486" spans="2:15">
      <c r="B486" s="113"/>
      <c r="C486" s="113"/>
      <c r="D486" s="113"/>
      <c r="E486" s="113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</row>
    <row r="487" spans="2:15">
      <c r="B487" s="113"/>
      <c r="C487" s="113"/>
      <c r="D487" s="113"/>
      <c r="E487" s="113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</row>
    <row r="488" spans="2:15">
      <c r="B488" s="113"/>
      <c r="C488" s="113"/>
      <c r="D488" s="113"/>
      <c r="E488" s="113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</row>
    <row r="489" spans="2:15">
      <c r="B489" s="113"/>
      <c r="C489" s="113"/>
      <c r="D489" s="113"/>
      <c r="E489" s="113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</row>
    <row r="490" spans="2:15">
      <c r="B490" s="113"/>
      <c r="C490" s="113"/>
      <c r="D490" s="113"/>
      <c r="E490" s="113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</row>
    <row r="491" spans="2:15">
      <c r="B491" s="113"/>
      <c r="C491" s="113"/>
      <c r="D491" s="113"/>
      <c r="E491" s="113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</row>
    <row r="492" spans="2:15">
      <c r="B492" s="113"/>
      <c r="C492" s="113"/>
      <c r="D492" s="113"/>
      <c r="E492" s="113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</row>
    <row r="493" spans="2:15">
      <c r="B493" s="113"/>
      <c r="C493" s="113"/>
      <c r="D493" s="113"/>
      <c r="E493" s="113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</row>
    <row r="494" spans="2:15">
      <c r="B494" s="113"/>
      <c r="C494" s="113"/>
      <c r="D494" s="113"/>
      <c r="E494" s="113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</row>
    <row r="495" spans="2:15">
      <c r="B495" s="113"/>
      <c r="C495" s="113"/>
      <c r="D495" s="113"/>
      <c r="E495" s="113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</row>
    <row r="496" spans="2:15">
      <c r="B496" s="113"/>
      <c r="C496" s="113"/>
      <c r="D496" s="113"/>
      <c r="E496" s="113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</row>
    <row r="497" spans="2:15">
      <c r="B497" s="113"/>
      <c r="C497" s="113"/>
      <c r="D497" s="113"/>
      <c r="E497" s="113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</row>
    <row r="498" spans="2:15">
      <c r="B498" s="113"/>
      <c r="C498" s="113"/>
      <c r="D498" s="113"/>
      <c r="E498" s="113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</row>
    <row r="499" spans="2:15">
      <c r="B499" s="113"/>
      <c r="C499" s="113"/>
      <c r="D499" s="113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</row>
    <row r="500" spans="2:15">
      <c r="B500" s="113"/>
      <c r="C500" s="113"/>
      <c r="D500" s="113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</row>
    <row r="501" spans="2:15">
      <c r="B501" s="113"/>
      <c r="C501" s="113"/>
      <c r="D501" s="113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</row>
    <row r="502" spans="2:15">
      <c r="B502" s="113"/>
      <c r="C502" s="113"/>
      <c r="D502" s="113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</row>
    <row r="503" spans="2:15">
      <c r="B503" s="113"/>
      <c r="C503" s="113"/>
      <c r="D503" s="113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</row>
    <row r="504" spans="2:15">
      <c r="B504" s="113"/>
      <c r="C504" s="113"/>
      <c r="D504" s="113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</row>
    <row r="505" spans="2:15">
      <c r="B505" s="113"/>
      <c r="C505" s="113"/>
      <c r="D505" s="113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</row>
    <row r="506" spans="2:15">
      <c r="B506" s="113"/>
      <c r="C506" s="113"/>
      <c r="D506" s="113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</row>
    <row r="507" spans="2:15">
      <c r="B507" s="113"/>
      <c r="C507" s="113"/>
      <c r="D507" s="113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</row>
    <row r="508" spans="2:15">
      <c r="B508" s="113"/>
      <c r="C508" s="113"/>
      <c r="D508" s="113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</row>
    <row r="509" spans="2:15">
      <c r="B509" s="113"/>
      <c r="C509" s="113"/>
      <c r="D509" s="113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</row>
    <row r="510" spans="2:15">
      <c r="B510" s="113"/>
      <c r="C510" s="113"/>
      <c r="D510" s="113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</row>
    <row r="511" spans="2:15">
      <c r="B511" s="113"/>
      <c r="C511" s="113"/>
      <c r="D511" s="113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</row>
    <row r="512" spans="2:15">
      <c r="B512" s="113"/>
      <c r="C512" s="113"/>
      <c r="D512" s="113"/>
      <c r="E512" s="113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</row>
    <row r="513" spans="2:15">
      <c r="B513" s="113"/>
      <c r="C513" s="113"/>
      <c r="D513" s="113"/>
      <c r="E513" s="113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</row>
    <row r="514" spans="2:15">
      <c r="B514" s="113"/>
      <c r="C514" s="113"/>
      <c r="D514" s="113"/>
      <c r="E514" s="113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</row>
    <row r="515" spans="2:15">
      <c r="B515" s="113"/>
      <c r="C515" s="113"/>
      <c r="D515" s="113"/>
      <c r="E515" s="113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</row>
    <row r="516" spans="2:15">
      <c r="B516" s="113"/>
      <c r="C516" s="113"/>
      <c r="D516" s="113"/>
      <c r="E516" s="113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</row>
    <row r="517" spans="2:15">
      <c r="B517" s="113"/>
      <c r="C517" s="113"/>
      <c r="D517" s="113"/>
      <c r="E517" s="113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</row>
    <row r="518" spans="2:15">
      <c r="B518" s="113"/>
      <c r="C518" s="113"/>
      <c r="D518" s="113"/>
      <c r="E518" s="113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</row>
    <row r="519" spans="2:15">
      <c r="B519" s="113"/>
      <c r="C519" s="113"/>
      <c r="D519" s="113"/>
      <c r="E519" s="113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</row>
    <row r="520" spans="2:15">
      <c r="B520" s="113"/>
      <c r="C520" s="113"/>
      <c r="D520" s="113"/>
      <c r="E520" s="113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</row>
    <row r="521" spans="2:15">
      <c r="B521" s="113"/>
      <c r="C521" s="113"/>
      <c r="D521" s="113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</row>
    <row r="522" spans="2:15">
      <c r="B522" s="113"/>
      <c r="C522" s="113"/>
      <c r="D522" s="113"/>
      <c r="E522" s="113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</row>
    <row r="523" spans="2:15">
      <c r="B523" s="113"/>
      <c r="C523" s="113"/>
      <c r="D523" s="113"/>
      <c r="E523" s="113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</row>
    <row r="524" spans="2:15">
      <c r="B524" s="113"/>
      <c r="C524" s="113"/>
      <c r="D524" s="113"/>
      <c r="E524" s="113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</row>
    <row r="525" spans="2:15">
      <c r="B525" s="113"/>
      <c r="C525" s="113"/>
      <c r="D525" s="113"/>
      <c r="E525" s="113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3 B25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4.85546875" style="2" bestFit="1" customWidth="1"/>
    <col min="4" max="4" width="6.42578125" style="2" bestFit="1" customWidth="1"/>
    <col min="5" max="5" width="18.85546875" style="2" bestFit="1" customWidth="1"/>
    <col min="6" max="6" width="9" style="1" bestFit="1" customWidth="1"/>
    <col min="7" max="7" width="7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136</v>
      </c>
      <c r="C1" s="67" t="s" vm="1">
        <v>213</v>
      </c>
    </row>
    <row r="2" spans="2:12">
      <c r="B2" s="46" t="s">
        <v>135</v>
      </c>
      <c r="C2" s="67" t="s">
        <v>214</v>
      </c>
    </row>
    <row r="3" spans="2:12">
      <c r="B3" s="46" t="s">
        <v>137</v>
      </c>
      <c r="C3" s="67" t="s">
        <v>215</v>
      </c>
    </row>
    <row r="4" spans="2:12">
      <c r="B4" s="46" t="s">
        <v>138</v>
      </c>
      <c r="C4" s="67">
        <v>8602</v>
      </c>
    </row>
    <row r="6" spans="2:12" ht="26.25" customHeight="1">
      <c r="B6" s="127" t="s">
        <v>164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84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106</v>
      </c>
      <c r="C8" s="29" t="s">
        <v>40</v>
      </c>
      <c r="D8" s="29" t="s">
        <v>109</v>
      </c>
      <c r="E8" s="29" t="s">
        <v>58</v>
      </c>
      <c r="F8" s="29" t="s">
        <v>93</v>
      </c>
      <c r="G8" s="29" t="s">
        <v>191</v>
      </c>
      <c r="H8" s="29" t="s">
        <v>190</v>
      </c>
      <c r="I8" s="29" t="s">
        <v>55</v>
      </c>
      <c r="J8" s="29" t="s">
        <v>52</v>
      </c>
      <c r="K8" s="29" t="s">
        <v>139</v>
      </c>
      <c r="L8" s="65" t="s">
        <v>141</v>
      </c>
    </row>
    <row r="9" spans="2:12" s="3" customFormat="1" ht="25.5">
      <c r="B9" s="14"/>
      <c r="C9" s="15"/>
      <c r="D9" s="15"/>
      <c r="E9" s="15"/>
      <c r="F9" s="15"/>
      <c r="G9" s="15" t="s">
        <v>198</v>
      </c>
      <c r="H9" s="15"/>
      <c r="I9" s="15" t="s">
        <v>194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0" t="s">
        <v>42</v>
      </c>
      <c r="C11" s="101"/>
      <c r="D11" s="101"/>
      <c r="E11" s="101"/>
      <c r="F11" s="101"/>
      <c r="G11" s="104"/>
      <c r="H11" s="105"/>
      <c r="I11" s="104">
        <v>0.19260217300000004</v>
      </c>
      <c r="J11" s="101"/>
      <c r="K11" s="102">
        <f>IFERROR(I11/$I$11,0)</f>
        <v>1</v>
      </c>
      <c r="L11" s="102">
        <f>I11/'סכום נכסי הקרן'!$C$42</f>
        <v>2.4626112585554723E-6</v>
      </c>
    </row>
    <row r="12" spans="2:12" s="4" customFormat="1" ht="18" customHeight="1">
      <c r="B12" s="103" t="s">
        <v>24</v>
      </c>
      <c r="C12" s="101"/>
      <c r="D12" s="101"/>
      <c r="E12" s="101"/>
      <c r="F12" s="101"/>
      <c r="G12" s="104"/>
      <c r="H12" s="105"/>
      <c r="I12" s="104">
        <v>0.19260217300000004</v>
      </c>
      <c r="J12" s="101"/>
      <c r="K12" s="102">
        <f t="shared" ref="K12:K16" si="0">IFERROR(I12/$I$11,0)</f>
        <v>1</v>
      </c>
      <c r="L12" s="102">
        <f>I12/'סכום נכסי הקרן'!$C$42</f>
        <v>2.4626112585554723E-6</v>
      </c>
    </row>
    <row r="13" spans="2:12">
      <c r="B13" s="85" t="s">
        <v>1054</v>
      </c>
      <c r="C13" s="71"/>
      <c r="D13" s="71"/>
      <c r="E13" s="71"/>
      <c r="F13" s="71"/>
      <c r="G13" s="79"/>
      <c r="H13" s="81"/>
      <c r="I13" s="79">
        <v>0.19260217300000004</v>
      </c>
      <c r="J13" s="71"/>
      <c r="K13" s="80">
        <f t="shared" si="0"/>
        <v>1</v>
      </c>
      <c r="L13" s="80">
        <f>I13/'סכום נכסי הקרן'!$C$42</f>
        <v>2.4626112585554723E-6</v>
      </c>
    </row>
    <row r="14" spans="2:12">
      <c r="B14" s="75" t="s">
        <v>1055</v>
      </c>
      <c r="C14" s="69" t="s">
        <v>1056</v>
      </c>
      <c r="D14" s="82" t="s">
        <v>110</v>
      </c>
      <c r="E14" s="82" t="s">
        <v>311</v>
      </c>
      <c r="F14" s="82" t="s">
        <v>123</v>
      </c>
      <c r="G14" s="76">
        <v>16.102637999999999</v>
      </c>
      <c r="H14" s="78">
        <v>273</v>
      </c>
      <c r="I14" s="76">
        <v>4.3960202000000004E-2</v>
      </c>
      <c r="J14" s="77">
        <v>2.1556510639608081E-6</v>
      </c>
      <c r="K14" s="77">
        <f t="shared" si="0"/>
        <v>0.2282435411567241</v>
      </c>
      <c r="L14" s="77">
        <f>I14/'סכום נכסי הקרן'!$C$42</f>
        <v>5.6207511414511805E-7</v>
      </c>
    </row>
    <row r="15" spans="2:12">
      <c r="B15" s="75" t="s">
        <v>1057</v>
      </c>
      <c r="C15" s="69" t="s">
        <v>1058</v>
      </c>
      <c r="D15" s="82" t="s">
        <v>110</v>
      </c>
      <c r="E15" s="82" t="s">
        <v>247</v>
      </c>
      <c r="F15" s="82" t="s">
        <v>123</v>
      </c>
      <c r="G15" s="76">
        <v>82.62</v>
      </c>
      <c r="H15" s="78">
        <v>166.1</v>
      </c>
      <c r="I15" s="76">
        <v>0.13723182</v>
      </c>
      <c r="J15" s="77">
        <v>4.7757225433526012E-6</v>
      </c>
      <c r="K15" s="77">
        <f t="shared" si="0"/>
        <v>0.71251439099807024</v>
      </c>
      <c r="L15" s="77">
        <f>I15/'סכום נכסי הקרן'!$C$42</f>
        <v>1.7546459611546435E-6</v>
      </c>
    </row>
    <row r="16" spans="2:12">
      <c r="B16" s="75" t="s">
        <v>1059</v>
      </c>
      <c r="C16" s="69" t="s">
        <v>1060</v>
      </c>
      <c r="D16" s="82" t="s">
        <v>110</v>
      </c>
      <c r="E16" s="82" t="s">
        <v>117</v>
      </c>
      <c r="F16" s="82" t="s">
        <v>123</v>
      </c>
      <c r="G16" s="76">
        <v>75.563911000000004</v>
      </c>
      <c r="H16" s="78">
        <v>15.1</v>
      </c>
      <c r="I16" s="76">
        <v>1.1410151E-2</v>
      </c>
      <c r="J16" s="77">
        <v>6.9209662531698011E-7</v>
      </c>
      <c r="K16" s="77">
        <f t="shared" si="0"/>
        <v>5.924206784520545E-2</v>
      </c>
      <c r="L16" s="77">
        <f>I16/'סכום נכסי הקרן'!$C$42</f>
        <v>1.4589018325571006E-7</v>
      </c>
    </row>
    <row r="17" spans="2:12">
      <c r="B17" s="72"/>
      <c r="C17" s="69"/>
      <c r="D17" s="69"/>
      <c r="E17" s="69"/>
      <c r="F17" s="69"/>
      <c r="G17" s="76"/>
      <c r="H17" s="78"/>
      <c r="I17" s="69"/>
      <c r="J17" s="69"/>
      <c r="K17" s="77"/>
      <c r="L17" s="69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5" t="s">
        <v>206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5" t="s">
        <v>102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115" t="s">
        <v>189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115" t="s">
        <v>197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46656d4-8850-49b3-aebd-68bd05f7f43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2021-04-04T11:13:44Z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