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מזומנים!$B$7:$L$193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171" i="62" l="1"/>
  <c r="L145" i="62"/>
  <c r="C43" i="88" l="1"/>
  <c r="L97" i="62" l="1"/>
  <c r="L12" i="62" s="1"/>
  <c r="L11" i="62" s="1"/>
  <c r="C16" i="88" s="1"/>
  <c r="I11" i="81"/>
  <c r="I10" i="81"/>
  <c r="C37" i="88" s="1"/>
  <c r="J12" i="58" l="1"/>
  <c r="J11" i="58" s="1"/>
  <c r="J20" i="58"/>
  <c r="C23" i="88"/>
  <c r="C12" i="88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6" i="74"/>
  <c r="K15" i="74"/>
  <c r="K14" i="74"/>
  <c r="K13" i="74"/>
  <c r="K12" i="74"/>
  <c r="K11" i="74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6" i="65"/>
  <c r="K15" i="65"/>
  <c r="K14" i="65"/>
  <c r="K13" i="65"/>
  <c r="K12" i="65"/>
  <c r="K11" i="65"/>
  <c r="N20" i="64"/>
  <c r="N19" i="64"/>
  <c r="N18" i="64"/>
  <c r="N17" i="64"/>
  <c r="N16" i="64"/>
  <c r="N15" i="64"/>
  <c r="N14" i="64"/>
  <c r="N13" i="64"/>
  <c r="N12" i="64"/>
  <c r="N11" i="64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3" i="62"/>
  <c r="N262" i="62"/>
  <c r="N261" i="62"/>
  <c r="N260" i="62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2" i="62"/>
  <c r="N240" i="62"/>
  <c r="N239" i="62"/>
  <c r="N238" i="62"/>
  <c r="N237" i="62"/>
  <c r="N236" i="62"/>
  <c r="N234" i="62"/>
  <c r="N233" i="62"/>
  <c r="N232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69" i="62"/>
  <c r="N168" i="62"/>
  <c r="N167" i="62"/>
  <c r="N166" i="62"/>
  <c r="N165" i="62"/>
  <c r="N164" i="62"/>
  <c r="N163" i="62"/>
  <c r="N241" i="62"/>
  <c r="N162" i="62"/>
  <c r="N235" i="62"/>
  <c r="N161" i="62"/>
  <c r="N231" i="62"/>
  <c r="N160" i="62"/>
  <c r="N159" i="62"/>
  <c r="N158" i="62"/>
  <c r="N157" i="62"/>
  <c r="N214" i="62"/>
  <c r="N156" i="62"/>
  <c r="N155" i="62"/>
  <c r="N154" i="62"/>
  <c r="N153" i="62"/>
  <c r="N198" i="62"/>
  <c r="N152" i="62"/>
  <c r="N151" i="62"/>
  <c r="N150" i="62"/>
  <c r="N149" i="62"/>
  <c r="N148" i="62"/>
  <c r="N147" i="62"/>
  <c r="N146" i="62"/>
  <c r="N145" i="62"/>
  <c r="N144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J10" i="58" l="1"/>
  <c r="K11" i="58"/>
  <c r="C11" i="88" l="1"/>
  <c r="C10" i="88" s="1"/>
  <c r="K48" i="58"/>
  <c r="K44" i="58"/>
  <c r="K40" i="58"/>
  <c r="K36" i="58"/>
  <c r="K32" i="58"/>
  <c r="K28" i="58"/>
  <c r="K24" i="58"/>
  <c r="K20" i="58"/>
  <c r="K15" i="58"/>
  <c r="K47" i="58"/>
  <c r="K43" i="58"/>
  <c r="K39" i="58"/>
  <c r="K35" i="58"/>
  <c r="K31" i="58"/>
  <c r="K27" i="58"/>
  <c r="K23" i="58"/>
  <c r="K18" i="58"/>
  <c r="K14" i="58"/>
  <c r="K10" i="58"/>
  <c r="K46" i="58"/>
  <c r="K42" i="58"/>
  <c r="K34" i="58"/>
  <c r="K30" i="58"/>
  <c r="K26" i="58"/>
  <c r="K22" i="58"/>
  <c r="K17" i="58"/>
  <c r="K13" i="58"/>
  <c r="K45" i="58"/>
  <c r="K37" i="58"/>
  <c r="K33" i="58"/>
  <c r="K21" i="58"/>
  <c r="K38" i="58"/>
  <c r="K41" i="58"/>
  <c r="K29" i="58"/>
  <c r="K25" i="58"/>
  <c r="K12" i="58"/>
  <c r="K49" i="58"/>
  <c r="K16" i="58"/>
  <c r="C42" i="88"/>
  <c r="K217" i="76" s="1"/>
  <c r="K160" i="76"/>
  <c r="P75" i="69"/>
  <c r="O226" i="62"/>
  <c r="O15" i="64"/>
  <c r="O112" i="62"/>
  <c r="O53" i="62"/>
  <c r="O20" i="62"/>
  <c r="L27" i="58"/>
  <c r="O78" i="62"/>
  <c r="L22" i="58"/>
  <c r="O131" i="62"/>
  <c r="O80" i="62"/>
  <c r="O54" i="62"/>
  <c r="O101" i="62" l="1"/>
  <c r="L17" i="58"/>
  <c r="L42" i="58"/>
  <c r="O94" i="62"/>
  <c r="L35" i="58"/>
  <c r="O28" i="62"/>
  <c r="O61" i="62"/>
  <c r="O148" i="62"/>
  <c r="P20" i="69"/>
  <c r="N65" i="63"/>
  <c r="O221" i="62"/>
  <c r="K28" i="76"/>
  <c r="D21" i="88"/>
  <c r="L40" i="58"/>
  <c r="O15" i="62"/>
  <c r="O29" i="62"/>
  <c r="L43" i="58"/>
  <c r="O36" i="62"/>
  <c r="O69" i="62"/>
  <c r="O207" i="62"/>
  <c r="P52" i="69"/>
  <c r="O208" i="62"/>
  <c r="N60" i="63"/>
  <c r="K67" i="76"/>
  <c r="O84" i="62"/>
  <c r="L34" i="58"/>
  <c r="O115" i="62"/>
  <c r="L10" i="58"/>
  <c r="O27" i="62"/>
  <c r="O41" i="62"/>
  <c r="O123" i="62"/>
  <c r="O58" i="62"/>
  <c r="O56" i="62"/>
  <c r="L18" i="58"/>
  <c r="O12" i="62"/>
  <c r="O45" i="62"/>
  <c r="O79" i="62"/>
  <c r="N18" i="63"/>
  <c r="O144" i="62"/>
  <c r="N72" i="63"/>
  <c r="K34" i="76"/>
  <c r="K194" i="76"/>
  <c r="L11" i="58"/>
  <c r="L44" i="58"/>
  <c r="O33" i="62"/>
  <c r="O62" i="62"/>
  <c r="O109" i="62"/>
  <c r="O11" i="62"/>
  <c r="O52" i="62"/>
  <c r="O86" i="62"/>
  <c r="O107" i="62"/>
  <c r="O117" i="62"/>
  <c r="O125" i="62"/>
  <c r="O133" i="62"/>
  <c r="L26" i="58"/>
  <c r="O25" i="62"/>
  <c r="O68" i="62"/>
  <c r="L30" i="58"/>
  <c r="L48" i="58"/>
  <c r="O39" i="62"/>
  <c r="O60" i="62"/>
  <c r="O82" i="62"/>
  <c r="O97" i="62"/>
  <c r="L12" i="58"/>
  <c r="L21" i="58"/>
  <c r="L29" i="58"/>
  <c r="L37" i="58"/>
  <c r="L45" i="58"/>
  <c r="O14" i="62"/>
  <c r="O22" i="62"/>
  <c r="O30" i="62"/>
  <c r="O38" i="62"/>
  <c r="O47" i="62"/>
  <c r="O55" i="62"/>
  <c r="O63" i="62"/>
  <c r="O71" i="62"/>
  <c r="O87" i="62"/>
  <c r="O120" i="62"/>
  <c r="O161" i="62"/>
  <c r="O222" i="62"/>
  <c r="N33" i="63"/>
  <c r="L11" i="66"/>
  <c r="P28" i="69"/>
  <c r="P60" i="69"/>
  <c r="O160" i="62"/>
  <c r="O249" i="62"/>
  <c r="L13" i="65"/>
  <c r="O244" i="62"/>
  <c r="L21" i="66"/>
  <c r="O157" i="62"/>
  <c r="O246" i="62"/>
  <c r="L12" i="65"/>
  <c r="K74" i="76"/>
  <c r="K183" i="76"/>
  <c r="K72" i="76"/>
  <c r="K103" i="76"/>
  <c r="K192" i="76"/>
  <c r="K139" i="76"/>
  <c r="K69" i="76"/>
  <c r="L11" i="74"/>
  <c r="K214" i="76"/>
  <c r="K190" i="76"/>
  <c r="K167" i="76"/>
  <c r="K141" i="76"/>
  <c r="K99" i="76"/>
  <c r="K59" i="76"/>
  <c r="K19" i="76"/>
  <c r="K102" i="76"/>
  <c r="K64" i="76"/>
  <c r="K24" i="76"/>
  <c r="K224" i="76"/>
  <c r="K201" i="76"/>
  <c r="K181" i="76"/>
  <c r="K158" i="76"/>
  <c r="K134" i="76"/>
  <c r="K114" i="76"/>
  <c r="K70" i="76"/>
  <c r="K26" i="76"/>
  <c r="P49" i="69"/>
  <c r="P15" i="69"/>
  <c r="O16" i="64"/>
  <c r="N56" i="63"/>
  <c r="N32" i="63"/>
  <c r="O262" i="62"/>
  <c r="O237" i="62"/>
  <c r="O212" i="62"/>
  <c r="O193" i="62"/>
  <c r="O171" i="62"/>
  <c r="O149" i="62"/>
  <c r="P69" i="69"/>
  <c r="P57" i="69"/>
  <c r="P23" i="69"/>
  <c r="L14" i="66"/>
  <c r="N68" i="63"/>
  <c r="N40" i="63"/>
  <c r="N13" i="63"/>
  <c r="O239" i="62"/>
  <c r="O195" i="62"/>
  <c r="O168" i="62"/>
  <c r="O147" i="62"/>
  <c r="O13" i="64"/>
  <c r="N61" i="63"/>
  <c r="N41" i="63"/>
  <c r="N12" i="63"/>
  <c r="O245" i="62"/>
  <c r="O220" i="62"/>
  <c r="O192" i="62"/>
  <c r="O169" i="62"/>
  <c r="O214" i="62"/>
  <c r="O139" i="62"/>
  <c r="P74" i="69"/>
  <c r="P66" i="69"/>
  <c r="P58" i="69"/>
  <c r="P50" i="69"/>
  <c r="P42" i="69"/>
  <c r="P34" i="69"/>
  <c r="P26" i="69"/>
  <c r="P18" i="69"/>
  <c r="K14" i="67"/>
  <c r="L17" i="66"/>
  <c r="L15" i="65"/>
  <c r="O11" i="64"/>
  <c r="N59" i="63"/>
  <c r="N43" i="63"/>
  <c r="N29" i="63"/>
  <c r="N14" i="63"/>
  <c r="O251" i="62"/>
  <c r="O233" i="62"/>
  <c r="O218" i="62"/>
  <c r="O203" i="62"/>
  <c r="O188" i="62"/>
  <c r="O172" i="62"/>
  <c r="O158" i="62"/>
  <c r="O146" i="62"/>
  <c r="O134" i="62"/>
  <c r="O126" i="62"/>
  <c r="O118" i="62"/>
  <c r="O110" i="62"/>
  <c r="O102" i="62"/>
  <c r="O93" i="62"/>
  <c r="O85" i="62"/>
  <c r="O77" i="62"/>
  <c r="K111" i="76"/>
  <c r="K45" i="76"/>
  <c r="P88" i="69"/>
  <c r="K206" i="76"/>
  <c r="K182" i="76"/>
  <c r="K159" i="76"/>
  <c r="K125" i="76"/>
  <c r="K85" i="76"/>
  <c r="K41" i="76"/>
  <c r="P94" i="69"/>
  <c r="K86" i="76"/>
  <c r="K48" i="76"/>
  <c r="L14" i="74"/>
  <c r="K216" i="76"/>
  <c r="K193" i="76"/>
  <c r="K173" i="76"/>
  <c r="K148" i="76"/>
  <c r="K126" i="76"/>
  <c r="K104" i="76"/>
  <c r="K54" i="76"/>
  <c r="L16" i="74"/>
  <c r="P37" i="69"/>
  <c r="L19" i="66"/>
  <c r="O12" i="64"/>
  <c r="N46" i="63"/>
  <c r="N26" i="63"/>
  <c r="O258" i="62"/>
  <c r="O229" i="62"/>
  <c r="O210" i="62"/>
  <c r="O189" i="62"/>
  <c r="O235" i="62"/>
  <c r="O145" i="62"/>
  <c r="P67" i="69"/>
  <c r="P45" i="69"/>
  <c r="P17" i="69"/>
  <c r="O20" i="64"/>
  <c r="N62" i="63"/>
  <c r="N34" i="63"/>
  <c r="O260" i="62"/>
  <c r="O225" i="62"/>
  <c r="O187" i="62"/>
  <c r="O241" i="62"/>
  <c r="P81" i="69"/>
  <c r="N75" i="63"/>
  <c r="N57" i="63"/>
  <c r="N31" i="63"/>
  <c r="O263" i="62"/>
  <c r="O240" i="62"/>
  <c r="O209" i="62"/>
  <c r="O186" i="62"/>
  <c r="O165" i="62"/>
  <c r="O152" i="62"/>
  <c r="P83" i="69"/>
  <c r="P72" i="69"/>
  <c r="P64" i="69"/>
  <c r="P56" i="69"/>
  <c r="P48" i="69"/>
  <c r="P40" i="69"/>
  <c r="P32" i="69"/>
  <c r="P24" i="69"/>
  <c r="P16" i="69"/>
  <c r="L24" i="66"/>
  <c r="L15" i="66"/>
  <c r="L11" i="65"/>
  <c r="N73" i="63"/>
  <c r="N55" i="63"/>
  <c r="N39" i="63"/>
  <c r="N25" i="63"/>
  <c r="O261" i="62"/>
  <c r="O247" i="62"/>
  <c r="O228" i="62"/>
  <c r="O213" i="62"/>
  <c r="O199" i="62"/>
  <c r="O184" i="62"/>
  <c r="O167" i="62"/>
  <c r="O155" i="62"/>
  <c r="O141" i="62"/>
  <c r="O132" i="62"/>
  <c r="O124" i="62"/>
  <c r="O116" i="62"/>
  <c r="O108" i="62"/>
  <c r="O100" i="62"/>
  <c r="O91" i="62"/>
  <c r="O83" i="62"/>
  <c r="K91" i="76"/>
  <c r="K43" i="76"/>
  <c r="K227" i="76"/>
  <c r="K202" i="76"/>
  <c r="K180" i="76"/>
  <c r="K157" i="76"/>
  <c r="K119" i="76"/>
  <c r="K81" i="76"/>
  <c r="K37" i="76"/>
  <c r="P86" i="69"/>
  <c r="K84" i="76"/>
  <c r="K44" i="76"/>
  <c r="P91" i="69"/>
  <c r="K213" i="76"/>
  <c r="K191" i="76"/>
  <c r="K168" i="76"/>
  <c r="K146" i="76"/>
  <c r="K124" i="76"/>
  <c r="K98" i="76"/>
  <c r="K52" i="76"/>
  <c r="L12" i="74"/>
  <c r="P31" i="69"/>
  <c r="L16" i="66"/>
  <c r="N64" i="63"/>
  <c r="N44" i="63"/>
  <c r="N21" i="63"/>
  <c r="O248" i="62"/>
  <c r="O223" i="62"/>
  <c r="O206" i="62"/>
  <c r="O181" i="62"/>
  <c r="O159" i="62"/>
  <c r="P79" i="69"/>
  <c r="P61" i="69"/>
  <c r="P41" i="69"/>
  <c r="P13" i="69"/>
  <c r="N76" i="63"/>
  <c r="N58" i="63"/>
  <c r="N30" i="63"/>
  <c r="O250" i="62"/>
  <c r="O219" i="62"/>
  <c r="O185" i="62"/>
  <c r="O156" i="62"/>
  <c r="K12" i="67"/>
  <c r="N71" i="63"/>
  <c r="N49" i="63"/>
  <c r="N27" i="63"/>
  <c r="O259" i="62"/>
  <c r="O230" i="62"/>
  <c r="O205" i="62"/>
  <c r="O182" i="62"/>
  <c r="O162" i="62"/>
  <c r="O150" i="62"/>
  <c r="P78" i="69"/>
  <c r="P70" i="69"/>
  <c r="P62" i="69"/>
  <c r="P54" i="69"/>
  <c r="P46" i="69"/>
  <c r="P38" i="69"/>
  <c r="P30" i="69"/>
  <c r="P22" i="69"/>
  <c r="P14" i="69"/>
  <c r="L22" i="66"/>
  <c r="L13" i="66"/>
  <c r="O17" i="64"/>
  <c r="N69" i="63"/>
  <c r="N51" i="63"/>
  <c r="N35" i="63"/>
  <c r="N20" i="63"/>
  <c r="O257" i="62"/>
  <c r="O243" i="62"/>
  <c r="O224" i="62"/>
  <c r="O211" i="62"/>
  <c r="O194" i="62"/>
  <c r="O180" i="62"/>
  <c r="O163" i="62"/>
  <c r="O153" i="62"/>
  <c r="O137" i="62"/>
  <c r="O130" i="62"/>
  <c r="O122" i="62"/>
  <c r="O114" i="62"/>
  <c r="O106" i="62"/>
  <c r="O98" i="62"/>
  <c r="O89" i="62"/>
  <c r="O81" i="62"/>
  <c r="D10" i="88"/>
  <c r="L20" i="58"/>
  <c r="O13" i="62"/>
  <c r="O37" i="62"/>
  <c r="O70" i="62"/>
  <c r="L13" i="58"/>
  <c r="O21" i="62"/>
  <c r="O64" i="62"/>
  <c r="O92" i="62"/>
  <c r="O111" i="62"/>
  <c r="O119" i="62"/>
  <c r="O127" i="62"/>
  <c r="O135" i="62"/>
  <c r="L36" i="58"/>
  <c r="O35" i="62"/>
  <c r="O103" i="62"/>
  <c r="L32" i="58"/>
  <c r="O17" i="62"/>
  <c r="O46" i="62"/>
  <c r="O66" i="62"/>
  <c r="O88" i="62"/>
  <c r="O105" i="62"/>
  <c r="L14" i="58"/>
  <c r="L23" i="58"/>
  <c r="L31" i="58"/>
  <c r="L39" i="58"/>
  <c r="L47" i="58"/>
  <c r="O16" i="62"/>
  <c r="O24" i="62"/>
  <c r="O32" i="62"/>
  <c r="O40" i="62"/>
  <c r="O49" i="62"/>
  <c r="O57" i="62"/>
  <c r="O65" i="62"/>
  <c r="O73" i="62"/>
  <c r="O95" i="62"/>
  <c r="O128" i="62"/>
  <c r="O176" i="62"/>
  <c r="O238" i="62"/>
  <c r="N47" i="63"/>
  <c r="L20" i="66"/>
  <c r="P36" i="69"/>
  <c r="P68" i="69"/>
  <c r="O174" i="62"/>
  <c r="N22" i="63"/>
  <c r="O198" i="62"/>
  <c r="N19" i="63"/>
  <c r="P35" i="69"/>
  <c r="O175" i="62"/>
  <c r="N11" i="63"/>
  <c r="P19" i="69"/>
  <c r="K116" i="76"/>
  <c r="K205" i="76"/>
  <c r="K108" i="76"/>
  <c r="K145" i="76"/>
  <c r="K25" i="76"/>
  <c r="D16" i="88"/>
  <c r="L24" i="58"/>
  <c r="O19" i="62"/>
  <c r="O48" i="62"/>
  <c r="O76" i="62"/>
  <c r="L28" i="58"/>
  <c r="O31" i="62"/>
  <c r="O74" i="62"/>
  <c r="O99" i="62"/>
  <c r="O113" i="62"/>
  <c r="O121" i="62"/>
  <c r="O129" i="62"/>
  <c r="O140" i="62"/>
  <c r="L46" i="58"/>
  <c r="O43" i="62"/>
  <c r="L15" i="58"/>
  <c r="L38" i="58"/>
  <c r="O23" i="62"/>
  <c r="O50" i="62"/>
  <c r="O72" i="62"/>
  <c r="O90" i="62"/>
  <c r="O138" i="62"/>
  <c r="L16" i="58"/>
  <c r="L25" i="58"/>
  <c r="L33" i="58"/>
  <c r="L41" i="58"/>
  <c r="L49" i="58"/>
  <c r="O18" i="62"/>
  <c r="O26" i="62"/>
  <c r="O34" i="62"/>
  <c r="O42" i="62"/>
  <c r="O51" i="62"/>
  <c r="O59" i="62"/>
  <c r="O67" i="62"/>
  <c r="O75" i="62"/>
  <c r="O104" i="62"/>
  <c r="O136" i="62"/>
  <c r="O190" i="62"/>
  <c r="O253" i="62"/>
  <c r="N63" i="63"/>
  <c r="P12" i="69"/>
  <c r="P44" i="69"/>
  <c r="P76" i="69"/>
  <c r="O201" i="62"/>
  <c r="N45" i="63"/>
  <c r="O173" i="62"/>
  <c r="N54" i="63"/>
  <c r="P59" i="69"/>
  <c r="O197" i="62"/>
  <c r="N38" i="63"/>
  <c r="P51" i="69"/>
  <c r="K138" i="76"/>
  <c r="K226" i="76"/>
  <c r="K23" i="76"/>
  <c r="K172" i="76"/>
  <c r="K87" i="76"/>
  <c r="K129" i="76"/>
  <c r="K225" i="76"/>
  <c r="K21" i="76"/>
  <c r="K61" i="76"/>
  <c r="K109" i="76"/>
  <c r="K147" i="76"/>
  <c r="K127" i="76"/>
  <c r="K105" i="76"/>
  <c r="K79" i="76"/>
  <c r="K57" i="76"/>
  <c r="K39" i="76"/>
  <c r="K13" i="76"/>
  <c r="P84" i="69"/>
  <c r="K223" i="76"/>
  <c r="K210" i="76"/>
  <c r="K200" i="76"/>
  <c r="K188" i="76"/>
  <c r="K176" i="76"/>
  <c r="K165" i="76"/>
  <c r="K155" i="76"/>
  <c r="K133" i="76"/>
  <c r="K115" i="76"/>
  <c r="K97" i="76"/>
  <c r="K75" i="76"/>
  <c r="K55" i="76"/>
  <c r="K33" i="76"/>
  <c r="K11" i="76"/>
  <c r="P82" i="69"/>
  <c r="K96" i="76"/>
  <c r="K80" i="76"/>
  <c r="K60" i="76"/>
  <c r="K40" i="76"/>
  <c r="K16" i="76"/>
  <c r="P89" i="69"/>
  <c r="K222" i="76"/>
  <c r="K209" i="76"/>
  <c r="K199" i="76"/>
  <c r="K189" i="76"/>
  <c r="K177" i="76"/>
  <c r="K166" i="76"/>
  <c r="K156" i="76"/>
  <c r="K142" i="76"/>
  <c r="K132" i="76"/>
  <c r="K122" i="76"/>
  <c r="K110" i="76"/>
  <c r="K94" i="76"/>
  <c r="K66" i="76"/>
  <c r="K42" i="76"/>
  <c r="K22" i="76"/>
  <c r="P93" i="69"/>
  <c r="P43" i="69"/>
  <c r="P27" i="69"/>
  <c r="P11" i="69"/>
  <c r="L16" i="65"/>
  <c r="K143" i="76"/>
  <c r="K121" i="76"/>
  <c r="K93" i="76"/>
  <c r="K73" i="76"/>
  <c r="K51" i="76"/>
  <c r="K31" i="76"/>
  <c r="L15" i="74"/>
  <c r="P80" i="69"/>
  <c r="K219" i="76"/>
  <c r="K208" i="76"/>
  <c r="K198" i="76"/>
  <c r="K184" i="76"/>
  <c r="K174" i="76"/>
  <c r="K163" i="76"/>
  <c r="K149" i="76"/>
  <c r="K131" i="76"/>
  <c r="K113" i="76"/>
  <c r="K89" i="76"/>
  <c r="K71" i="76"/>
  <c r="K53" i="76"/>
  <c r="K27" i="76"/>
  <c r="L13" i="74"/>
  <c r="D18" i="88"/>
  <c r="K88" i="76"/>
  <c r="K76" i="76"/>
  <c r="K56" i="76"/>
  <c r="K32" i="76"/>
  <c r="K12" i="76"/>
  <c r="P85" i="69"/>
  <c r="K218" i="76"/>
  <c r="K207" i="76"/>
  <c r="K197" i="76"/>
  <c r="K185" i="76"/>
  <c r="K175" i="76"/>
  <c r="K164" i="76"/>
  <c r="K150" i="76"/>
  <c r="K140" i="76"/>
  <c r="K130" i="76"/>
  <c r="K118" i="76"/>
  <c r="K106" i="76"/>
  <c r="K90" i="76"/>
  <c r="K58" i="76"/>
  <c r="K38" i="76"/>
  <c r="K18" i="76"/>
  <c r="P55" i="69"/>
  <c r="P39" i="69"/>
  <c r="P25" i="69"/>
  <c r="L23" i="66"/>
  <c r="L14" i="65"/>
  <c r="N74" i="63"/>
  <c r="N50" i="63"/>
  <c r="N36" i="63"/>
  <c r="N17" i="63"/>
  <c r="O252" i="62"/>
  <c r="O234" i="62"/>
  <c r="O217" i="62"/>
  <c r="O200" i="62"/>
  <c r="O183" i="62"/>
  <c r="O166" i="62"/>
  <c r="O151" i="62"/>
  <c r="P77" i="69"/>
  <c r="P65" i="69"/>
  <c r="P53" i="69"/>
  <c r="P29" i="69"/>
  <c r="K13" i="67"/>
  <c r="O14" i="64"/>
  <c r="N66" i="63"/>
  <c r="N48" i="63"/>
  <c r="N23" i="63"/>
  <c r="O254" i="62"/>
  <c r="O232" i="62"/>
  <c r="O202" i="62"/>
  <c r="O179" i="62"/>
  <c r="O231" i="62"/>
  <c r="P87" i="69"/>
  <c r="O19" i="64"/>
  <c r="N67" i="63"/>
  <c r="N53" i="63"/>
  <c r="N37" i="63"/>
  <c r="N16" i="63"/>
  <c r="O255" i="62"/>
  <c r="O236" i="62"/>
  <c r="O216" i="62"/>
  <c r="O196" i="62"/>
  <c r="O178" i="62"/>
  <c r="D24" i="88"/>
  <c r="D23" i="88"/>
  <c r="D38" i="88"/>
  <c r="D29" i="88"/>
  <c r="D11" i="88"/>
  <c r="D20" i="88"/>
  <c r="D12" i="88"/>
  <c r="D17" i="88"/>
  <c r="D37" i="88"/>
  <c r="D31" i="88"/>
  <c r="K151" i="76"/>
  <c r="K135" i="76"/>
  <c r="K117" i="76"/>
  <c r="K101" i="76"/>
  <c r="K83" i="76"/>
  <c r="K65" i="76"/>
  <c r="K49" i="76"/>
  <c r="K35" i="76"/>
  <c r="K17" i="76"/>
  <c r="P92" i="69"/>
  <c r="D19" i="88"/>
  <c r="K221" i="76"/>
  <c r="K212" i="76"/>
  <c r="K204" i="76"/>
  <c r="K196" i="76"/>
  <c r="K186" i="76"/>
  <c r="K178" i="76"/>
  <c r="K169" i="76"/>
  <c r="K161" i="76"/>
  <c r="K153" i="76"/>
  <c r="K137" i="76"/>
  <c r="K123" i="76"/>
  <c r="K107" i="76"/>
  <c r="K95" i="76"/>
  <c r="K77" i="76"/>
  <c r="K63" i="76"/>
  <c r="K47" i="76"/>
  <c r="K29" i="76"/>
  <c r="K15" i="76"/>
  <c r="P90" i="69"/>
  <c r="K152" i="76"/>
  <c r="K92" i="76"/>
  <c r="K82" i="76"/>
  <c r="K68" i="76"/>
  <c r="K50" i="76"/>
  <c r="K36" i="76"/>
  <c r="K20" i="76"/>
  <c r="P95" i="69"/>
  <c r="D42" i="88"/>
  <c r="K220" i="76"/>
  <c r="K211" i="76"/>
  <c r="K203" i="76"/>
  <c r="K195" i="76"/>
  <c r="K187" i="76"/>
  <c r="K179" i="76"/>
  <c r="K171" i="76"/>
  <c r="K162" i="76"/>
  <c r="K154" i="76"/>
  <c r="K144" i="76"/>
  <c r="K136" i="76"/>
  <c r="K128" i="76"/>
  <c r="K120" i="76"/>
  <c r="K112" i="76"/>
  <c r="K100" i="76"/>
  <c r="K78" i="76"/>
  <c r="K62" i="76"/>
  <c r="K46" i="76"/>
  <c r="K30" i="76"/>
  <c r="K14" i="76"/>
  <c r="P73" i="69"/>
  <c r="P47" i="69"/>
  <c r="P33" i="69"/>
  <c r="P21" i="69"/>
  <c r="K11" i="67"/>
  <c r="L12" i="66"/>
  <c r="O18" i="64"/>
  <c r="N70" i="63"/>
  <c r="N52" i="63"/>
  <c r="N42" i="63"/>
  <c r="N28" i="63"/>
  <c r="N15" i="63"/>
  <c r="O256" i="62"/>
  <c r="O242" i="62"/>
  <c r="O227" i="62"/>
  <c r="O215" i="62"/>
  <c r="O204" i="62"/>
  <c r="O191" i="62"/>
  <c r="O177" i="62"/>
  <c r="O164" i="62"/>
  <c r="O154" i="62"/>
  <c r="O142" i="62"/>
  <c r="P71" i="69"/>
  <c r="P63" i="6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7">
    <s v="Migdal Hashkaot Neches Boded"/>
    <s v="{[Time].[Hie Time].[Yom].&amp;[20201231]}"/>
    <s v="{[Medida].[Medida].&amp;[2]}"/>
    <s v="{[Keren].[Keren].[All]}"/>
    <s v="{[Cheshbon KM].[Hie Peilut].[Peilut 7].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4">
    <mdx n="0" f="s">
      <ms ns="1" c="0"/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  <mdx n="0" f="v">
      <t c="3" si="36">
        <n x="1" s="1"/>
        <n x="46"/>
        <n x="35"/>
      </t>
    </mdx>
  </mdxMetadata>
  <valueMetadata count="5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</valueMetadata>
</metadata>
</file>

<file path=xl/sharedStrings.xml><?xml version="1.0" encoding="utf-8"?>
<sst xmlns="http://schemas.openxmlformats.org/spreadsheetml/2006/main" count="4835" uniqueCount="1674">
  <si>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</si>
  <si>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</si>
  <si>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</si>
  <si>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</si>
  <si>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</si>
  <si>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</si>
  <si>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</si>
  <si>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</si>
  <si>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</si>
  <si>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</si>
  <si>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</si>
  <si>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</si>
  <si>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</si>
  <si>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</si>
  <si>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</si>
  <si>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</si>
  <si>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</si>
  <si>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</si>
  <si>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</si>
  <si>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</si>
  <si>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</si>
  <si>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</si>
  <si>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</si>
  <si>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</si>
  <si>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</si>
  <si>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</si>
  <si>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</si>
  <si>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</si>
  <si>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</si>
  <si>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</si>
  <si>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</si>
  <si>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</si>
  <si>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</si>
  <si>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</si>
  <si>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</si>
  <si>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</si>
  <si>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</si>
  <si>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</si>
  <si>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</si>
  <si>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</si>
  <si>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</si>
  <si>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</si>
  <si>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</si>
  <si>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</si>
  <si>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</si>
  <si>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</si>
  <si>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</si>
  <si>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</si>
  <si>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</si>
  <si>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</si>
  <si>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</si>
  <si>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</si>
  <si>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</si>
  <si>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</si>
  <si>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</si>
  <si>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</si>
  <si>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</si>
  <si>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</si>
  <si>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</si>
  <si>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</si>
  <si>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</si>
  <si>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</si>
  <si>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</si>
  <si>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</si>
  <si>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</si>
  <si>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</si>
  <si>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</si>
  <si>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</si>
  <si>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</si>
  <si>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</si>
  <si>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</si>
  <si>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</si>
  <si>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</si>
  <si>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</si>
  <si>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</si>
  <si>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</si>
  <si>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</si>
  <si>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</si>
  <si>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</si>
  <si>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</si>
  <si>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</si>
  <si>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</si>
  <si>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</si>
  <si>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</si>
  <si>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</si>
  <si>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</si>
  <si>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</si>
  <si>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</si>
  <si>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</si>
  <si>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</si>
  <si>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</si>
  <si>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</si>
  <si>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</si>
  <si>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</si>
  <si>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</si>
  <si>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</si>
  <si>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</si>
  <si>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</si>
  <si>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</si>
  <si>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</si>
  <si>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</si>
  <si>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</si>
  <si>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</si>
  <si>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</si>
  <si>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</si>
  <si>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</si>
  <si>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</si>
  <si>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</si>
  <si>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</si>
  <si>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</si>
  <si>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</si>
  <si>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</si>
  <si>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</si>
  <si>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</si>
  <si>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</si>
  <si>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</si>
  <si>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</si>
  <si>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</si>
  <si>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</si>
  <si>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</si>
  <si>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</si>
  <si>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</si>
  <si>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</si>
  <si>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</si>
  <si>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</si>
  <si>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</si>
  <si>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</si>
  <si>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</si>
  <si>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</si>
  <si>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</si>
  <si>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</si>
  <si>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</si>
  <si>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</si>
  <si>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</si>
  <si>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</si>
  <si>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</si>
  <si>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</si>
  <si>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</si>
  <si>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</si>
  <si>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</si>
  <si>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</si>
  <si>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</si>
  <si>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</si>
  <si>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</si>
  <si>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</si>
  <si>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</si>
  <si>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</si>
  <si>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</si>
  <si>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</si>
  <si>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</si>
  <si>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</si>
  <si>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</si>
  <si>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</si>
  <si>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</si>
  <si>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</si>
  <si>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</si>
  <si>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</si>
  <si>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</si>
  <si>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</si>
  <si>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</si>
  <si>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</si>
  <si>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</si>
  <si>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</si>
  <si>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</si>
  <si>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</si>
  <si>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</si>
  <si>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</si>
  <si>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</si>
  <si>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</si>
  <si>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</si>
  <si>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</si>
  <si>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</si>
  <si>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</si>
  <si>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</si>
  <si>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</si>
  <si>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</si>
  <si>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</si>
  <si>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</si>
  <si>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</si>
  <si>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</si>
  <si>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</si>
  <si>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</si>
  <si>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</si>
  <si>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</si>
  <si>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</si>
  <si>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</si>
  <si>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</si>
  <si>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</si>
  <si>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</si>
  <si>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</si>
  <si>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</si>
  <si>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</si>
  <si>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</si>
  <si>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</si>
  <si>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</si>
  <si>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</si>
  <si>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</si>
  <si>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</si>
  <si>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</si>
  <si>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</si>
  <si>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31/12/2020</t>
  </si>
  <si>
    <t>מגדל מקפת קרנות פנסיה וקופות גמל בע"מ</t>
  </si>
  <si>
    <t>מגדל מקפת אישית (מספר אוצר 162) - מסלול מניות</t>
  </si>
  <si>
    <t>סה"כ תל אביב 35</t>
  </si>
  <si>
    <t>אורמת טכנולוגיות*</t>
  </si>
  <si>
    <t>1134402</t>
  </si>
  <si>
    <t>מגמה</t>
  </si>
  <si>
    <t>520036716</t>
  </si>
  <si>
    <t>איי סי אל*</t>
  </si>
  <si>
    <t>281014</t>
  </si>
  <si>
    <t>520027830</t>
  </si>
  <si>
    <t>כימיה, גומי ופלסטיק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</si>
  <si>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</si>
  <si>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</si>
  <si>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</si>
  <si>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</si>
  <si>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</si>
  <si>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</si>
  <si>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</si>
  <si>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</si>
  <si>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</si>
  <si>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</si>
  <si>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</si>
  <si>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</si>
  <si>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</si>
  <si>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</si>
  <si>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</si>
  <si>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</si>
  <si>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</si>
  <si>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</si>
  <si>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</si>
  <si>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</si>
  <si>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</si>
  <si>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</si>
  <si>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</si>
  <si>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</si>
  <si>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</si>
  <si>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</si>
  <si>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</si>
  <si>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</si>
  <si>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</si>
  <si>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דיסקונט</t>
  </si>
  <si>
    <t>691212</t>
  </si>
  <si>
    <t>520007030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</si>
  <si>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</si>
  <si>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</si>
  <si>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</si>
  <si>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</si>
  <si>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</si>
  <si>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</si>
  <si>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</si>
  <si>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</si>
  <si>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</si>
  <si>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</si>
  <si>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</si>
  <si>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</si>
  <si>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</si>
  <si>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</si>
  <si>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</si>
  <si>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</si>
  <si>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</si>
  <si>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</si>
  <si>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</si>
  <si>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</si>
  <si>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</si>
  <si>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</si>
  <si>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</si>
  <si>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</si>
  <si>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</si>
  <si>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</si>
  <si>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</si>
  <si>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</si>
  <si>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</si>
  <si>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</si>
  <si>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</si>
  <si>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</si>
  <si>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</si>
  <si>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</si>
  <si>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520037789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</si>
  <si>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</si>
  <si>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</si>
  <si>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</si>
  <si>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</si>
  <si>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</si>
  <si>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</si>
  <si>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</si>
  <si>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</si>
  <si>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</si>
  <si>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</si>
  <si>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</si>
  <si>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</si>
  <si>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</si>
  <si>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</si>
  <si>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</si>
  <si>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</si>
  <si>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</si>
  <si>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</si>
  <si>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</si>
  <si>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</si>
  <si>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</si>
  <si>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</si>
  <si>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</si>
  <si>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</si>
  <si>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</si>
  <si>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</si>
  <si>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</si>
  <si>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</si>
  <si>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</si>
  <si>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</si>
  <si>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</si>
  <si>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</si>
  <si>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</si>
  <si>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</si>
  <si>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</si>
  <si>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</si>
  <si>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514401702</t>
  </si>
  <si>
    <t>אנרגיה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</si>
  <si>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</si>
  <si>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</si>
  <si>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</si>
  <si>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</si>
  <si>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</si>
  <si>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</si>
  <si>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</si>
  <si>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</si>
  <si>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</si>
  <si>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</si>
  <si>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</si>
  <si>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</si>
  <si>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</si>
  <si>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</si>
  <si>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</si>
  <si>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</si>
  <si>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</si>
  <si>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</si>
  <si>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</si>
  <si>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</si>
  <si>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</si>
  <si>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</si>
  <si>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</si>
  <si>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</si>
  <si>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</si>
  <si>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</si>
  <si>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</si>
  <si>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</si>
  <si>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אפריקה ישראל מגורים*</t>
  </si>
  <si>
    <t>1097948</t>
  </si>
  <si>
    <t>520034760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</si>
  <si>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</si>
  <si>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</si>
  <si>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</si>
  <si>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</si>
  <si>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</si>
  <si>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</si>
  <si>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</si>
  <si>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</si>
  <si>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520036658</t>
  </si>
  <si>
    <t>גב ים 1*</t>
  </si>
  <si>
    <t>759019</t>
  </si>
  <si>
    <t>520001736</t>
  </si>
  <si>
    <t>דוראל*</t>
  </si>
  <si>
    <t>1166768</t>
  </si>
  <si>
    <t>515364891</t>
  </si>
  <si>
    <t>דלק קדוחים*</t>
  </si>
  <si>
    <t>475020</t>
  </si>
  <si>
    <t>550013098</t>
  </si>
  <si>
    <t>דמרי*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</si>
  <si>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</si>
  <si>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</si>
  <si>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</si>
  <si>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</si>
  <si>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</si>
  <si>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</si>
  <si>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</si>
  <si>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</si>
  <si>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</si>
  <si>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</si>
  <si>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</si>
  <si>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</si>
  <si>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</si>
  <si>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</si>
  <si>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</si>
  <si>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</si>
  <si>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</si>
  <si>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</si>
  <si>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</si>
  <si>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</si>
  <si>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</si>
  <si>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</si>
  <si>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</si>
  <si>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</si>
  <si>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</si>
  <si>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</si>
  <si>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</si>
  <si>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</si>
  <si>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</si>
  <si>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</si>
  <si>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</si>
  <si>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</si>
  <si>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</si>
  <si>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</si>
  <si>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</si>
  <si>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</si>
  <si>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</si>
  <si>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</si>
  <si>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</si>
  <si>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</si>
  <si>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</si>
  <si>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</si>
  <si>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</si>
  <si>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</si>
  <si>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</si>
  <si>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</si>
  <si>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</si>
  <si>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</si>
  <si>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</si>
  <si>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</si>
  <si>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</si>
  <si>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</si>
  <si>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511930125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</si>
  <si>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</si>
  <si>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</si>
  <si>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</si>
  <si>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</si>
  <si>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</si>
  <si>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</si>
  <si>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</si>
  <si>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</si>
  <si>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</si>
  <si>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</si>
  <si>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</si>
  <si>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</si>
  <si>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</si>
  <si>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</si>
  <si>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</si>
  <si>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</si>
  <si>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</si>
  <si>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</si>
  <si>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</si>
  <si>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</si>
  <si>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</si>
  <si>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</si>
  <si>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</si>
  <si>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</si>
  <si>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</si>
  <si>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</si>
  <si>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</si>
  <si>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</si>
  <si>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</si>
  <si>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</si>
  <si>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</si>
  <si>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513765859</t>
  </si>
  <si>
    <t>ריט 1*</t>
  </si>
  <si>
    <t>1098920</t>
  </si>
  <si>
    <t>513821488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</si>
  <si>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</si>
  <si>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</si>
  <si>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</si>
  <si>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</si>
  <si>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</si>
  <si>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</si>
  <si>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</si>
  <si>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</si>
  <si>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</si>
  <si>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</si>
  <si>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</si>
  <si>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</si>
  <si>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</si>
  <si>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</si>
  <si>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</si>
  <si>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</si>
  <si>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</si>
  <si>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</si>
  <si>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</si>
  <si>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</si>
  <si>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</si>
  <si>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</si>
  <si>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</si>
  <si>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</si>
  <si>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</si>
  <si>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</si>
  <si>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</si>
  <si>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</si>
  <si>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</si>
  <si>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</si>
  <si>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</si>
  <si>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</si>
  <si>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</si>
  <si>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</si>
  <si>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</si>
  <si>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</si>
  <si>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</si>
  <si>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</si>
  <si>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</si>
  <si>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</si>
  <si>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</si>
  <si>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</si>
  <si>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</si>
  <si>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</si>
  <si>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</si>
  <si>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</si>
  <si>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</si>
  <si>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</si>
  <si>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</si>
  <si>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</si>
  <si>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</si>
  <si>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</si>
  <si>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</si>
  <si>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</si>
  <si>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</si>
  <si>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</si>
  <si>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</si>
  <si>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</si>
  <si>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</si>
  <si>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</si>
  <si>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</si>
  <si>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</si>
  <si>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</si>
  <si>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</si>
  <si>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</si>
  <si>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</si>
  <si>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</si>
  <si>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</si>
  <si>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</si>
  <si>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</si>
  <si>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</si>
  <si>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</si>
  <si>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</si>
  <si>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</si>
  <si>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</si>
  <si>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</si>
  <si>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</si>
  <si>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</si>
  <si>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</si>
  <si>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</si>
  <si>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</si>
  <si>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</si>
  <si>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</si>
  <si>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</si>
  <si>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</si>
  <si>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</si>
  <si>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</si>
  <si>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</si>
  <si>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</si>
  <si>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</si>
  <si>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</si>
  <si>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</si>
  <si>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</si>
  <si>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</si>
  <si>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</si>
  <si>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</si>
  <si>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</si>
  <si>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</si>
  <si>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</si>
  <si>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</si>
  <si>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</si>
  <si>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</si>
  <si>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</si>
  <si>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</si>
  <si>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</si>
  <si>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</si>
  <si>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</si>
  <si>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</si>
  <si>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</si>
  <si>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</si>
  <si>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</si>
  <si>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</si>
  <si>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</si>
  <si>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</si>
  <si>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</si>
  <si>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</si>
  <si>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</si>
  <si>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</si>
  <si>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</si>
  <si>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</si>
  <si>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</si>
  <si>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</si>
  <si>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</si>
  <si>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</si>
  <si>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</si>
  <si>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</si>
  <si>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</si>
  <si>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</si>
  <si>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</si>
  <si>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</si>
  <si>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</si>
  <si>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</si>
  <si>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</si>
  <si>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</si>
  <si>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</si>
  <si>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</si>
  <si>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</si>
  <si>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</si>
  <si>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</si>
  <si>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</si>
  <si>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</si>
  <si>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</si>
  <si>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</si>
  <si>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</si>
  <si>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</si>
  <si>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</si>
  <si>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</si>
  <si>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</si>
  <si>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</si>
  <si>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</si>
  <si>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</si>
  <si>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</si>
  <si>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</si>
  <si>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</si>
  <si>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</si>
  <si>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</si>
  <si>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</si>
  <si>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</si>
  <si>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</si>
  <si>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</si>
  <si>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</si>
  <si>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</si>
  <si>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</si>
  <si>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</si>
  <si>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</si>
  <si>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</si>
  <si>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</si>
  <si>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</si>
  <si>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</si>
  <si>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</si>
  <si>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</si>
  <si>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</si>
  <si>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</si>
  <si>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</si>
  <si>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</si>
  <si>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</si>
  <si>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</si>
  <si>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</si>
  <si>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</si>
  <si>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</si>
  <si>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</si>
  <si>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</si>
  <si>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</si>
  <si>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</si>
  <si>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</si>
  <si>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</si>
  <si>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</si>
  <si>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</si>
  <si>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</si>
  <si>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</si>
  <si>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</si>
  <si>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</si>
  <si>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</si>
  <si>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NANO X IMAGING</t>
  </si>
  <si>
    <t>IL0011681371</t>
  </si>
  <si>
    <t>515942076</t>
  </si>
  <si>
    <t>Health Care Equipment &amp; Services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</si>
  <si>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</si>
  <si>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</si>
  <si>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</si>
  <si>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</si>
  <si>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</si>
  <si>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</si>
  <si>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</si>
  <si>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</si>
  <si>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</si>
  <si>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</si>
  <si>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</si>
  <si>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</si>
  <si>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</si>
  <si>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</si>
  <si>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</si>
  <si>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</si>
  <si>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</si>
  <si>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</si>
  <si>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</si>
  <si>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</si>
  <si>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</si>
  <si>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</si>
  <si>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</si>
  <si>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</si>
  <si>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</si>
  <si>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</si>
  <si>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</si>
  <si>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</si>
  <si>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</si>
  <si>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</si>
  <si>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</si>
  <si>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</si>
  <si>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</si>
  <si>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</si>
  <si>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</si>
  <si>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</si>
  <si>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</si>
  <si>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</si>
  <si>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</si>
  <si>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</si>
  <si>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</si>
  <si>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</si>
  <si>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</si>
  <si>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</si>
  <si>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</si>
  <si>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</si>
  <si>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</si>
  <si>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</si>
  <si>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</si>
  <si>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</si>
  <si>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</si>
  <si>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</si>
  <si>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</si>
  <si>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</si>
  <si>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</si>
  <si>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</si>
  <si>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ANGLO AMERICAN</t>
  </si>
  <si>
    <t>GB00B1XZS820</t>
  </si>
  <si>
    <t>MATERIALS</t>
  </si>
  <si>
    <t>ANTOFAGASTA</t>
  </si>
  <si>
    <t>GB0000456144</t>
  </si>
  <si>
    <t>APPLE INC</t>
  </si>
  <si>
    <t>US0378331005</t>
  </si>
  <si>
    <t>Technology Hardware &amp; Equipment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</si>
  <si>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</si>
  <si>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</si>
  <si>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</si>
  <si>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</si>
  <si>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</si>
  <si>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</si>
  <si>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</si>
  <si>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</si>
  <si>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</si>
  <si>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</si>
  <si>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</si>
  <si>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</si>
  <si>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</si>
  <si>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</si>
  <si>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</si>
  <si>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</si>
  <si>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</si>
  <si>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</si>
  <si>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</si>
  <si>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</si>
  <si>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</si>
  <si>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</si>
  <si>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</si>
  <si>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</si>
  <si>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</si>
  <si>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</si>
  <si>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</si>
  <si>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</si>
  <si>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</si>
  <si>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</si>
  <si>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Hotels Restaurants &amp; Leisure</t>
  </si>
  <si>
    <t>DEUTSCHE POST AG REG</t>
  </si>
  <si>
    <t>DE0005552004</t>
  </si>
  <si>
    <t>Transportation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</si>
  <si>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</si>
  <si>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</si>
  <si>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</si>
  <si>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</si>
  <si>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</si>
  <si>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</si>
  <si>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</si>
  <si>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</si>
  <si>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</si>
  <si>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</si>
  <si>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Automobiles &amp; Components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</si>
  <si>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</si>
  <si>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</si>
  <si>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</si>
  <si>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</si>
  <si>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</si>
  <si>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</si>
  <si>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</si>
  <si>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</si>
  <si>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</si>
  <si>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</si>
  <si>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</si>
  <si>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</si>
  <si>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</si>
  <si>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</si>
  <si>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</si>
  <si>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</si>
  <si>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</si>
  <si>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</si>
  <si>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</si>
  <si>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</si>
  <si>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</si>
  <si>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</si>
  <si>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</si>
  <si>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</si>
  <si>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</si>
  <si>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</si>
  <si>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</si>
  <si>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</si>
  <si>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</si>
  <si>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</si>
  <si>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</si>
  <si>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</si>
  <si>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</si>
  <si>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</si>
  <si>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</si>
  <si>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</si>
  <si>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</si>
  <si>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</si>
  <si>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</si>
  <si>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</si>
  <si>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</si>
  <si>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</si>
  <si>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Food, Beverage &amp; Tobacco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</si>
  <si>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</si>
  <si>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</si>
  <si>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</si>
  <si>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</si>
  <si>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</si>
  <si>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</si>
  <si>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</si>
  <si>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</si>
  <si>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</si>
  <si>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</si>
  <si>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</si>
  <si>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</si>
  <si>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</si>
  <si>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</si>
  <si>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</si>
  <si>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</si>
  <si>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</si>
  <si>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</si>
  <si>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</si>
  <si>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</si>
  <si>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</si>
  <si>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</si>
  <si>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</si>
  <si>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</si>
  <si>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</si>
  <si>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</si>
  <si>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</si>
  <si>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</si>
  <si>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</si>
  <si>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</si>
  <si>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</si>
  <si>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</si>
  <si>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</si>
  <si>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</si>
  <si>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</si>
  <si>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</si>
  <si>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</si>
  <si>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</si>
  <si>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</si>
  <si>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</si>
  <si>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</si>
  <si>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</si>
  <si>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</si>
  <si>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</si>
  <si>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</si>
  <si>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</si>
  <si>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</si>
  <si>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</si>
  <si>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</si>
  <si>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</si>
  <si>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</si>
  <si>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</si>
  <si>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</si>
  <si>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</si>
  <si>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</si>
  <si>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</si>
  <si>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</si>
  <si>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</si>
  <si>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</si>
  <si>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</si>
  <si>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</si>
  <si>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</si>
  <si>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</si>
  <si>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</si>
  <si>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</si>
  <si>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</si>
  <si>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</si>
  <si>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</si>
  <si>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</si>
  <si>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</si>
  <si>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</si>
  <si>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</si>
  <si>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</si>
  <si>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</si>
  <si>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</si>
  <si>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</si>
  <si>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</si>
  <si>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</si>
  <si>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</si>
  <si>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</si>
  <si>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</si>
  <si>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</si>
  <si>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</si>
  <si>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</si>
  <si>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</si>
  <si>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</si>
  <si>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</si>
  <si>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</si>
  <si>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</si>
  <si>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</si>
  <si>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</si>
  <si>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</si>
  <si>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</si>
  <si>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</si>
  <si>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</si>
  <si>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</si>
  <si>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</si>
  <si>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</si>
  <si>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</si>
  <si>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</si>
  <si>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</si>
  <si>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</si>
  <si>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</si>
  <si>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</si>
  <si>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</si>
  <si>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</si>
  <si>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</si>
  <si>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</si>
  <si>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</si>
  <si>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</si>
  <si>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</si>
  <si>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</si>
  <si>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</si>
  <si>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</si>
  <si>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</si>
  <si>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</si>
  <si>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</si>
  <si>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</si>
  <si>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</si>
  <si>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</si>
  <si>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</si>
  <si>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</si>
  <si>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</si>
  <si>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</si>
  <si>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</si>
  <si>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</si>
  <si>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</si>
  <si>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</si>
  <si>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</si>
  <si>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</si>
  <si>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</si>
  <si>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</si>
  <si>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</si>
  <si>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</si>
  <si>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</si>
  <si>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</si>
  <si>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</si>
  <si>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</si>
  <si>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</si>
  <si>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</si>
  <si>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</si>
  <si>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</si>
  <si>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</si>
  <si>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</si>
  <si>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</si>
  <si>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</si>
  <si>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</si>
  <si>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</si>
  <si>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</si>
  <si>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</si>
  <si>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</si>
  <si>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</si>
  <si>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</si>
  <si>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</si>
  <si>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</si>
  <si>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</si>
  <si>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</si>
  <si>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</si>
  <si>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</si>
  <si>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</si>
  <si>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</si>
  <si>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</si>
  <si>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</si>
  <si>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</si>
  <si>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</si>
  <si>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</si>
  <si>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</si>
  <si>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</si>
  <si>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</si>
  <si>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</si>
  <si>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</si>
  <si>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</si>
  <si>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</si>
  <si>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</si>
  <si>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</si>
  <si>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</si>
  <si>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</si>
  <si>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</si>
  <si>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</si>
  <si>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</si>
  <si>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</si>
  <si>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</si>
  <si>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</si>
  <si>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</si>
  <si>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</si>
  <si>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</si>
  <si>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</si>
  <si>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</si>
  <si>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</si>
  <si>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</si>
  <si>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</si>
  <si>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</si>
  <si>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</si>
  <si>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</si>
  <si>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</si>
  <si>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</si>
  <si>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</si>
  <si>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</si>
  <si>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</si>
  <si>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</si>
  <si>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</si>
  <si>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</si>
  <si>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</si>
  <si>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</si>
  <si>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</si>
  <si>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</si>
  <si>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</si>
  <si>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</si>
  <si>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</si>
  <si>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</si>
  <si>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</si>
  <si>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</si>
  <si>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</si>
  <si>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</si>
  <si>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</si>
  <si>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</si>
  <si>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</si>
  <si>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</si>
  <si>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</si>
  <si>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</si>
  <si>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</si>
  <si>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</si>
  <si>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</si>
  <si>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</si>
  <si>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</si>
  <si>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</si>
  <si>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</si>
  <si>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</si>
  <si>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</si>
  <si>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</si>
  <si>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</si>
  <si>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</si>
  <si>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</si>
  <si>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</si>
  <si>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</si>
  <si>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</si>
  <si>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</si>
  <si>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</si>
  <si>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</si>
  <si>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</si>
  <si>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</si>
  <si>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ערד 2024 סדרה 8761</t>
  </si>
  <si>
    <t>8287617</t>
  </si>
  <si>
    <t>RF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</si>
  <si>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</si>
  <si>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</si>
  <si>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</si>
  <si>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</si>
  <si>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</si>
  <si>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</si>
  <si>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</si>
  <si>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</si>
  <si>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</si>
  <si>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</si>
  <si>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</si>
  <si>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</si>
  <si>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</si>
  <si>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</si>
  <si>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</si>
  <si>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</si>
  <si>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</si>
  <si>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</si>
  <si>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</si>
  <si>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</si>
  <si>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</si>
  <si>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</si>
  <si>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</si>
  <si>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</si>
  <si>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</si>
  <si>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</si>
  <si>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</si>
  <si>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</si>
  <si>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</si>
  <si>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</si>
  <si>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</si>
  <si>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8811</t>
  </si>
  <si>
    <t>98811000</t>
  </si>
  <si>
    <t>ערד 8812</t>
  </si>
  <si>
    <t>98812000</t>
  </si>
  <si>
    <t>ערד 8814</t>
  </si>
  <si>
    <t>98814000</t>
  </si>
  <si>
    <t>ערד 8815</t>
  </si>
  <si>
    <t>98815000</t>
  </si>
  <si>
    <t>ערד 8820</t>
  </si>
  <si>
    <t>98820000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</si>
  <si>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</si>
  <si>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</si>
  <si>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</si>
  <si>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</si>
  <si>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</si>
  <si>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</si>
  <si>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</si>
  <si>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</si>
  <si>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</si>
  <si>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</si>
  <si>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</si>
  <si>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</si>
  <si>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</si>
  <si>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</si>
  <si>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</si>
  <si>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</si>
  <si>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</si>
  <si>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</si>
  <si>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</si>
  <si>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</si>
  <si>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</si>
  <si>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</si>
  <si>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</si>
  <si>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</si>
  <si>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</si>
  <si>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</si>
  <si>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</si>
  <si>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</si>
  <si>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</si>
  <si>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</si>
  <si>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</si>
  <si>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</si>
  <si>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</si>
  <si>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</si>
  <si>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</si>
  <si>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</si>
  <si>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</si>
  <si>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</si>
  <si>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</si>
  <si>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</si>
  <si>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</si>
  <si>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</si>
  <si>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</si>
  <si>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</si>
  <si>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</si>
  <si>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</si>
  <si>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</si>
  <si>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</si>
  <si>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</si>
  <si>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</si>
  <si>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</si>
  <si>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</si>
  <si>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</si>
  <si>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</si>
  <si>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</si>
  <si>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</si>
  <si>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</si>
  <si>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</si>
  <si>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</si>
  <si>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</si>
  <si>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</si>
  <si>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</si>
  <si>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</si>
  <si>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</si>
  <si>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</si>
  <si>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</si>
  <si>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</si>
  <si>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</si>
  <si>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</si>
  <si>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</si>
  <si>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</si>
  <si>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</si>
  <si>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</si>
  <si>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</si>
  <si>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</si>
  <si>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</si>
  <si>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</si>
  <si>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</si>
  <si>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</si>
  <si>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</si>
  <si>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</si>
  <si>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</si>
  <si>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</si>
  <si>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</si>
  <si>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</si>
  <si>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</si>
  <si>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</si>
  <si>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</si>
  <si>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</si>
  <si>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</si>
  <si>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</si>
  <si>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</si>
  <si>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</si>
  <si>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</si>
  <si>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</si>
  <si>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</si>
  <si>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</si>
  <si>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</si>
  <si>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8892</t>
  </si>
  <si>
    <t>88920000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</si>
  <si>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</si>
  <si>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</si>
  <si>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</si>
  <si>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</si>
  <si>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</si>
  <si>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</si>
  <si>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</si>
  <si>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</si>
  <si>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</si>
  <si>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</si>
  <si>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</si>
  <si>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</si>
  <si>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</si>
  <si>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</si>
  <si>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</si>
  <si>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</si>
  <si>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</si>
  <si>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</si>
  <si>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</si>
  <si>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</si>
  <si>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</si>
  <si>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</si>
  <si>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</si>
  <si>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</si>
  <si>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</si>
  <si>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</si>
  <si>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</si>
  <si>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</si>
  <si>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</si>
  <si>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</si>
  <si>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</si>
  <si>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</si>
  <si>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</si>
  <si>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</si>
  <si>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</si>
  <si>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</si>
  <si>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</si>
  <si>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</si>
  <si>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</si>
  <si>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</si>
  <si>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</si>
  <si>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</si>
  <si>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</si>
  <si>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</si>
  <si>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</si>
  <si>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</si>
  <si>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</si>
  <si>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</si>
  <si>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</si>
  <si>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</si>
  <si>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</si>
  <si>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</si>
  <si>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3.241 23-06-21 (12) -100</t>
  </si>
  <si>
    <t>10000760</t>
  </si>
  <si>
    <t>+ILS/-USD 3.2413 10-06-21 (10) -97</t>
  </si>
  <si>
    <t>10000764</t>
  </si>
  <si>
    <t>+ILS/-USD 3.242 12-07-21 (20) -120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</si>
  <si>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</si>
  <si>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</si>
  <si>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</si>
  <si>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</si>
  <si>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</si>
  <si>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</si>
  <si>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</si>
  <si>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</si>
  <si>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</si>
  <si>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</si>
  <si>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</si>
  <si>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</si>
  <si>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</si>
  <si>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</si>
  <si>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3.245 06-05-21 (12) -80</t>
  </si>
  <si>
    <t>10000259</t>
  </si>
  <si>
    <t>10000746</t>
  </si>
  <si>
    <t>+ILS/-USD 3.2454 10-05-21 (11) -76</t>
  </si>
  <si>
    <t>10000251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</si>
  <si>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</si>
  <si>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</si>
  <si>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</si>
  <si>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</si>
  <si>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</si>
  <si>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</si>
  <si>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</si>
  <si>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</si>
  <si>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</si>
  <si>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</si>
  <si>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</si>
  <si>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</si>
  <si>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</si>
  <si>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</si>
  <si>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</si>
  <si>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</si>
  <si>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3.2898 07-07-21 (11) -102</t>
  </si>
  <si>
    <t>10000242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</si>
  <si>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</si>
  <si>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</si>
  <si>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</si>
  <si>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</si>
  <si>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</si>
  <si>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</si>
  <si>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</si>
  <si>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</si>
  <si>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+ILS/-USD 3.33 24-05-21 (10) -74</t>
  </si>
  <si>
    <t>10000698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</si>
  <si>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</si>
  <si>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</si>
  <si>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</si>
  <si>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</si>
  <si>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</si>
  <si>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</si>
  <si>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</si>
  <si>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</si>
  <si>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</si>
  <si>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</si>
  <si>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</si>
  <si>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</si>
  <si>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</si>
  <si>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</si>
  <si>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</si>
  <si>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</si>
  <si>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</si>
  <si>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</si>
  <si>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</si>
  <si>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</si>
  <si>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</si>
  <si>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</si>
  <si>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</si>
  <si>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</si>
  <si>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</si>
  <si>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</si>
  <si>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</si>
  <si>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</si>
  <si>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</si>
  <si>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</si>
  <si>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3.3665 16-02-21 (11) -35</t>
  </si>
  <si>
    <t>10000233</t>
  </si>
  <si>
    <t>+ILS/-USD 3.3676 01-06-21 (10) -124</t>
  </si>
  <si>
    <t>10000631</t>
  </si>
  <si>
    <t>+ILS/-USD 3.3696 01-06-21 (12) -124</t>
  </si>
  <si>
    <t>10000633</t>
  </si>
  <si>
    <t>+ILS/-USD 3.37 19-04-21 (20) -95</t>
  </si>
  <si>
    <t>10000224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</si>
  <si>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</si>
  <si>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</si>
  <si>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</si>
  <si>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</si>
  <si>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</si>
  <si>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10000626</t>
  </si>
  <si>
    <t>+ILS/-USD 3.3726 20-04-21 (20) -99</t>
  </si>
  <si>
    <t>10000670</t>
  </si>
  <si>
    <t>+ILS/-USD 3.3737 01-03-21 (10) -78</t>
  </si>
  <si>
    <t>10000610</t>
  </si>
  <si>
    <t>+ILS/-USD 3.374 14-01-21 (12) -92</t>
  </si>
  <si>
    <t>10000514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</si>
  <si>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</si>
  <si>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</si>
  <si>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</si>
  <si>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</si>
  <si>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</si>
  <si>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</si>
  <si>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</si>
  <si>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</si>
  <si>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</si>
  <si>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</si>
  <si>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</si>
  <si>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</si>
  <si>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</si>
  <si>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</si>
  <si>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</si>
  <si>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</si>
  <si>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</si>
  <si>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</si>
  <si>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</si>
  <si>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</si>
  <si>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</si>
  <si>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</si>
  <si>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</si>
  <si>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</si>
  <si>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</si>
  <si>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</si>
  <si>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</si>
  <si>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</si>
  <si>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</si>
  <si>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</si>
  <si>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</si>
  <si>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</si>
  <si>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</si>
  <si>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</si>
  <si>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</si>
  <si>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</si>
  <si>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</si>
  <si>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</si>
  <si>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3.3883 28-01-21 (12) -57</t>
  </si>
  <si>
    <t>10000592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</si>
  <si>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</si>
  <si>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</si>
  <si>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</si>
  <si>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</si>
  <si>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</si>
  <si>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</si>
  <si>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</si>
  <si>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</si>
  <si>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</si>
  <si>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</si>
  <si>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</si>
  <si>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</si>
  <si>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</si>
  <si>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</si>
  <si>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</si>
  <si>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</si>
  <si>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</si>
  <si>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</si>
  <si>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</si>
  <si>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</si>
  <si>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</si>
  <si>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</si>
  <si>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</si>
  <si>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</si>
  <si>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</si>
  <si>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3.4005 08-03-21 (20) -125</t>
  </si>
  <si>
    <t>10000532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</si>
  <si>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</si>
  <si>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</si>
  <si>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</si>
  <si>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</si>
  <si>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</si>
  <si>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</si>
  <si>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</si>
  <si>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</si>
  <si>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</si>
  <si>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</si>
  <si>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</si>
  <si>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</si>
  <si>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3.4024 12-01-21 (11) -31</t>
  </si>
  <si>
    <t>10000228</t>
  </si>
  <si>
    <t>+ILS/-USD 3.4028 15-07-21 (10) -222</t>
  </si>
  <si>
    <t>10000531</t>
  </si>
  <si>
    <t>+ILS/-USD 3.404 10-03-21 (11) -120</t>
  </si>
  <si>
    <t>10000208</t>
  </si>
  <si>
    <t>+ILS/-USD 3.4055 29-03-21 (11) -145</t>
  </si>
  <si>
    <t>10000205</t>
  </si>
  <si>
    <t>+ILS/-USD 3.4075 20-01-21 (93) -94</t>
  </si>
  <si>
    <t>10000201</t>
  </si>
  <si>
    <t>+ILS/-USD 3.41 10-02-21 (10) -53</t>
  </si>
  <si>
    <t>10000662</t>
  </si>
  <si>
    <t>+ILS/-USD 3.41 18-02-21 (10) -57</t>
  </si>
  <si>
    <t>10000664</t>
  </si>
  <si>
    <t>+ILS/-USD 3.4139 11-03-21 (20) -91</t>
  </si>
  <si>
    <t>10000583</t>
  </si>
  <si>
    <t>+ILS/-USD 3.4147 09-02-21 (10) -103</t>
  </si>
  <si>
    <t>10000529</t>
  </si>
  <si>
    <t>+ILS/-USD 3.4158 09-02-21 (11) -102</t>
  </si>
  <si>
    <t>10000207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</si>
  <si>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</si>
  <si>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</si>
  <si>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</si>
  <si>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</si>
  <si>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</si>
  <si>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</si>
  <si>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</si>
  <si>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</si>
  <si>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</si>
  <si>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</si>
  <si>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3.4312 23-06-21 (11) -218</t>
  </si>
  <si>
    <t>10000214</t>
  </si>
  <si>
    <t>+ILS/-USD 3.4364 22-01-21 (12) -116</t>
  </si>
  <si>
    <t>10000560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</si>
  <si>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</si>
  <si>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</si>
  <si>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</si>
  <si>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</si>
  <si>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</si>
  <si>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</si>
  <si>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</si>
  <si>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</si>
  <si>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</si>
  <si>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</si>
  <si>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</si>
  <si>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</si>
  <si>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</si>
  <si>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</si>
  <si>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</si>
  <si>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</si>
  <si>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</si>
  <si>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</si>
  <si>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</si>
  <si>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</si>
  <si>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</si>
  <si>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</si>
  <si>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</si>
  <si>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</si>
  <si>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</si>
  <si>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3.47 16-03-21 (12) -240</t>
  </si>
  <si>
    <t>10000385</t>
  </si>
  <si>
    <t>+ILS/-USD 3.2404 10-05-21 (10) -76</t>
  </si>
  <si>
    <t>10002470</t>
  </si>
  <si>
    <t>+ILS/-USD 3.2415 27-04-21 (10) -75</t>
  </si>
  <si>
    <t>10002466</t>
  </si>
  <si>
    <t>+ILS/-USD 3.242 06-05-21 (10) -80</t>
  </si>
  <si>
    <t>10002472</t>
  </si>
  <si>
    <t>+ILS/-USD 3.2442 11-05-21 (10) -78</t>
  </si>
  <si>
    <t>10002468</t>
  </si>
  <si>
    <t>+ILS/-USD 3.3211 13-01-21 (10) -9</t>
  </si>
  <si>
    <t>10002460</t>
  </si>
  <si>
    <t>10002457</t>
  </si>
  <si>
    <t>+ILS/-USD 3.3444 13-01-21 (10) -81</t>
  </si>
  <si>
    <t>10002427</t>
  </si>
  <si>
    <t>+ILS/-USD 3.3478 21-07-21 (10) -112</t>
  </si>
  <si>
    <t>10002454</t>
  </si>
  <si>
    <t>10002448</t>
  </si>
  <si>
    <t>+ILS/-USD 3.3777 21-04-21 (10) -63</t>
  </si>
  <si>
    <t>10002452</t>
  </si>
  <si>
    <t>+ILS/-USD 3.3841 17-02-21 (10) -69</t>
  </si>
  <si>
    <t>10002440</t>
  </si>
  <si>
    <t>+ILS/-USD 3.3868 08-02-21 (10) -52</t>
  </si>
  <si>
    <t>10002450</t>
  </si>
  <si>
    <t>+ILS/-USD 3.393 19-01-21 (10) -100</t>
  </si>
  <si>
    <t>10002430</t>
  </si>
  <si>
    <t>+ILS/-USD 3.3965 05-01-21 (10) -110</t>
  </si>
  <si>
    <t>10002419</t>
  </si>
  <si>
    <t>+ILS/-USD 3.4005 18-03-21 (10) -85</t>
  </si>
  <si>
    <t>10002438</t>
  </si>
  <si>
    <t>+ILS/-USD 3.4022 09-03-21 (10) -78</t>
  </si>
  <si>
    <t>10002436</t>
  </si>
  <si>
    <t>+ILS/-USD 3.4027 22-03-21 (10) -518</t>
  </si>
  <si>
    <t>10002327</t>
  </si>
  <si>
    <t>+ILS/-USD 3.44235 28-01-21 (10) -86.5</t>
  </si>
  <si>
    <t>10002433</t>
  </si>
  <si>
    <t>+EUR/-USD 1.22075 11-01-21 (10) +12.5</t>
  </si>
  <si>
    <t>10000782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</si>
  <si>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</si>
  <si>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</si>
  <si>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</si>
  <si>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</si>
  <si>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</si>
  <si>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</si>
  <si>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</si>
  <si>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</si>
  <si>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</si>
  <si>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</si>
  <si>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</si>
  <si>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</si>
  <si>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</si>
  <si>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</si>
  <si>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+USD/-EUR 1.14587 11-01-21 (10) +46.7</t>
  </si>
  <si>
    <t>10000438</t>
  </si>
  <si>
    <t>+USD/-EUR 1.17355 11-02-21 (10) +27.5</t>
  </si>
  <si>
    <t>10000666</t>
  </si>
  <si>
    <t>+USD/-EUR 1.17865 12-04-21 (12) +46.5</t>
  </si>
  <si>
    <t>10000612</t>
  </si>
  <si>
    <t>+USD/-EUR 1.18022 03-02-21 (12) -27.8</t>
  </si>
  <si>
    <t>10000635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</si>
  <si>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</si>
  <si>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</si>
  <si>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</si>
  <si>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</si>
  <si>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</si>
  <si>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</si>
  <si>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1.18745 03-02-21 (10) +24.5</t>
  </si>
  <si>
    <t>10000677</t>
  </si>
  <si>
    <t>+USD/-EUR 1.192 29-04-21 (10) +47</t>
  </si>
  <si>
    <t>10000681</t>
  </si>
  <si>
    <t>+USD/-EUR 1.19235 13-05-21 (10) +50.5</t>
  </si>
  <si>
    <t>10000679</t>
  </si>
  <si>
    <t>+USD/-EUR 1.19362 07-06-21 (10) +54.2</t>
  </si>
  <si>
    <t>10000700</t>
  </si>
  <si>
    <t>+USD/-EUR 1.20405 28-06-21 (10) +59.5</t>
  </si>
  <si>
    <t>10000704</t>
  </si>
  <si>
    <t>+USD/-EUR 1.20407 28-06-21 (12) +59.7</t>
  </si>
  <si>
    <t>10000706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</si>
  <si>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</si>
  <si>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</si>
  <si>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</si>
  <si>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</si>
  <si>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</si>
  <si>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</si>
  <si>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</si>
  <si>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</si>
  <si>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</si>
  <si>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</si>
  <si>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</si>
  <si>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</si>
  <si>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</si>
  <si>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</si>
  <si>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</si>
  <si>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</si>
  <si>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</si>
  <si>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</si>
  <si>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</si>
  <si>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</si>
  <si>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+USD/-JPY 103.76 27-05-21 (10) -28</t>
  </si>
  <si>
    <t>10000732</t>
  </si>
  <si>
    <t>+USD/-JPY 105 13-04-21 (10) -25.8</t>
  </si>
  <si>
    <t>10000614</t>
  </si>
  <si>
    <t>+USD/-JPY 105.2 26-04-21 (20) -23.5</t>
  </si>
  <si>
    <t>10000687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</si>
  <si>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</si>
  <si>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</si>
  <si>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</si>
  <si>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</si>
  <si>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</si>
  <si>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</si>
  <si>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</si>
  <si>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</si>
  <si>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+USD/-AUD 0.74247 07-06-21 (10) +8.7</t>
  </si>
  <si>
    <t>10002463</t>
  </si>
  <si>
    <t>+USD/-CAD 1.31335 01-04-21 (10) -6.5</t>
  </si>
  <si>
    <t>10002446</t>
  </si>
  <si>
    <t>+USD/-JPY 103.195 27-05-21 (10) -25.5</t>
  </si>
  <si>
    <t>10002473</t>
  </si>
  <si>
    <t>10002465</t>
  </si>
  <si>
    <t>+USD/-JPY 105.235 25-02-21 (10) -19.5</t>
  </si>
  <si>
    <t>10002442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</si>
  <si>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</si>
  <si>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</si>
  <si>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</si>
  <si>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</si>
  <si>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</si>
  <si>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</si>
  <si>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</si>
  <si>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</si>
  <si>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</si>
  <si>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</si>
  <si>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</si>
  <si>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</si>
  <si>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</si>
  <si>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</si>
  <si>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</si>
  <si>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</si>
  <si>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</si>
  <si>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</si>
  <si>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</si>
  <si>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</si>
  <si>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</si>
  <si>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</si>
  <si>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</si>
  <si>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</si>
  <si>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</si>
  <si>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</si>
  <si>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30120000</t>
  </si>
  <si>
    <t>יו בנק</t>
  </si>
  <si>
    <t>30026000</t>
  </si>
  <si>
    <t>30211000</t>
  </si>
  <si>
    <t>32011000</t>
  </si>
  <si>
    <t>30311000</t>
  </si>
  <si>
    <t>30212000</t>
  </si>
  <si>
    <t>32012000</t>
  </si>
  <si>
    <t>30312000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</si>
  <si>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</si>
  <si>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</si>
  <si>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</si>
  <si>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</si>
  <si>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</si>
  <si>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</si>
  <si>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</si>
  <si>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</si>
  <si>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</si>
  <si>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32010000</t>
  </si>
  <si>
    <t>34010000</t>
  </si>
  <si>
    <t>30810000</t>
  </si>
  <si>
    <t>31210000</t>
  </si>
  <si>
    <t>30710000</t>
  </si>
  <si>
    <t>31220000</t>
  </si>
  <si>
    <t>34020000</t>
  </si>
  <si>
    <t>31720000</t>
  </si>
  <si>
    <t>33820000</t>
  </si>
  <si>
    <t>34520000</t>
  </si>
  <si>
    <t>30820000</t>
  </si>
  <si>
    <t>31126000</t>
  </si>
  <si>
    <t>30326000</t>
  </si>
  <si>
    <t>31726000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</si>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</sst>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0" fontId="25" fillId="0" borderId="0" xfId="14" applyNumberFormat="1" applyFont="1" applyFill="1" applyBorder="1" applyAlignment="1">
      <alignment horizontal="right"/>
    </xf>
    <xf numFmtId="164" fontId="25" fillId="0" borderId="0" xfId="13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I14" sqref="I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123</v>
      </c>
      <c r="C1" s="67" t="s" vm="1">
        <v>200</v>
      </c>
    </row>
    <row r="2" spans="1:4">
      <c r="B2" s="46" t="s">
        <v>122</v>
      </c>
      <c r="C2" s="67" t="s">
        <v>201</v>
      </c>
    </row>
    <row r="3" spans="1:4">
      <c r="B3" s="46" t="s">
        <v>124</v>
      </c>
      <c r="C3" s="67" t="s">
        <v>202</v>
      </c>
    </row>
    <row r="4" spans="1:4">
      <c r="B4" s="46" t="s">
        <v>125</v>
      </c>
      <c r="C4" s="67">
        <v>2142</v>
      </c>
    </row>
    <row r="6" spans="1:4" ht="26.25" customHeight="1">
      <c r="B6" s="117" t="s">
        <v>137</v>
      </c>
      <c r="C6" s="118"/>
      <c r="D6" s="119"/>
    </row>
    <row r="7" spans="1:4" s="9" customFormat="1">
      <c r="B7" s="21"/>
      <c r="C7" s="22" t="s">
        <v>89</v>
      </c>
      <c r="D7" s="23" t="s">
        <v>87</v>
      </c>
    </row>
    <row r="8" spans="1:4" s="9" customFormat="1">
      <c r="B8" s="21"/>
      <c r="C8" s="24" t="s">
        <v>181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136</v>
      </c>
      <c r="C10" s="102">
        <f>C11+C12+C23+C37</f>
        <v>1537638.4665665121</v>
      </c>
      <c r="D10" s="103">
        <f>C10/$C$42</f>
        <v>1</v>
      </c>
    </row>
    <row r="11" spans="1:4">
      <c r="A11" s="42" t="s">
        <v>104</v>
      </c>
      <c r="B11" s="27" t="s">
        <v>138</v>
      </c>
      <c r="C11" s="102">
        <f>מזומנים!J10</f>
        <v>276890.65039559099</v>
      </c>
      <c r="D11" s="103">
        <f t="shared" ref="D11:D12" si="0">C11/$C$42</f>
        <v>0.18007526243400845</v>
      </c>
    </row>
    <row r="12" spans="1:4">
      <c r="B12" s="27" t="s">
        <v>139</v>
      </c>
      <c r="C12" s="102">
        <f>SUM(C13:C22)</f>
        <v>845915.75608502096</v>
      </c>
      <c r="D12" s="103">
        <f t="shared" si="0"/>
        <v>0.55013956432419286</v>
      </c>
    </row>
    <row r="13" spans="1:4">
      <c r="A13" s="44" t="s">
        <v>104</v>
      </c>
      <c r="B13" s="28" t="s">
        <v>50</v>
      </c>
      <c r="C13" s="102" t="s" vm="2">
        <v>1613</v>
      </c>
      <c r="D13" s="103" t="s" vm="3">
        <v>1613</v>
      </c>
    </row>
    <row r="14" spans="1:4">
      <c r="A14" s="44" t="s">
        <v>104</v>
      </c>
      <c r="B14" s="28" t="s">
        <v>51</v>
      </c>
      <c r="C14" s="102" t="s" vm="4">
        <v>1613</v>
      </c>
      <c r="D14" s="103" t="s" vm="5">
        <v>1613</v>
      </c>
    </row>
    <row r="15" spans="1:4">
      <c r="A15" s="44" t="s">
        <v>104</v>
      </c>
      <c r="B15" s="28" t="s">
        <v>52</v>
      </c>
      <c r="C15" s="102" t="s" vm="6">
        <v>1613</v>
      </c>
      <c r="D15" s="103" t="s" vm="7">
        <v>1613</v>
      </c>
    </row>
    <row r="16" spans="1:4">
      <c r="A16" s="44" t="s">
        <v>104</v>
      </c>
      <c r="B16" s="28" t="s">
        <v>53</v>
      </c>
      <c r="C16" s="102">
        <f>מניות!L11</f>
        <v>494047.10055174201</v>
      </c>
      <c r="D16" s="103">
        <f t="shared" ref="D16:D21" si="1">C16/$C$42</f>
        <v>0.3213025111520072</v>
      </c>
    </row>
    <row r="17" spans="1:4">
      <c r="A17" s="44" t="s">
        <v>104</v>
      </c>
      <c r="B17" s="28" t="s">
        <v>194</v>
      </c>
      <c r="C17" s="102" vm="8">
        <v>313237.35197120201</v>
      </c>
      <c r="D17" s="103">
        <f t="shared" si="1"/>
        <v>0.2037132647121199</v>
      </c>
    </row>
    <row r="18" spans="1:4">
      <c r="A18" s="44" t="s">
        <v>104</v>
      </c>
      <c r="B18" s="28" t="s">
        <v>54</v>
      </c>
      <c r="C18" s="102" vm="9">
        <v>34924.728101116001</v>
      </c>
      <c r="D18" s="103">
        <f t="shared" si="1"/>
        <v>2.2713224766743499E-2</v>
      </c>
    </row>
    <row r="19" spans="1:4">
      <c r="A19" s="44" t="s">
        <v>104</v>
      </c>
      <c r="B19" s="28" t="s">
        <v>55</v>
      </c>
      <c r="C19" s="102" vm="10">
        <v>107.31897480900001</v>
      </c>
      <c r="D19" s="103">
        <f t="shared" si="1"/>
        <v>6.9794673548092994E-5</v>
      </c>
    </row>
    <row r="20" spans="1:4">
      <c r="A20" s="44" t="s">
        <v>104</v>
      </c>
      <c r="B20" s="28" t="s">
        <v>56</v>
      </c>
      <c r="C20" s="102" vm="11">
        <v>646.745080024</v>
      </c>
      <c r="D20" s="103">
        <f t="shared" si="1"/>
        <v>4.2060932663069819E-4</v>
      </c>
    </row>
    <row r="21" spans="1:4">
      <c r="A21" s="44" t="s">
        <v>104</v>
      </c>
      <c r="B21" s="28" t="s">
        <v>57</v>
      </c>
      <c r="C21" s="102" vm="12">
        <v>2952.5114061280001</v>
      </c>
      <c r="D21" s="103">
        <f t="shared" si="1"/>
        <v>1.9201596931435027E-3</v>
      </c>
    </row>
    <row r="22" spans="1:4">
      <c r="A22" s="44" t="s">
        <v>104</v>
      </c>
      <c r="B22" s="28" t="s">
        <v>58</v>
      </c>
      <c r="C22" s="102" t="s" vm="13">
        <v>1613</v>
      </c>
      <c r="D22" s="103" t="s" vm="14">
        <v>1613</v>
      </c>
    </row>
    <row r="23" spans="1:4">
      <c r="B23" s="27" t="s">
        <v>140</v>
      </c>
      <c r="C23" s="102">
        <f>SUM(C24:C32)</f>
        <v>415371.90138829913</v>
      </c>
      <c r="D23" s="103">
        <f t="shared" ref="D23:D24" si="2">C23/$C$42</f>
        <v>0.27013625791751211</v>
      </c>
    </row>
    <row r="24" spans="1:4">
      <c r="A24" s="44" t="s">
        <v>104</v>
      </c>
      <c r="B24" s="28" t="s">
        <v>59</v>
      </c>
      <c r="C24" s="102" vm="15">
        <v>403050.38712000014</v>
      </c>
      <c r="D24" s="103">
        <f t="shared" si="2"/>
        <v>0.26212298656913563</v>
      </c>
    </row>
    <row r="25" spans="1:4">
      <c r="A25" s="44" t="s">
        <v>104</v>
      </c>
      <c r="B25" s="28" t="s">
        <v>60</v>
      </c>
      <c r="C25" s="102" t="s" vm="16">
        <v>1613</v>
      </c>
      <c r="D25" s="103" t="s" vm="17">
        <v>1613</v>
      </c>
    </row>
    <row r="26" spans="1:4">
      <c r="A26" s="44" t="s">
        <v>104</v>
      </c>
      <c r="B26" s="28" t="s">
        <v>52</v>
      </c>
      <c r="C26" s="102" t="s" vm="18">
        <v>1613</v>
      </c>
      <c r="D26" s="103" t="s" vm="19">
        <v>1613</v>
      </c>
    </row>
    <row r="27" spans="1:4">
      <c r="A27" s="44" t="s">
        <v>104</v>
      </c>
      <c r="B27" s="28" t="s">
        <v>61</v>
      </c>
      <c r="C27" s="102" t="s" vm="20">
        <v>1613</v>
      </c>
      <c r="D27" s="103" t="s" vm="21">
        <v>1613</v>
      </c>
    </row>
    <row r="28" spans="1:4">
      <c r="A28" s="44" t="s">
        <v>104</v>
      </c>
      <c r="B28" s="28" t="s">
        <v>62</v>
      </c>
      <c r="C28" s="102" t="s" vm="22">
        <v>1613</v>
      </c>
      <c r="D28" s="103" t="s" vm="23">
        <v>1613</v>
      </c>
    </row>
    <row r="29" spans="1:4">
      <c r="A29" s="44" t="s">
        <v>104</v>
      </c>
      <c r="B29" s="28" t="s">
        <v>63</v>
      </c>
      <c r="C29" s="102" vm="24">
        <v>-569.15680476299997</v>
      </c>
      <c r="D29" s="103">
        <f>C29/$C$42</f>
        <v>-3.701499521105929E-4</v>
      </c>
    </row>
    <row r="30" spans="1:4">
      <c r="A30" s="44" t="s">
        <v>104</v>
      </c>
      <c r="B30" s="28" t="s">
        <v>163</v>
      </c>
      <c r="C30" s="102" t="s" vm="25">
        <v>1613</v>
      </c>
      <c r="D30" s="103" t="s" vm="26">
        <v>1613</v>
      </c>
    </row>
    <row r="31" spans="1:4">
      <c r="A31" s="44" t="s">
        <v>104</v>
      </c>
      <c r="B31" s="28" t="s">
        <v>84</v>
      </c>
      <c r="C31" s="102" vm="27">
        <v>12890.671073061998</v>
      </c>
      <c r="D31" s="103">
        <f>C31/$C$42</f>
        <v>8.3834213004870869E-3</v>
      </c>
    </row>
    <row r="32" spans="1:4">
      <c r="A32" s="44" t="s">
        <v>104</v>
      </c>
      <c r="B32" s="28" t="s">
        <v>64</v>
      </c>
      <c r="C32" s="102" t="s" vm="28">
        <v>1613</v>
      </c>
      <c r="D32" s="103" t="s" vm="29">
        <v>1613</v>
      </c>
    </row>
    <row r="33" spans="1:4">
      <c r="A33" s="44" t="s">
        <v>104</v>
      </c>
      <c r="B33" s="27" t="s">
        <v>141</v>
      </c>
      <c r="C33" s="102" t="s" vm="30">
        <v>1613</v>
      </c>
      <c r="D33" s="103" t="s" vm="31">
        <v>1613</v>
      </c>
    </row>
    <row r="34" spans="1:4">
      <c r="A34" s="44" t="s">
        <v>104</v>
      </c>
      <c r="B34" s="27" t="s">
        <v>142</v>
      </c>
      <c r="C34" s="102" t="s" vm="32">
        <v>1613</v>
      </c>
      <c r="D34" s="103" t="s" vm="33">
        <v>1613</v>
      </c>
    </row>
    <row r="35" spans="1:4">
      <c r="A35" s="44" t="s">
        <v>104</v>
      </c>
      <c r="B35" s="27" t="s">
        <v>143</v>
      </c>
      <c r="C35" s="102" t="s" vm="34">
        <v>1613</v>
      </c>
      <c r="D35" s="103" t="s" vm="35">
        <v>1613</v>
      </c>
    </row>
    <row r="36" spans="1:4">
      <c r="A36" s="44" t="s">
        <v>104</v>
      </c>
      <c r="B36" s="45" t="s">
        <v>144</v>
      </c>
      <c r="C36" s="102" t="s" vm="36">
        <v>1613</v>
      </c>
      <c r="D36" s="103" t="s" vm="37">
        <v>1613</v>
      </c>
    </row>
    <row r="37" spans="1:4">
      <c r="A37" s="44" t="s">
        <v>104</v>
      </c>
      <c r="B37" s="27" t="s">
        <v>145</v>
      </c>
      <c r="C37" s="102">
        <f>'השקעות אחרות '!I10</f>
        <v>-539.84130239900003</v>
      </c>
      <c r="D37" s="103">
        <f>C37/$C$42</f>
        <v>-3.5108467571343024E-4</v>
      </c>
    </row>
    <row r="38" spans="1:4">
      <c r="A38" s="44"/>
      <c r="B38" s="55" t="s">
        <v>147</v>
      </c>
      <c r="C38" s="102">
        <v>0</v>
      </c>
      <c r="D38" s="103">
        <f>C38/$C$42</f>
        <v>0</v>
      </c>
    </row>
    <row r="39" spans="1:4">
      <c r="A39" s="44" t="s">
        <v>104</v>
      </c>
      <c r="B39" s="56" t="s">
        <v>148</v>
      </c>
      <c r="C39" s="102" t="s" vm="38">
        <v>1613</v>
      </c>
      <c r="D39" s="103" t="s" vm="39">
        <v>1613</v>
      </c>
    </row>
    <row r="40" spans="1:4">
      <c r="A40" s="44" t="s">
        <v>104</v>
      </c>
      <c r="B40" s="56" t="s">
        <v>179</v>
      </c>
      <c r="C40" s="102" t="s" vm="40">
        <v>1613</v>
      </c>
      <c r="D40" s="103" t="s" vm="41">
        <v>1613</v>
      </c>
    </row>
    <row r="41" spans="1:4">
      <c r="A41" s="44" t="s">
        <v>104</v>
      </c>
      <c r="B41" s="56" t="s">
        <v>149</v>
      </c>
      <c r="C41" s="102" t="s" vm="42">
        <v>1613</v>
      </c>
      <c r="D41" s="103" t="s" vm="43">
        <v>1613</v>
      </c>
    </row>
    <row r="42" spans="1:4">
      <c r="B42" s="56" t="s">
        <v>65</v>
      </c>
      <c r="C42" s="102">
        <f>C10</f>
        <v>1537638.4665665121</v>
      </c>
      <c r="D42" s="103">
        <f>C42/$C$42</f>
        <v>1</v>
      </c>
    </row>
    <row r="43" spans="1:4">
      <c r="A43" s="44" t="s">
        <v>104</v>
      </c>
      <c r="B43" s="56" t="s">
        <v>146</v>
      </c>
      <c r="C43" s="102">
        <f>'יתרת התחייבות להשקעה'!C10</f>
        <v>0</v>
      </c>
      <c r="D43" s="103"/>
    </row>
    <row r="44" spans="1:4">
      <c r="B44" s="5" t="s">
        <v>88</v>
      </c>
    </row>
    <row r="45" spans="1:4">
      <c r="C45" s="62" t="s">
        <v>130</v>
      </c>
      <c r="D45" s="34" t="s">
        <v>83</v>
      </c>
    </row>
    <row r="46" spans="1:4">
      <c r="C46" s="63" t="s">
        <v>0</v>
      </c>
      <c r="D46" s="23" t="s">
        <v>1</v>
      </c>
    </row>
    <row r="47" spans="1:4">
      <c r="C47" s="104" t="s">
        <v>113</v>
      </c>
      <c r="D47" s="105" vm="44">
        <v>2.4834000000000001</v>
      </c>
    </row>
    <row r="48" spans="1:4">
      <c r="C48" s="104" t="s">
        <v>120</v>
      </c>
      <c r="D48" s="105">
        <v>0.6189953599414697</v>
      </c>
    </row>
    <row r="49" spans="2:4">
      <c r="C49" s="104" t="s">
        <v>117</v>
      </c>
      <c r="D49" s="105" vm="45">
        <v>2.5217000000000001</v>
      </c>
    </row>
    <row r="50" spans="2:4">
      <c r="B50" s="11"/>
      <c r="C50" s="104" t="s">
        <v>689</v>
      </c>
      <c r="D50" s="105" vm="46">
        <v>3.6497999999999999</v>
      </c>
    </row>
    <row r="51" spans="2:4">
      <c r="C51" s="104" t="s">
        <v>111</v>
      </c>
      <c r="D51" s="105" vm="47">
        <v>3.9441000000000002</v>
      </c>
    </row>
    <row r="52" spans="2:4">
      <c r="C52" s="104" t="s">
        <v>112</v>
      </c>
      <c r="D52" s="105" vm="48">
        <v>4.3918999999999997</v>
      </c>
    </row>
    <row r="53" spans="2:4">
      <c r="C53" s="104" t="s">
        <v>114</v>
      </c>
      <c r="D53" s="105">
        <v>0.41466749213228088</v>
      </c>
    </row>
    <row r="54" spans="2:4">
      <c r="C54" s="104" t="s">
        <v>118</v>
      </c>
      <c r="D54" s="105" vm="49">
        <v>3.1191</v>
      </c>
    </row>
    <row r="55" spans="2:4">
      <c r="C55" s="104" t="s">
        <v>119</v>
      </c>
      <c r="D55" s="105">
        <v>0.1616666499049611</v>
      </c>
    </row>
    <row r="56" spans="2:4">
      <c r="C56" s="104" t="s">
        <v>116</v>
      </c>
      <c r="D56" s="105" vm="50">
        <v>0.53</v>
      </c>
    </row>
    <row r="57" spans="2:4">
      <c r="C57" s="104" t="s">
        <v>1614</v>
      </c>
      <c r="D57" s="105">
        <v>2.3138354999999997</v>
      </c>
    </row>
    <row r="58" spans="2:4">
      <c r="C58" s="104" t="s">
        <v>115</v>
      </c>
      <c r="D58" s="105" vm="51">
        <v>0.39319999999999999</v>
      </c>
    </row>
    <row r="59" spans="2:4">
      <c r="C59" s="104" t="s">
        <v>109</v>
      </c>
      <c r="D59" s="105" vm="52">
        <v>3.2149999999999999</v>
      </c>
    </row>
    <row r="60" spans="2:4">
      <c r="C60" s="104" t="s">
        <v>121</v>
      </c>
      <c r="D60" s="105" vm="53">
        <v>0.219</v>
      </c>
    </row>
    <row r="61" spans="2:4">
      <c r="C61" s="104" t="s">
        <v>1615</v>
      </c>
      <c r="D61" s="105" vm="54">
        <v>0.37669999999999998</v>
      </c>
    </row>
    <row r="62" spans="2:4">
      <c r="C62" s="104" t="s">
        <v>1616</v>
      </c>
      <c r="D62" s="105">
        <v>4.3362502427760637E-2</v>
      </c>
    </row>
    <row r="63" spans="2:4">
      <c r="C63" s="104" t="s">
        <v>1617</v>
      </c>
      <c r="D63" s="105">
        <v>0.49255423458757203</v>
      </c>
    </row>
    <row r="64" spans="2:4">
      <c r="C64" s="104" t="s">
        <v>110</v>
      </c>
      <c r="D64" s="105">
        <v>1</v>
      </c>
    </row>
    <row r="65" spans="3:4">
      <c r="C65" s="106"/>
      <c r="D65" s="106"/>
    </row>
    <row r="66" spans="3:4">
      <c r="C66" s="106"/>
      <c r="D66" s="106"/>
    </row>
    <row r="67" spans="3:4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4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123</v>
      </c>
      <c r="C1" s="67" t="s" vm="1">
        <v>200</v>
      </c>
    </row>
    <row r="2" spans="2:13">
      <c r="B2" s="46" t="s">
        <v>122</v>
      </c>
      <c r="C2" s="67" t="s">
        <v>201</v>
      </c>
    </row>
    <row r="3" spans="2:13">
      <c r="B3" s="46" t="s">
        <v>124</v>
      </c>
      <c r="C3" s="67" t="s">
        <v>202</v>
      </c>
    </row>
    <row r="4" spans="2:13">
      <c r="B4" s="46" t="s">
        <v>125</v>
      </c>
      <c r="C4" s="67">
        <v>2142</v>
      </c>
    </row>
    <row r="6" spans="2:13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ht="26.25" customHeight="1">
      <c r="B7" s="120" t="s">
        <v>73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3"/>
    </row>
    <row r="8" spans="2:13" s="3" customFormat="1" ht="78.75">
      <c r="B8" s="21" t="s">
        <v>94</v>
      </c>
      <c r="C8" s="29" t="s">
        <v>33</v>
      </c>
      <c r="D8" s="29" t="s">
        <v>97</v>
      </c>
      <c r="E8" s="29" t="s">
        <v>47</v>
      </c>
      <c r="F8" s="29" t="s">
        <v>81</v>
      </c>
      <c r="G8" s="29" t="s">
        <v>178</v>
      </c>
      <c r="H8" s="29" t="s">
        <v>177</v>
      </c>
      <c r="I8" s="29" t="s">
        <v>44</v>
      </c>
      <c r="J8" s="29" t="s">
        <v>43</v>
      </c>
      <c r="K8" s="29" t="s">
        <v>126</v>
      </c>
      <c r="L8" s="30" t="s">
        <v>128</v>
      </c>
    </row>
    <row r="9" spans="2:13" s="3" customFormat="1">
      <c r="B9" s="14"/>
      <c r="C9" s="29"/>
      <c r="D9" s="29"/>
      <c r="E9" s="29"/>
      <c r="F9" s="29"/>
      <c r="G9" s="15" t="s">
        <v>185</v>
      </c>
      <c r="H9" s="15"/>
      <c r="I9" s="15" t="s">
        <v>181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8" t="s">
        <v>36</v>
      </c>
      <c r="C11" s="78"/>
      <c r="D11" s="78"/>
      <c r="E11" s="78"/>
      <c r="F11" s="78"/>
      <c r="G11" s="79"/>
      <c r="H11" s="80"/>
      <c r="I11" s="79">
        <v>646.745080024</v>
      </c>
      <c r="J11" s="78"/>
      <c r="K11" s="81">
        <f>IFERROR(I11/$I$11,0)</f>
        <v>1</v>
      </c>
      <c r="L11" s="81">
        <f>I11/'סכום נכסי הקרן'!$C$42</f>
        <v>4.2060932663069819E-4</v>
      </c>
    </row>
    <row r="12" spans="2:13">
      <c r="B12" s="87" t="s">
        <v>172</v>
      </c>
      <c r="C12" s="82"/>
      <c r="D12" s="82"/>
      <c r="E12" s="82"/>
      <c r="F12" s="82"/>
      <c r="G12" s="84"/>
      <c r="H12" s="85"/>
      <c r="I12" s="84">
        <v>532.59777643300004</v>
      </c>
      <c r="J12" s="82"/>
      <c r="K12" s="86">
        <f t="shared" ref="K12:K24" si="0">IFERROR(I12/$I$11,0)</f>
        <v>0.82350495254364509</v>
      </c>
      <c r="L12" s="86">
        <f>I12/'סכום נכסי הקרן'!$C$42</f>
        <v>3.4637386356642759E-4</v>
      </c>
    </row>
    <row r="13" spans="2:13">
      <c r="B13" s="71" t="s">
        <v>169</v>
      </c>
      <c r="C13" s="78"/>
      <c r="D13" s="78"/>
      <c r="E13" s="78"/>
      <c r="F13" s="78"/>
      <c r="G13" s="79"/>
      <c r="H13" s="80"/>
      <c r="I13" s="79">
        <v>532.59777643300004</v>
      </c>
      <c r="J13" s="78"/>
      <c r="K13" s="81">
        <f t="shared" si="0"/>
        <v>0.82350495254364509</v>
      </c>
      <c r="L13" s="81">
        <f>I13/'סכום נכסי הקרן'!$C$42</f>
        <v>3.4637386356642759E-4</v>
      </c>
    </row>
    <row r="14" spans="2:13">
      <c r="B14" s="72" t="s">
        <v>1025</v>
      </c>
      <c r="C14" s="82" t="s">
        <v>1026</v>
      </c>
      <c r="D14" s="83" t="s">
        <v>98</v>
      </c>
      <c r="E14" s="83" t="s">
        <v>549</v>
      </c>
      <c r="F14" s="83" t="s">
        <v>110</v>
      </c>
      <c r="G14" s="84">
        <v>32.685782000000003</v>
      </c>
      <c r="H14" s="85">
        <v>397000</v>
      </c>
      <c r="I14" s="84">
        <v>129.76255263400003</v>
      </c>
      <c r="J14" s="82"/>
      <c r="K14" s="86">
        <f t="shared" si="0"/>
        <v>0.20063941209909888</v>
      </c>
      <c r="L14" s="86">
        <f>I14/'סכום נכסי הקרן'!$C$42</f>
        <v>8.4390808018581145E-5</v>
      </c>
    </row>
    <row r="15" spans="2:13">
      <c r="B15" s="72" t="s">
        <v>1027</v>
      </c>
      <c r="C15" s="82" t="s">
        <v>1028</v>
      </c>
      <c r="D15" s="83" t="s">
        <v>98</v>
      </c>
      <c r="E15" s="83" t="s">
        <v>549</v>
      </c>
      <c r="F15" s="83" t="s">
        <v>110</v>
      </c>
      <c r="G15" s="84">
        <v>-32.685782000000003</v>
      </c>
      <c r="H15" s="85">
        <v>454000</v>
      </c>
      <c r="I15" s="84">
        <v>-148.39344810099999</v>
      </c>
      <c r="J15" s="82"/>
      <c r="K15" s="86">
        <f t="shared" si="0"/>
        <v>-0.2294465820992303</v>
      </c>
      <c r="L15" s="86">
        <f>I15/'סכום נכסי הקרן'!$C$42</f>
        <v>-9.6507372394472466E-5</v>
      </c>
    </row>
    <row r="16" spans="2:13">
      <c r="B16" s="72" t="s">
        <v>1029</v>
      </c>
      <c r="C16" s="82" t="s">
        <v>1030</v>
      </c>
      <c r="D16" s="83" t="s">
        <v>98</v>
      </c>
      <c r="E16" s="83" t="s">
        <v>549</v>
      </c>
      <c r="F16" s="83" t="s">
        <v>110</v>
      </c>
      <c r="G16" s="84">
        <v>107.72497</v>
      </c>
      <c r="H16" s="85">
        <v>512000</v>
      </c>
      <c r="I16" s="84">
        <v>551.55184681000003</v>
      </c>
      <c r="J16" s="82"/>
      <c r="K16" s="86">
        <f t="shared" si="0"/>
        <v>0.85281181696740938</v>
      </c>
      <c r="L16" s="86">
        <f>I16/'סכום נכסי הקרן'!$C$42</f>
        <v>3.5870060407736429E-4</v>
      </c>
    </row>
    <row r="17" spans="2:12">
      <c r="B17" s="72" t="s">
        <v>1031</v>
      </c>
      <c r="C17" s="82" t="s">
        <v>1032</v>
      </c>
      <c r="D17" s="83" t="s">
        <v>98</v>
      </c>
      <c r="E17" s="83" t="s">
        <v>549</v>
      </c>
      <c r="F17" s="83" t="s">
        <v>110</v>
      </c>
      <c r="G17" s="84">
        <v>-107.72497</v>
      </c>
      <c r="H17" s="85">
        <v>300</v>
      </c>
      <c r="I17" s="84">
        <v>-0.32317491000000004</v>
      </c>
      <c r="J17" s="82"/>
      <c r="K17" s="86">
        <f t="shared" si="0"/>
        <v>-4.9969442363289002E-4</v>
      </c>
      <c r="L17" s="86">
        <f>I17/'סכום נכסי הקרן'!$C$42</f>
        <v>-2.1017613504534472E-7</v>
      </c>
    </row>
    <row r="18" spans="2:12">
      <c r="B18" s="73"/>
      <c r="C18" s="82"/>
      <c r="D18" s="82"/>
      <c r="E18" s="82"/>
      <c r="F18" s="82"/>
      <c r="G18" s="84"/>
      <c r="H18" s="85"/>
      <c r="I18" s="82"/>
      <c r="J18" s="82"/>
      <c r="K18" s="86"/>
      <c r="L18" s="82"/>
    </row>
    <row r="19" spans="2:12">
      <c r="B19" s="87" t="s">
        <v>171</v>
      </c>
      <c r="C19" s="82"/>
      <c r="D19" s="82"/>
      <c r="E19" s="82"/>
      <c r="F19" s="82"/>
      <c r="G19" s="84"/>
      <c r="H19" s="85"/>
      <c r="I19" s="84">
        <v>114.147303591</v>
      </c>
      <c r="J19" s="82"/>
      <c r="K19" s="86">
        <f t="shared" si="0"/>
        <v>0.176495047456355</v>
      </c>
      <c r="L19" s="86">
        <f>I19/'סכום נכסי הקרן'!$C$42</f>
        <v>7.42354630642706E-5</v>
      </c>
    </row>
    <row r="20" spans="2:12">
      <c r="B20" s="71" t="s">
        <v>169</v>
      </c>
      <c r="C20" s="78"/>
      <c r="D20" s="78"/>
      <c r="E20" s="78"/>
      <c r="F20" s="78"/>
      <c r="G20" s="79"/>
      <c r="H20" s="80"/>
      <c r="I20" s="79">
        <v>114.147303591</v>
      </c>
      <c r="J20" s="78"/>
      <c r="K20" s="81">
        <f t="shared" si="0"/>
        <v>0.176495047456355</v>
      </c>
      <c r="L20" s="81">
        <f>I20/'סכום נכסי הקרן'!$C$42</f>
        <v>7.42354630642706E-5</v>
      </c>
    </row>
    <row r="21" spans="2:12">
      <c r="B21" s="72" t="s">
        <v>1033</v>
      </c>
      <c r="C21" s="82" t="s">
        <v>1034</v>
      </c>
      <c r="D21" s="83" t="s">
        <v>24</v>
      </c>
      <c r="E21" s="83" t="s">
        <v>549</v>
      </c>
      <c r="F21" s="83" t="s">
        <v>109</v>
      </c>
      <c r="G21" s="84">
        <v>-22.829674000000001</v>
      </c>
      <c r="H21" s="85">
        <v>290</v>
      </c>
      <c r="I21" s="84">
        <v>-21.285246880000003</v>
      </c>
      <c r="J21" s="82"/>
      <c r="K21" s="86">
        <f t="shared" si="0"/>
        <v>-3.2911339471202672E-2</v>
      </c>
      <c r="L21" s="86">
        <f>I21/'סכום נכסי הקרן'!$C$42</f>
        <v>-1.3842816333496874E-5</v>
      </c>
    </row>
    <row r="22" spans="2:12">
      <c r="B22" s="72" t="s">
        <v>1035</v>
      </c>
      <c r="C22" s="82" t="s">
        <v>1036</v>
      </c>
      <c r="D22" s="83" t="s">
        <v>24</v>
      </c>
      <c r="E22" s="83" t="s">
        <v>549</v>
      </c>
      <c r="F22" s="83" t="s">
        <v>109</v>
      </c>
      <c r="G22" s="84">
        <v>22.829674000000001</v>
      </c>
      <c r="H22" s="85">
        <v>1280</v>
      </c>
      <c r="I22" s="84">
        <v>93.948675885</v>
      </c>
      <c r="J22" s="82"/>
      <c r="K22" s="86">
        <f t="shared" si="0"/>
        <v>0.14526384318457231</v>
      </c>
      <c r="L22" s="86">
        <f>I22/'סכום נכסי הקרן'!$C$42</f>
        <v>6.1099327265650295E-5</v>
      </c>
    </row>
    <row r="23" spans="2:12">
      <c r="B23" s="72" t="s">
        <v>1037</v>
      </c>
      <c r="C23" s="82" t="s">
        <v>1038</v>
      </c>
      <c r="D23" s="83" t="s">
        <v>24</v>
      </c>
      <c r="E23" s="83" t="s">
        <v>549</v>
      </c>
      <c r="F23" s="83" t="s">
        <v>111</v>
      </c>
      <c r="G23" s="84">
        <v>-48.920731000000004</v>
      </c>
      <c r="H23" s="85">
        <v>490</v>
      </c>
      <c r="I23" s="84">
        <v>-9.4544645099999993</v>
      </c>
      <c r="J23" s="82"/>
      <c r="K23" s="86">
        <f t="shared" si="0"/>
        <v>-1.4618533332559955E-2</v>
      </c>
      <c r="L23" s="86">
        <f>I23/'סכום נכסי הקרן'!$C$42</f>
        <v>-6.1486914613364588E-6</v>
      </c>
    </row>
    <row r="24" spans="2:12">
      <c r="B24" s="72" t="s">
        <v>1039</v>
      </c>
      <c r="C24" s="82" t="s">
        <v>1040</v>
      </c>
      <c r="D24" s="83" t="s">
        <v>24</v>
      </c>
      <c r="E24" s="83" t="s">
        <v>549</v>
      </c>
      <c r="F24" s="83" t="s">
        <v>111</v>
      </c>
      <c r="G24" s="84">
        <v>48.920731000000004</v>
      </c>
      <c r="H24" s="85">
        <v>2640</v>
      </c>
      <c r="I24" s="84">
        <v>50.938339095999993</v>
      </c>
      <c r="J24" s="82"/>
      <c r="K24" s="86">
        <f t="shared" si="0"/>
        <v>7.8761077075545319E-2</v>
      </c>
      <c r="L24" s="86">
        <f>I24/'סכום נכסי הקרן'!$C$42</f>
        <v>3.312764359345364E-5</v>
      </c>
    </row>
    <row r="25" spans="2:12">
      <c r="B25" s="73"/>
      <c r="C25" s="82"/>
      <c r="D25" s="82"/>
      <c r="E25" s="82"/>
      <c r="F25" s="82"/>
      <c r="G25" s="84"/>
      <c r="H25" s="85"/>
      <c r="I25" s="82"/>
      <c r="J25" s="82"/>
      <c r="K25" s="86"/>
      <c r="L25" s="82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0" t="s">
        <v>193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0" t="s">
        <v>90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10" t="s">
        <v>176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110" t="s">
        <v>184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</row>
    <row r="572" spans="2:12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</row>
    <row r="573" spans="2:12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</row>
    <row r="574" spans="2:12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</row>
    <row r="575" spans="2:12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</row>
    <row r="576" spans="2:12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</row>
    <row r="577" spans="2:12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</row>
    <row r="578" spans="2:12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</row>
    <row r="579" spans="2:12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</row>
    <row r="580" spans="2:12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</row>
    <row r="581" spans="2:12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</row>
    <row r="582" spans="2:12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</row>
    <row r="583" spans="2:12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</row>
    <row r="584" spans="2:12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</row>
    <row r="585" spans="2:12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</row>
    <row r="586" spans="2:12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4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123</v>
      </c>
      <c r="C1" s="67" t="s" vm="1">
        <v>200</v>
      </c>
    </row>
    <row r="2" spans="1:11">
      <c r="B2" s="46" t="s">
        <v>122</v>
      </c>
      <c r="C2" s="67" t="s">
        <v>201</v>
      </c>
    </row>
    <row r="3" spans="1:11">
      <c r="B3" s="46" t="s">
        <v>124</v>
      </c>
      <c r="C3" s="67" t="s">
        <v>202</v>
      </c>
    </row>
    <row r="4" spans="1:11">
      <c r="B4" s="46" t="s">
        <v>125</v>
      </c>
      <c r="C4" s="67">
        <v>2142</v>
      </c>
    </row>
    <row r="6" spans="1:11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74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94</v>
      </c>
      <c r="C8" s="29" t="s">
        <v>33</v>
      </c>
      <c r="D8" s="29" t="s">
        <v>97</v>
      </c>
      <c r="E8" s="29" t="s">
        <v>47</v>
      </c>
      <c r="F8" s="29" t="s">
        <v>81</v>
      </c>
      <c r="G8" s="29" t="s">
        <v>178</v>
      </c>
      <c r="H8" s="29" t="s">
        <v>177</v>
      </c>
      <c r="I8" s="29" t="s">
        <v>44</v>
      </c>
      <c r="J8" s="29" t="s">
        <v>126</v>
      </c>
      <c r="K8" s="30" t="s">
        <v>128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185</v>
      </c>
      <c r="H9" s="15"/>
      <c r="I9" s="15" t="s">
        <v>181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35</v>
      </c>
      <c r="C11" s="82"/>
      <c r="D11" s="82"/>
      <c r="E11" s="82"/>
      <c r="F11" s="82"/>
      <c r="G11" s="84"/>
      <c r="H11" s="85"/>
      <c r="I11" s="84">
        <v>2952.5114061280001</v>
      </c>
      <c r="J11" s="86">
        <f>IFERROR(I11/$I$11,0)</f>
        <v>1</v>
      </c>
      <c r="K11" s="86">
        <f>I11/'סכום נכסי הקרן'!$C$42</f>
        <v>1.9201596931435027E-3</v>
      </c>
    </row>
    <row r="12" spans="1:11">
      <c r="B12" s="87" t="s">
        <v>174</v>
      </c>
      <c r="C12" s="82"/>
      <c r="D12" s="82"/>
      <c r="E12" s="82"/>
      <c r="F12" s="82"/>
      <c r="G12" s="84"/>
      <c r="H12" s="85"/>
      <c r="I12" s="84">
        <v>2952.5114061280001</v>
      </c>
      <c r="J12" s="86">
        <f t="shared" ref="J12:J14" si="0">IFERROR(I12/$I$11,0)</f>
        <v>1</v>
      </c>
      <c r="K12" s="86">
        <f>I12/'סכום נכסי הקרן'!$C$42</f>
        <v>1.9201596931435027E-3</v>
      </c>
    </row>
    <row r="13" spans="1:11">
      <c r="B13" s="73" t="s">
        <v>1041</v>
      </c>
      <c r="C13" s="82" t="s">
        <v>1042</v>
      </c>
      <c r="D13" s="83" t="s">
        <v>24</v>
      </c>
      <c r="E13" s="83" t="s">
        <v>549</v>
      </c>
      <c r="F13" s="83" t="s">
        <v>109</v>
      </c>
      <c r="G13" s="84">
        <v>211.360049</v>
      </c>
      <c r="H13" s="85">
        <v>374875</v>
      </c>
      <c r="I13" s="84">
        <v>2901.1985256449998</v>
      </c>
      <c r="J13" s="86">
        <f t="shared" si="0"/>
        <v>0.98262059872944119</v>
      </c>
      <c r="K13" s="86">
        <f>I13/'סכום נכסי הקרן'!$C$42</f>
        <v>1.8867884673328089E-3</v>
      </c>
    </row>
    <row r="14" spans="1:11">
      <c r="B14" s="73" t="s">
        <v>1043</v>
      </c>
      <c r="C14" s="82" t="s">
        <v>1044</v>
      </c>
      <c r="D14" s="83" t="s">
        <v>24</v>
      </c>
      <c r="E14" s="83" t="s">
        <v>549</v>
      </c>
      <c r="F14" s="83" t="s">
        <v>111</v>
      </c>
      <c r="G14" s="84">
        <v>53.644111999999993</v>
      </c>
      <c r="H14" s="85">
        <v>39850</v>
      </c>
      <c r="I14" s="84">
        <v>51.312880483000001</v>
      </c>
      <c r="J14" s="86">
        <f t="shared" si="0"/>
        <v>1.7379401270558693E-2</v>
      </c>
      <c r="K14" s="86">
        <f>I14/'סכום נכסי הקרן'!$C$42</f>
        <v>3.3371225810693782E-5</v>
      </c>
    </row>
    <row r="15" spans="1:11">
      <c r="B15" s="87"/>
      <c r="C15" s="82"/>
      <c r="D15" s="82"/>
      <c r="E15" s="82"/>
      <c r="F15" s="82"/>
      <c r="G15" s="84"/>
      <c r="H15" s="85"/>
      <c r="I15" s="82"/>
      <c r="J15" s="86"/>
      <c r="K15" s="82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10" t="s">
        <v>193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0" t="s">
        <v>90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0" t="s">
        <v>176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0" t="s">
        <v>184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08"/>
      <c r="C115" s="101"/>
      <c r="D115" s="101"/>
      <c r="E115" s="101"/>
      <c r="F115" s="101"/>
      <c r="G115" s="101"/>
      <c r="H115" s="101"/>
      <c r="I115" s="109"/>
      <c r="J115" s="109"/>
      <c r="K115" s="101"/>
    </row>
    <row r="116" spans="2:11">
      <c r="B116" s="108"/>
      <c r="C116" s="101"/>
      <c r="D116" s="101"/>
      <c r="E116" s="101"/>
      <c r="F116" s="101"/>
      <c r="G116" s="101"/>
      <c r="H116" s="101"/>
      <c r="I116" s="109"/>
      <c r="J116" s="109"/>
      <c r="K116" s="101"/>
    </row>
    <row r="117" spans="2:11">
      <c r="B117" s="108"/>
      <c r="C117" s="101"/>
      <c r="D117" s="101"/>
      <c r="E117" s="101"/>
      <c r="F117" s="101"/>
      <c r="G117" s="101"/>
      <c r="H117" s="101"/>
      <c r="I117" s="109"/>
      <c r="J117" s="109"/>
      <c r="K117" s="101"/>
    </row>
    <row r="118" spans="2:11">
      <c r="B118" s="108"/>
      <c r="C118" s="101"/>
      <c r="D118" s="101"/>
      <c r="E118" s="101"/>
      <c r="F118" s="101"/>
      <c r="G118" s="101"/>
      <c r="H118" s="101"/>
      <c r="I118" s="109"/>
      <c r="J118" s="109"/>
      <c r="K118" s="101"/>
    </row>
    <row r="119" spans="2:11">
      <c r="B119" s="108"/>
      <c r="C119" s="101"/>
      <c r="D119" s="101"/>
      <c r="E119" s="101"/>
      <c r="F119" s="101"/>
      <c r="G119" s="101"/>
      <c r="H119" s="101"/>
      <c r="I119" s="109"/>
      <c r="J119" s="109"/>
      <c r="K119" s="101"/>
    </row>
    <row r="120" spans="2:11">
      <c r="B120" s="108"/>
      <c r="C120" s="101"/>
      <c r="D120" s="101"/>
      <c r="E120" s="101"/>
      <c r="F120" s="101"/>
      <c r="G120" s="101"/>
      <c r="H120" s="101"/>
      <c r="I120" s="109"/>
      <c r="J120" s="109"/>
      <c r="K120" s="101"/>
    </row>
    <row r="121" spans="2:11">
      <c r="B121" s="108"/>
      <c r="C121" s="101"/>
      <c r="D121" s="101"/>
      <c r="E121" s="101"/>
      <c r="F121" s="101"/>
      <c r="G121" s="101"/>
      <c r="H121" s="101"/>
      <c r="I121" s="109"/>
      <c r="J121" s="109"/>
      <c r="K121" s="101"/>
    </row>
    <row r="122" spans="2:11">
      <c r="B122" s="108"/>
      <c r="C122" s="101"/>
      <c r="D122" s="101"/>
      <c r="E122" s="101"/>
      <c r="F122" s="101"/>
      <c r="G122" s="101"/>
      <c r="H122" s="101"/>
      <c r="I122" s="109"/>
      <c r="J122" s="109"/>
      <c r="K122" s="101"/>
    </row>
    <row r="123" spans="2:11">
      <c r="B123" s="108"/>
      <c r="C123" s="101"/>
      <c r="D123" s="101"/>
      <c r="E123" s="101"/>
      <c r="F123" s="101"/>
      <c r="G123" s="101"/>
      <c r="H123" s="101"/>
      <c r="I123" s="109"/>
      <c r="J123" s="109"/>
      <c r="K123" s="101"/>
    </row>
    <row r="124" spans="2:11">
      <c r="B124" s="108"/>
      <c r="C124" s="101"/>
      <c r="D124" s="101"/>
      <c r="E124" s="101"/>
      <c r="F124" s="101"/>
      <c r="G124" s="101"/>
      <c r="H124" s="101"/>
      <c r="I124" s="109"/>
      <c r="J124" s="109"/>
      <c r="K124" s="101"/>
    </row>
    <row r="125" spans="2:11">
      <c r="B125" s="108"/>
      <c r="C125" s="101"/>
      <c r="D125" s="101"/>
      <c r="E125" s="101"/>
      <c r="F125" s="101"/>
      <c r="G125" s="101"/>
      <c r="H125" s="101"/>
      <c r="I125" s="109"/>
      <c r="J125" s="109"/>
      <c r="K125" s="101"/>
    </row>
    <row r="126" spans="2:11">
      <c r="B126" s="108"/>
      <c r="C126" s="101"/>
      <c r="D126" s="101"/>
      <c r="E126" s="101"/>
      <c r="F126" s="101"/>
      <c r="G126" s="101"/>
      <c r="H126" s="101"/>
      <c r="I126" s="109"/>
      <c r="J126" s="109"/>
      <c r="K126" s="101"/>
    </row>
    <row r="127" spans="2:11">
      <c r="B127" s="108"/>
      <c r="C127" s="101"/>
      <c r="D127" s="101"/>
      <c r="E127" s="101"/>
      <c r="F127" s="101"/>
      <c r="G127" s="101"/>
      <c r="H127" s="101"/>
      <c r="I127" s="109"/>
      <c r="J127" s="109"/>
      <c r="K127" s="101"/>
    </row>
    <row r="128" spans="2:11">
      <c r="B128" s="108"/>
      <c r="C128" s="101"/>
      <c r="D128" s="101"/>
      <c r="E128" s="101"/>
      <c r="F128" s="101"/>
      <c r="G128" s="101"/>
      <c r="H128" s="101"/>
      <c r="I128" s="109"/>
      <c r="J128" s="109"/>
      <c r="K128" s="101"/>
    </row>
    <row r="129" spans="2:11">
      <c r="B129" s="108"/>
      <c r="C129" s="101"/>
      <c r="D129" s="101"/>
      <c r="E129" s="101"/>
      <c r="F129" s="101"/>
      <c r="G129" s="101"/>
      <c r="H129" s="101"/>
      <c r="I129" s="109"/>
      <c r="J129" s="109"/>
      <c r="K129" s="101"/>
    </row>
    <row r="130" spans="2:11">
      <c r="B130" s="108"/>
      <c r="C130" s="101"/>
      <c r="D130" s="101"/>
      <c r="E130" s="101"/>
      <c r="F130" s="101"/>
      <c r="G130" s="101"/>
      <c r="H130" s="101"/>
      <c r="I130" s="109"/>
      <c r="J130" s="109"/>
      <c r="K130" s="101"/>
    </row>
    <row r="131" spans="2:11">
      <c r="B131" s="108"/>
      <c r="C131" s="101"/>
      <c r="D131" s="101"/>
      <c r="E131" s="101"/>
      <c r="F131" s="101"/>
      <c r="G131" s="101"/>
      <c r="H131" s="101"/>
      <c r="I131" s="109"/>
      <c r="J131" s="109"/>
      <c r="K131" s="101"/>
    </row>
    <row r="132" spans="2:11">
      <c r="B132" s="108"/>
      <c r="C132" s="101"/>
      <c r="D132" s="101"/>
      <c r="E132" s="101"/>
      <c r="F132" s="101"/>
      <c r="G132" s="101"/>
      <c r="H132" s="101"/>
      <c r="I132" s="109"/>
      <c r="J132" s="109"/>
      <c r="K132" s="101"/>
    </row>
    <row r="133" spans="2:11">
      <c r="B133" s="108"/>
      <c r="C133" s="101"/>
      <c r="D133" s="101"/>
      <c r="E133" s="101"/>
      <c r="F133" s="101"/>
      <c r="G133" s="101"/>
      <c r="H133" s="101"/>
      <c r="I133" s="109"/>
      <c r="J133" s="109"/>
      <c r="K133" s="101"/>
    </row>
    <row r="134" spans="2:11">
      <c r="B134" s="108"/>
      <c r="C134" s="101"/>
      <c r="D134" s="101"/>
      <c r="E134" s="101"/>
      <c r="F134" s="101"/>
      <c r="G134" s="101"/>
      <c r="H134" s="101"/>
      <c r="I134" s="109"/>
      <c r="J134" s="109"/>
      <c r="K134" s="101"/>
    </row>
    <row r="135" spans="2:11">
      <c r="B135" s="108"/>
      <c r="C135" s="101"/>
      <c r="D135" s="101"/>
      <c r="E135" s="101"/>
      <c r="F135" s="101"/>
      <c r="G135" s="101"/>
      <c r="H135" s="101"/>
      <c r="I135" s="109"/>
      <c r="J135" s="109"/>
      <c r="K135" s="101"/>
    </row>
    <row r="136" spans="2:11">
      <c r="B136" s="108"/>
      <c r="C136" s="101"/>
      <c r="D136" s="101"/>
      <c r="E136" s="101"/>
      <c r="F136" s="101"/>
      <c r="G136" s="101"/>
      <c r="H136" s="101"/>
      <c r="I136" s="109"/>
      <c r="J136" s="109"/>
      <c r="K136" s="101"/>
    </row>
    <row r="137" spans="2:11">
      <c r="B137" s="108"/>
      <c r="C137" s="101"/>
      <c r="D137" s="101"/>
      <c r="E137" s="101"/>
      <c r="F137" s="101"/>
      <c r="G137" s="101"/>
      <c r="H137" s="101"/>
      <c r="I137" s="109"/>
      <c r="J137" s="109"/>
      <c r="K137" s="101"/>
    </row>
    <row r="138" spans="2:11">
      <c r="B138" s="108"/>
      <c r="C138" s="101"/>
      <c r="D138" s="101"/>
      <c r="E138" s="101"/>
      <c r="F138" s="101"/>
      <c r="G138" s="101"/>
      <c r="H138" s="101"/>
      <c r="I138" s="109"/>
      <c r="J138" s="109"/>
      <c r="K138" s="101"/>
    </row>
    <row r="139" spans="2:11">
      <c r="B139" s="108"/>
      <c r="C139" s="101"/>
      <c r="D139" s="101"/>
      <c r="E139" s="101"/>
      <c r="F139" s="101"/>
      <c r="G139" s="101"/>
      <c r="H139" s="101"/>
      <c r="I139" s="109"/>
      <c r="J139" s="109"/>
      <c r="K139" s="101"/>
    </row>
    <row r="140" spans="2:11">
      <c r="B140" s="108"/>
      <c r="C140" s="101"/>
      <c r="D140" s="101"/>
      <c r="E140" s="101"/>
      <c r="F140" s="101"/>
      <c r="G140" s="101"/>
      <c r="H140" s="101"/>
      <c r="I140" s="109"/>
      <c r="J140" s="109"/>
      <c r="K140" s="101"/>
    </row>
    <row r="141" spans="2:11">
      <c r="B141" s="108"/>
      <c r="C141" s="101"/>
      <c r="D141" s="101"/>
      <c r="E141" s="101"/>
      <c r="F141" s="101"/>
      <c r="G141" s="101"/>
      <c r="H141" s="101"/>
      <c r="I141" s="109"/>
      <c r="J141" s="109"/>
      <c r="K141" s="101"/>
    </row>
    <row r="142" spans="2:11">
      <c r="B142" s="108"/>
      <c r="C142" s="101"/>
      <c r="D142" s="101"/>
      <c r="E142" s="101"/>
      <c r="F142" s="101"/>
      <c r="G142" s="101"/>
      <c r="H142" s="101"/>
      <c r="I142" s="109"/>
      <c r="J142" s="109"/>
      <c r="K142" s="101"/>
    </row>
    <row r="143" spans="2:11">
      <c r="B143" s="108"/>
      <c r="C143" s="101"/>
      <c r="D143" s="101"/>
      <c r="E143" s="101"/>
      <c r="F143" s="101"/>
      <c r="G143" s="101"/>
      <c r="H143" s="101"/>
      <c r="I143" s="109"/>
      <c r="J143" s="109"/>
      <c r="K143" s="101"/>
    </row>
    <row r="144" spans="2:11">
      <c r="B144" s="108"/>
      <c r="C144" s="101"/>
      <c r="D144" s="101"/>
      <c r="E144" s="101"/>
      <c r="F144" s="101"/>
      <c r="G144" s="101"/>
      <c r="H144" s="101"/>
      <c r="I144" s="109"/>
      <c r="J144" s="109"/>
      <c r="K144" s="101"/>
    </row>
    <row r="145" spans="2:11">
      <c r="B145" s="108"/>
      <c r="C145" s="101"/>
      <c r="D145" s="101"/>
      <c r="E145" s="101"/>
      <c r="F145" s="101"/>
      <c r="G145" s="101"/>
      <c r="H145" s="101"/>
      <c r="I145" s="109"/>
      <c r="J145" s="109"/>
      <c r="K145" s="101"/>
    </row>
    <row r="146" spans="2:11">
      <c r="B146" s="108"/>
      <c r="C146" s="101"/>
      <c r="D146" s="101"/>
      <c r="E146" s="101"/>
      <c r="F146" s="101"/>
      <c r="G146" s="101"/>
      <c r="H146" s="101"/>
      <c r="I146" s="109"/>
      <c r="J146" s="109"/>
      <c r="K146" s="101"/>
    </row>
    <row r="147" spans="2:11">
      <c r="B147" s="108"/>
      <c r="C147" s="101"/>
      <c r="D147" s="101"/>
      <c r="E147" s="101"/>
      <c r="F147" s="101"/>
      <c r="G147" s="101"/>
      <c r="H147" s="101"/>
      <c r="I147" s="109"/>
      <c r="J147" s="109"/>
      <c r="K147" s="101"/>
    </row>
    <row r="148" spans="2:11">
      <c r="B148" s="108"/>
      <c r="C148" s="101"/>
      <c r="D148" s="101"/>
      <c r="E148" s="101"/>
      <c r="F148" s="101"/>
      <c r="G148" s="101"/>
      <c r="H148" s="101"/>
      <c r="I148" s="109"/>
      <c r="J148" s="109"/>
      <c r="K148" s="101"/>
    </row>
    <row r="149" spans="2:11">
      <c r="B149" s="108"/>
      <c r="C149" s="101"/>
      <c r="D149" s="101"/>
      <c r="E149" s="101"/>
      <c r="F149" s="101"/>
      <c r="G149" s="101"/>
      <c r="H149" s="101"/>
      <c r="I149" s="109"/>
      <c r="J149" s="109"/>
      <c r="K149" s="101"/>
    </row>
    <row r="150" spans="2:11">
      <c r="B150" s="108"/>
      <c r="C150" s="101"/>
      <c r="D150" s="101"/>
      <c r="E150" s="101"/>
      <c r="F150" s="101"/>
      <c r="G150" s="101"/>
      <c r="H150" s="101"/>
      <c r="I150" s="109"/>
      <c r="J150" s="109"/>
      <c r="K150" s="101"/>
    </row>
    <row r="151" spans="2:11">
      <c r="B151" s="108"/>
      <c r="C151" s="101"/>
      <c r="D151" s="101"/>
      <c r="E151" s="101"/>
      <c r="F151" s="101"/>
      <c r="G151" s="101"/>
      <c r="H151" s="101"/>
      <c r="I151" s="109"/>
      <c r="J151" s="109"/>
      <c r="K151" s="101"/>
    </row>
    <row r="152" spans="2:11">
      <c r="B152" s="108"/>
      <c r="C152" s="101"/>
      <c r="D152" s="101"/>
      <c r="E152" s="101"/>
      <c r="F152" s="101"/>
      <c r="G152" s="101"/>
      <c r="H152" s="101"/>
      <c r="I152" s="109"/>
      <c r="J152" s="109"/>
      <c r="K152" s="101"/>
    </row>
    <row r="153" spans="2:11">
      <c r="B153" s="108"/>
      <c r="C153" s="101"/>
      <c r="D153" s="101"/>
      <c r="E153" s="101"/>
      <c r="F153" s="101"/>
      <c r="G153" s="101"/>
      <c r="H153" s="101"/>
      <c r="I153" s="109"/>
      <c r="J153" s="109"/>
      <c r="K153" s="101"/>
    </row>
    <row r="154" spans="2:11">
      <c r="B154" s="108"/>
      <c r="C154" s="101"/>
      <c r="D154" s="101"/>
      <c r="E154" s="101"/>
      <c r="F154" s="101"/>
      <c r="G154" s="101"/>
      <c r="H154" s="101"/>
      <c r="I154" s="109"/>
      <c r="J154" s="109"/>
      <c r="K154" s="101"/>
    </row>
    <row r="155" spans="2:11">
      <c r="B155" s="108"/>
      <c r="C155" s="101"/>
      <c r="D155" s="101"/>
      <c r="E155" s="101"/>
      <c r="F155" s="101"/>
      <c r="G155" s="101"/>
      <c r="H155" s="101"/>
      <c r="I155" s="109"/>
      <c r="J155" s="109"/>
      <c r="K155" s="101"/>
    </row>
    <row r="156" spans="2:11">
      <c r="B156" s="108"/>
      <c r="C156" s="101"/>
      <c r="D156" s="101"/>
      <c r="E156" s="101"/>
      <c r="F156" s="101"/>
      <c r="G156" s="101"/>
      <c r="H156" s="101"/>
      <c r="I156" s="109"/>
      <c r="J156" s="109"/>
      <c r="K156" s="101"/>
    </row>
    <row r="157" spans="2:11">
      <c r="B157" s="108"/>
      <c r="C157" s="101"/>
      <c r="D157" s="101"/>
      <c r="E157" s="101"/>
      <c r="F157" s="101"/>
      <c r="G157" s="101"/>
      <c r="H157" s="101"/>
      <c r="I157" s="109"/>
      <c r="J157" s="109"/>
      <c r="K157" s="101"/>
    </row>
    <row r="158" spans="2:11">
      <c r="B158" s="108"/>
      <c r="C158" s="101"/>
      <c r="D158" s="101"/>
      <c r="E158" s="101"/>
      <c r="F158" s="101"/>
      <c r="G158" s="101"/>
      <c r="H158" s="101"/>
      <c r="I158" s="109"/>
      <c r="J158" s="109"/>
      <c r="K158" s="101"/>
    </row>
    <row r="159" spans="2:11">
      <c r="B159" s="108"/>
      <c r="C159" s="101"/>
      <c r="D159" s="101"/>
      <c r="E159" s="101"/>
      <c r="F159" s="101"/>
      <c r="G159" s="101"/>
      <c r="H159" s="101"/>
      <c r="I159" s="109"/>
      <c r="J159" s="109"/>
      <c r="K159" s="101"/>
    </row>
    <row r="160" spans="2:11">
      <c r="B160" s="108"/>
      <c r="C160" s="101"/>
      <c r="D160" s="101"/>
      <c r="E160" s="101"/>
      <c r="F160" s="101"/>
      <c r="G160" s="101"/>
      <c r="H160" s="101"/>
      <c r="I160" s="109"/>
      <c r="J160" s="109"/>
      <c r="K160" s="101"/>
    </row>
    <row r="161" spans="2:11">
      <c r="B161" s="108"/>
      <c r="C161" s="101"/>
      <c r="D161" s="101"/>
      <c r="E161" s="101"/>
      <c r="F161" s="101"/>
      <c r="G161" s="101"/>
      <c r="H161" s="101"/>
      <c r="I161" s="109"/>
      <c r="J161" s="109"/>
      <c r="K161" s="101"/>
    </row>
    <row r="162" spans="2:11">
      <c r="B162" s="108"/>
      <c r="C162" s="101"/>
      <c r="D162" s="101"/>
      <c r="E162" s="101"/>
      <c r="F162" s="101"/>
      <c r="G162" s="101"/>
      <c r="H162" s="101"/>
      <c r="I162" s="109"/>
      <c r="J162" s="109"/>
      <c r="K162" s="101"/>
    </row>
    <row r="163" spans="2:11">
      <c r="B163" s="108"/>
      <c r="C163" s="101"/>
      <c r="D163" s="101"/>
      <c r="E163" s="101"/>
      <c r="F163" s="101"/>
      <c r="G163" s="101"/>
      <c r="H163" s="101"/>
      <c r="I163" s="109"/>
      <c r="J163" s="109"/>
      <c r="K163" s="101"/>
    </row>
    <row r="164" spans="2:11">
      <c r="B164" s="108"/>
      <c r="C164" s="101"/>
      <c r="D164" s="101"/>
      <c r="E164" s="101"/>
      <c r="F164" s="101"/>
      <c r="G164" s="101"/>
      <c r="H164" s="101"/>
      <c r="I164" s="109"/>
      <c r="J164" s="109"/>
      <c r="K164" s="101"/>
    </row>
    <row r="165" spans="2:11">
      <c r="B165" s="108"/>
      <c r="C165" s="101"/>
      <c r="D165" s="101"/>
      <c r="E165" s="101"/>
      <c r="F165" s="101"/>
      <c r="G165" s="101"/>
      <c r="H165" s="101"/>
      <c r="I165" s="109"/>
      <c r="J165" s="109"/>
      <c r="K165" s="101"/>
    </row>
    <row r="166" spans="2:11">
      <c r="B166" s="108"/>
      <c r="C166" s="101"/>
      <c r="D166" s="101"/>
      <c r="E166" s="101"/>
      <c r="F166" s="101"/>
      <c r="G166" s="101"/>
      <c r="H166" s="101"/>
      <c r="I166" s="109"/>
      <c r="J166" s="109"/>
      <c r="K166" s="101"/>
    </row>
    <row r="167" spans="2:11">
      <c r="B167" s="108"/>
      <c r="C167" s="101"/>
      <c r="D167" s="101"/>
      <c r="E167" s="101"/>
      <c r="F167" s="101"/>
      <c r="G167" s="101"/>
      <c r="H167" s="101"/>
      <c r="I167" s="109"/>
      <c r="J167" s="109"/>
      <c r="K167" s="101"/>
    </row>
    <row r="168" spans="2:11">
      <c r="B168" s="108"/>
      <c r="C168" s="101"/>
      <c r="D168" s="101"/>
      <c r="E168" s="101"/>
      <c r="F168" s="101"/>
      <c r="G168" s="101"/>
      <c r="H168" s="101"/>
      <c r="I168" s="109"/>
      <c r="J168" s="109"/>
      <c r="K168" s="101"/>
    </row>
    <row r="169" spans="2:11">
      <c r="B169" s="108"/>
      <c r="C169" s="101"/>
      <c r="D169" s="101"/>
      <c r="E169" s="101"/>
      <c r="F169" s="101"/>
      <c r="G169" s="101"/>
      <c r="H169" s="101"/>
      <c r="I169" s="109"/>
      <c r="J169" s="109"/>
      <c r="K169" s="101"/>
    </row>
    <row r="170" spans="2:11">
      <c r="B170" s="108"/>
      <c r="C170" s="101"/>
      <c r="D170" s="101"/>
      <c r="E170" s="101"/>
      <c r="F170" s="101"/>
      <c r="G170" s="101"/>
      <c r="H170" s="101"/>
      <c r="I170" s="109"/>
      <c r="J170" s="109"/>
      <c r="K170" s="101"/>
    </row>
    <row r="171" spans="2:11">
      <c r="B171" s="108"/>
      <c r="C171" s="101"/>
      <c r="D171" s="101"/>
      <c r="E171" s="101"/>
      <c r="F171" s="101"/>
      <c r="G171" s="101"/>
      <c r="H171" s="101"/>
      <c r="I171" s="109"/>
      <c r="J171" s="109"/>
      <c r="K171" s="101"/>
    </row>
    <row r="172" spans="2:11">
      <c r="B172" s="108"/>
      <c r="C172" s="101"/>
      <c r="D172" s="101"/>
      <c r="E172" s="101"/>
      <c r="F172" s="101"/>
      <c r="G172" s="101"/>
      <c r="H172" s="101"/>
      <c r="I172" s="109"/>
      <c r="J172" s="109"/>
      <c r="K172" s="101"/>
    </row>
    <row r="173" spans="2:11">
      <c r="B173" s="108"/>
      <c r="C173" s="101"/>
      <c r="D173" s="101"/>
      <c r="E173" s="101"/>
      <c r="F173" s="101"/>
      <c r="G173" s="101"/>
      <c r="H173" s="101"/>
      <c r="I173" s="109"/>
      <c r="J173" s="109"/>
      <c r="K173" s="101"/>
    </row>
    <row r="174" spans="2:11">
      <c r="B174" s="108"/>
      <c r="C174" s="101"/>
      <c r="D174" s="101"/>
      <c r="E174" s="101"/>
      <c r="F174" s="101"/>
      <c r="G174" s="101"/>
      <c r="H174" s="101"/>
      <c r="I174" s="109"/>
      <c r="J174" s="109"/>
      <c r="K174" s="101"/>
    </row>
    <row r="175" spans="2:11">
      <c r="B175" s="108"/>
      <c r="C175" s="101"/>
      <c r="D175" s="101"/>
      <c r="E175" s="101"/>
      <c r="F175" s="101"/>
      <c r="G175" s="101"/>
      <c r="H175" s="101"/>
      <c r="I175" s="109"/>
      <c r="J175" s="109"/>
      <c r="K175" s="101"/>
    </row>
    <row r="176" spans="2:11">
      <c r="B176" s="108"/>
      <c r="C176" s="101"/>
      <c r="D176" s="101"/>
      <c r="E176" s="101"/>
      <c r="F176" s="101"/>
      <c r="G176" s="101"/>
      <c r="H176" s="101"/>
      <c r="I176" s="109"/>
      <c r="J176" s="109"/>
      <c r="K176" s="101"/>
    </row>
    <row r="177" spans="2:11">
      <c r="B177" s="108"/>
      <c r="C177" s="101"/>
      <c r="D177" s="101"/>
      <c r="E177" s="101"/>
      <c r="F177" s="101"/>
      <c r="G177" s="101"/>
      <c r="H177" s="101"/>
      <c r="I177" s="109"/>
      <c r="J177" s="109"/>
      <c r="K177" s="101"/>
    </row>
    <row r="178" spans="2:11">
      <c r="B178" s="108"/>
      <c r="C178" s="101"/>
      <c r="D178" s="101"/>
      <c r="E178" s="101"/>
      <c r="F178" s="101"/>
      <c r="G178" s="101"/>
      <c r="H178" s="101"/>
      <c r="I178" s="109"/>
      <c r="J178" s="109"/>
      <c r="K178" s="101"/>
    </row>
    <row r="179" spans="2:11">
      <c r="B179" s="108"/>
      <c r="C179" s="101"/>
      <c r="D179" s="101"/>
      <c r="E179" s="101"/>
      <c r="F179" s="101"/>
      <c r="G179" s="101"/>
      <c r="H179" s="101"/>
      <c r="I179" s="109"/>
      <c r="J179" s="109"/>
      <c r="K179" s="101"/>
    </row>
    <row r="180" spans="2:11">
      <c r="B180" s="108"/>
      <c r="C180" s="101"/>
      <c r="D180" s="101"/>
      <c r="E180" s="101"/>
      <c r="F180" s="101"/>
      <c r="G180" s="101"/>
      <c r="H180" s="101"/>
      <c r="I180" s="109"/>
      <c r="J180" s="109"/>
      <c r="K180" s="101"/>
    </row>
    <row r="181" spans="2:11">
      <c r="B181" s="108"/>
      <c r="C181" s="101"/>
      <c r="D181" s="101"/>
      <c r="E181" s="101"/>
      <c r="F181" s="101"/>
      <c r="G181" s="101"/>
      <c r="H181" s="101"/>
      <c r="I181" s="109"/>
      <c r="J181" s="109"/>
      <c r="K181" s="101"/>
    </row>
    <row r="182" spans="2:11">
      <c r="B182" s="108"/>
      <c r="C182" s="101"/>
      <c r="D182" s="101"/>
      <c r="E182" s="101"/>
      <c r="F182" s="101"/>
      <c r="G182" s="101"/>
      <c r="H182" s="101"/>
      <c r="I182" s="109"/>
      <c r="J182" s="109"/>
      <c r="K182" s="101"/>
    </row>
    <row r="183" spans="2:11">
      <c r="B183" s="108"/>
      <c r="C183" s="101"/>
      <c r="D183" s="101"/>
      <c r="E183" s="101"/>
      <c r="F183" s="101"/>
      <c r="G183" s="101"/>
      <c r="H183" s="101"/>
      <c r="I183" s="109"/>
      <c r="J183" s="109"/>
      <c r="K183" s="101"/>
    </row>
    <row r="184" spans="2:11">
      <c r="B184" s="108"/>
      <c r="C184" s="101"/>
      <c r="D184" s="101"/>
      <c r="E184" s="101"/>
      <c r="F184" s="101"/>
      <c r="G184" s="101"/>
      <c r="H184" s="101"/>
      <c r="I184" s="109"/>
      <c r="J184" s="109"/>
      <c r="K184" s="101"/>
    </row>
    <row r="185" spans="2:11">
      <c r="B185" s="108"/>
      <c r="C185" s="101"/>
      <c r="D185" s="101"/>
      <c r="E185" s="101"/>
      <c r="F185" s="101"/>
      <c r="G185" s="101"/>
      <c r="H185" s="101"/>
      <c r="I185" s="109"/>
      <c r="J185" s="109"/>
      <c r="K185" s="101"/>
    </row>
    <row r="186" spans="2:11">
      <c r="B186" s="108"/>
      <c r="C186" s="101"/>
      <c r="D186" s="101"/>
      <c r="E186" s="101"/>
      <c r="F186" s="101"/>
      <c r="G186" s="101"/>
      <c r="H186" s="101"/>
      <c r="I186" s="109"/>
      <c r="J186" s="109"/>
      <c r="K186" s="101"/>
    </row>
    <row r="187" spans="2:11">
      <c r="B187" s="108"/>
      <c r="C187" s="101"/>
      <c r="D187" s="101"/>
      <c r="E187" s="101"/>
      <c r="F187" s="101"/>
      <c r="G187" s="101"/>
      <c r="H187" s="101"/>
      <c r="I187" s="109"/>
      <c r="J187" s="109"/>
      <c r="K187" s="101"/>
    </row>
    <row r="188" spans="2:11">
      <c r="B188" s="108"/>
      <c r="C188" s="101"/>
      <c r="D188" s="101"/>
      <c r="E188" s="101"/>
      <c r="F188" s="101"/>
      <c r="G188" s="101"/>
      <c r="H188" s="101"/>
      <c r="I188" s="109"/>
      <c r="J188" s="109"/>
      <c r="K188" s="101"/>
    </row>
    <row r="189" spans="2:11">
      <c r="B189" s="108"/>
      <c r="C189" s="101"/>
      <c r="D189" s="101"/>
      <c r="E189" s="101"/>
      <c r="F189" s="101"/>
      <c r="G189" s="101"/>
      <c r="H189" s="101"/>
      <c r="I189" s="109"/>
      <c r="J189" s="109"/>
      <c r="K189" s="101"/>
    </row>
    <row r="190" spans="2:11">
      <c r="B190" s="108"/>
      <c r="C190" s="101"/>
      <c r="D190" s="101"/>
      <c r="E190" s="101"/>
      <c r="F190" s="101"/>
      <c r="G190" s="101"/>
      <c r="H190" s="101"/>
      <c r="I190" s="109"/>
      <c r="J190" s="109"/>
      <c r="K190" s="101"/>
    </row>
    <row r="191" spans="2:11">
      <c r="B191" s="108"/>
      <c r="C191" s="101"/>
      <c r="D191" s="101"/>
      <c r="E191" s="101"/>
      <c r="F191" s="101"/>
      <c r="G191" s="101"/>
      <c r="H191" s="101"/>
      <c r="I191" s="109"/>
      <c r="J191" s="109"/>
      <c r="K191" s="101"/>
    </row>
    <row r="192" spans="2:11">
      <c r="B192" s="108"/>
      <c r="C192" s="101"/>
      <c r="D192" s="101"/>
      <c r="E192" s="101"/>
      <c r="F192" s="101"/>
      <c r="G192" s="101"/>
      <c r="H192" s="101"/>
      <c r="I192" s="109"/>
      <c r="J192" s="109"/>
      <c r="K192" s="101"/>
    </row>
    <row r="193" spans="2:11">
      <c r="B193" s="108"/>
      <c r="C193" s="101"/>
      <c r="D193" s="101"/>
      <c r="E193" s="101"/>
      <c r="F193" s="101"/>
      <c r="G193" s="101"/>
      <c r="H193" s="101"/>
      <c r="I193" s="109"/>
      <c r="J193" s="109"/>
      <c r="K193" s="101"/>
    </row>
    <row r="194" spans="2:11">
      <c r="B194" s="108"/>
      <c r="C194" s="101"/>
      <c r="D194" s="101"/>
      <c r="E194" s="101"/>
      <c r="F194" s="101"/>
      <c r="G194" s="101"/>
      <c r="H194" s="101"/>
      <c r="I194" s="109"/>
      <c r="J194" s="109"/>
      <c r="K194" s="101"/>
    </row>
    <row r="195" spans="2:11">
      <c r="B195" s="108"/>
      <c r="C195" s="101"/>
      <c r="D195" s="101"/>
      <c r="E195" s="101"/>
      <c r="F195" s="101"/>
      <c r="G195" s="101"/>
      <c r="H195" s="101"/>
      <c r="I195" s="109"/>
      <c r="J195" s="109"/>
      <c r="K195" s="101"/>
    </row>
    <row r="196" spans="2:11">
      <c r="B196" s="108"/>
      <c r="C196" s="101"/>
      <c r="D196" s="101"/>
      <c r="E196" s="101"/>
      <c r="F196" s="101"/>
      <c r="G196" s="101"/>
      <c r="H196" s="101"/>
      <c r="I196" s="109"/>
      <c r="J196" s="109"/>
      <c r="K196" s="101"/>
    </row>
    <row r="197" spans="2:11">
      <c r="B197" s="108"/>
      <c r="C197" s="101"/>
      <c r="D197" s="101"/>
      <c r="E197" s="101"/>
      <c r="F197" s="101"/>
      <c r="G197" s="101"/>
      <c r="H197" s="101"/>
      <c r="I197" s="109"/>
      <c r="J197" s="109"/>
      <c r="K197" s="101"/>
    </row>
    <row r="198" spans="2:11">
      <c r="B198" s="108"/>
      <c r="C198" s="101"/>
      <c r="D198" s="101"/>
      <c r="E198" s="101"/>
      <c r="F198" s="101"/>
      <c r="G198" s="101"/>
      <c r="H198" s="101"/>
      <c r="I198" s="109"/>
      <c r="J198" s="109"/>
      <c r="K198" s="101"/>
    </row>
    <row r="199" spans="2:11">
      <c r="B199" s="108"/>
      <c r="C199" s="101"/>
      <c r="D199" s="101"/>
      <c r="E199" s="101"/>
      <c r="F199" s="101"/>
      <c r="G199" s="101"/>
      <c r="H199" s="101"/>
      <c r="I199" s="109"/>
      <c r="J199" s="109"/>
      <c r="K199" s="101"/>
    </row>
    <row r="200" spans="2:11">
      <c r="B200" s="108"/>
      <c r="C200" s="101"/>
      <c r="D200" s="101"/>
      <c r="E200" s="101"/>
      <c r="F200" s="101"/>
      <c r="G200" s="101"/>
      <c r="H200" s="101"/>
      <c r="I200" s="109"/>
      <c r="J200" s="109"/>
      <c r="K200" s="101"/>
    </row>
    <row r="201" spans="2:11">
      <c r="B201" s="108"/>
      <c r="C201" s="101"/>
      <c r="D201" s="101"/>
      <c r="E201" s="101"/>
      <c r="F201" s="101"/>
      <c r="G201" s="101"/>
      <c r="H201" s="101"/>
      <c r="I201" s="109"/>
      <c r="J201" s="109"/>
      <c r="K201" s="101"/>
    </row>
    <row r="202" spans="2:11">
      <c r="B202" s="108"/>
      <c r="C202" s="101"/>
      <c r="D202" s="101"/>
      <c r="E202" s="101"/>
      <c r="F202" s="101"/>
      <c r="G202" s="101"/>
      <c r="H202" s="101"/>
      <c r="I202" s="109"/>
      <c r="J202" s="109"/>
      <c r="K202" s="101"/>
    </row>
    <row r="203" spans="2:11">
      <c r="B203" s="108"/>
      <c r="C203" s="101"/>
      <c r="D203" s="101"/>
      <c r="E203" s="101"/>
      <c r="F203" s="101"/>
      <c r="G203" s="101"/>
      <c r="H203" s="101"/>
      <c r="I203" s="109"/>
      <c r="J203" s="109"/>
      <c r="K203" s="101"/>
    </row>
    <row r="204" spans="2:11">
      <c r="B204" s="108"/>
      <c r="C204" s="101"/>
      <c r="D204" s="101"/>
      <c r="E204" s="101"/>
      <c r="F204" s="101"/>
      <c r="G204" s="101"/>
      <c r="H204" s="101"/>
      <c r="I204" s="109"/>
      <c r="J204" s="109"/>
      <c r="K204" s="101"/>
    </row>
    <row r="205" spans="2:11">
      <c r="B205" s="108"/>
      <c r="C205" s="101"/>
      <c r="D205" s="101"/>
      <c r="E205" s="101"/>
      <c r="F205" s="101"/>
      <c r="G205" s="101"/>
      <c r="H205" s="101"/>
      <c r="I205" s="109"/>
      <c r="J205" s="109"/>
      <c r="K205" s="101"/>
    </row>
    <row r="206" spans="2:11">
      <c r="B206" s="108"/>
      <c r="C206" s="101"/>
      <c r="D206" s="101"/>
      <c r="E206" s="101"/>
      <c r="F206" s="101"/>
      <c r="G206" s="101"/>
      <c r="H206" s="101"/>
      <c r="I206" s="109"/>
      <c r="J206" s="109"/>
      <c r="K206" s="101"/>
    </row>
    <row r="207" spans="2:11">
      <c r="B207" s="108"/>
      <c r="C207" s="101"/>
      <c r="D207" s="101"/>
      <c r="E207" s="101"/>
      <c r="F207" s="101"/>
      <c r="G207" s="101"/>
      <c r="H207" s="101"/>
      <c r="I207" s="109"/>
      <c r="J207" s="109"/>
      <c r="K207" s="101"/>
    </row>
    <row r="208" spans="2:11">
      <c r="B208" s="108"/>
      <c r="C208" s="101"/>
      <c r="D208" s="101"/>
      <c r="E208" s="101"/>
      <c r="F208" s="101"/>
      <c r="G208" s="101"/>
      <c r="H208" s="101"/>
      <c r="I208" s="109"/>
      <c r="J208" s="109"/>
      <c r="K208" s="101"/>
    </row>
    <row r="209" spans="2:11">
      <c r="B209" s="108"/>
      <c r="C209" s="101"/>
      <c r="D209" s="101"/>
      <c r="E209" s="101"/>
      <c r="F209" s="101"/>
      <c r="G209" s="101"/>
      <c r="H209" s="101"/>
      <c r="I209" s="109"/>
      <c r="J209" s="109"/>
      <c r="K209" s="101"/>
    </row>
    <row r="210" spans="2:11">
      <c r="B210" s="108"/>
      <c r="C210" s="101"/>
      <c r="D210" s="101"/>
      <c r="E210" s="101"/>
      <c r="F210" s="101"/>
      <c r="G210" s="101"/>
      <c r="H210" s="101"/>
      <c r="I210" s="109"/>
      <c r="J210" s="109"/>
      <c r="K210" s="101"/>
    </row>
    <row r="211" spans="2:11">
      <c r="B211" s="108"/>
      <c r="C211" s="101"/>
      <c r="D211" s="101"/>
      <c r="E211" s="101"/>
      <c r="F211" s="101"/>
      <c r="G211" s="101"/>
      <c r="H211" s="101"/>
      <c r="I211" s="109"/>
      <c r="J211" s="109"/>
      <c r="K211" s="101"/>
    </row>
    <row r="212" spans="2:11">
      <c r="B212" s="108"/>
      <c r="C212" s="101"/>
      <c r="D212" s="101"/>
      <c r="E212" s="101"/>
      <c r="F212" s="101"/>
      <c r="G212" s="101"/>
      <c r="H212" s="101"/>
      <c r="I212" s="109"/>
      <c r="J212" s="109"/>
      <c r="K212" s="101"/>
    </row>
    <row r="213" spans="2:11">
      <c r="B213" s="108"/>
      <c r="C213" s="101"/>
      <c r="D213" s="101"/>
      <c r="E213" s="101"/>
      <c r="F213" s="101"/>
      <c r="G213" s="101"/>
      <c r="H213" s="101"/>
      <c r="I213" s="109"/>
      <c r="J213" s="109"/>
      <c r="K213" s="101"/>
    </row>
    <row r="214" spans="2:11">
      <c r="B214" s="108"/>
      <c r="C214" s="101"/>
      <c r="D214" s="101"/>
      <c r="E214" s="101"/>
      <c r="F214" s="101"/>
      <c r="G214" s="101"/>
      <c r="H214" s="101"/>
      <c r="I214" s="109"/>
      <c r="J214" s="109"/>
      <c r="K214" s="101"/>
    </row>
    <row r="215" spans="2:11">
      <c r="B215" s="108"/>
      <c r="C215" s="101"/>
      <c r="D215" s="101"/>
      <c r="E215" s="101"/>
      <c r="F215" s="101"/>
      <c r="G215" s="101"/>
      <c r="H215" s="101"/>
      <c r="I215" s="109"/>
      <c r="J215" s="109"/>
      <c r="K215" s="101"/>
    </row>
    <row r="216" spans="2:11">
      <c r="B216" s="108"/>
      <c r="C216" s="101"/>
      <c r="D216" s="101"/>
      <c r="E216" s="101"/>
      <c r="F216" s="101"/>
      <c r="G216" s="101"/>
      <c r="H216" s="101"/>
      <c r="I216" s="109"/>
      <c r="J216" s="109"/>
      <c r="K216" s="101"/>
    </row>
    <row r="217" spans="2:11">
      <c r="B217" s="108"/>
      <c r="C217" s="101"/>
      <c r="D217" s="101"/>
      <c r="E217" s="101"/>
      <c r="F217" s="101"/>
      <c r="G217" s="101"/>
      <c r="H217" s="101"/>
      <c r="I217" s="109"/>
      <c r="J217" s="109"/>
      <c r="K217" s="101"/>
    </row>
    <row r="218" spans="2:11">
      <c r="B218" s="108"/>
      <c r="C218" s="101"/>
      <c r="D218" s="101"/>
      <c r="E218" s="101"/>
      <c r="F218" s="101"/>
      <c r="G218" s="101"/>
      <c r="H218" s="101"/>
      <c r="I218" s="109"/>
      <c r="J218" s="109"/>
      <c r="K218" s="101"/>
    </row>
    <row r="219" spans="2:11">
      <c r="B219" s="108"/>
      <c r="C219" s="101"/>
      <c r="D219" s="101"/>
      <c r="E219" s="101"/>
      <c r="F219" s="101"/>
      <c r="G219" s="101"/>
      <c r="H219" s="101"/>
      <c r="I219" s="109"/>
      <c r="J219" s="109"/>
      <c r="K219" s="101"/>
    </row>
    <row r="220" spans="2:11">
      <c r="B220" s="108"/>
      <c r="C220" s="101"/>
      <c r="D220" s="101"/>
      <c r="E220" s="101"/>
      <c r="F220" s="101"/>
      <c r="G220" s="101"/>
      <c r="H220" s="101"/>
      <c r="I220" s="109"/>
      <c r="J220" s="109"/>
      <c r="K220" s="101"/>
    </row>
    <row r="221" spans="2:11">
      <c r="B221" s="108"/>
      <c r="C221" s="101"/>
      <c r="D221" s="101"/>
      <c r="E221" s="101"/>
      <c r="F221" s="101"/>
      <c r="G221" s="101"/>
      <c r="H221" s="101"/>
      <c r="I221" s="109"/>
      <c r="J221" s="109"/>
      <c r="K221" s="101"/>
    </row>
    <row r="222" spans="2:11">
      <c r="B222" s="108"/>
      <c r="C222" s="101"/>
      <c r="D222" s="101"/>
      <c r="E222" s="101"/>
      <c r="F222" s="101"/>
      <c r="G222" s="101"/>
      <c r="H222" s="101"/>
      <c r="I222" s="109"/>
      <c r="J222" s="109"/>
      <c r="K222" s="101"/>
    </row>
    <row r="223" spans="2:11">
      <c r="B223" s="108"/>
      <c r="C223" s="101"/>
      <c r="D223" s="101"/>
      <c r="E223" s="101"/>
      <c r="F223" s="101"/>
      <c r="G223" s="101"/>
      <c r="H223" s="101"/>
      <c r="I223" s="109"/>
      <c r="J223" s="109"/>
      <c r="K223" s="101"/>
    </row>
    <row r="224" spans="2:11">
      <c r="B224" s="108"/>
      <c r="C224" s="101"/>
      <c r="D224" s="101"/>
      <c r="E224" s="101"/>
      <c r="F224" s="101"/>
      <c r="G224" s="101"/>
      <c r="H224" s="101"/>
      <c r="I224" s="109"/>
      <c r="J224" s="109"/>
      <c r="K224" s="101"/>
    </row>
    <row r="225" spans="2:11">
      <c r="B225" s="108"/>
      <c r="C225" s="101"/>
      <c r="D225" s="101"/>
      <c r="E225" s="101"/>
      <c r="F225" s="101"/>
      <c r="G225" s="101"/>
      <c r="H225" s="101"/>
      <c r="I225" s="109"/>
      <c r="J225" s="109"/>
      <c r="K225" s="101"/>
    </row>
    <row r="226" spans="2:11">
      <c r="B226" s="108"/>
      <c r="C226" s="101"/>
      <c r="D226" s="101"/>
      <c r="E226" s="101"/>
      <c r="F226" s="101"/>
      <c r="G226" s="101"/>
      <c r="H226" s="101"/>
      <c r="I226" s="109"/>
      <c r="J226" s="109"/>
      <c r="K226" s="101"/>
    </row>
    <row r="227" spans="2:11">
      <c r="B227" s="108"/>
      <c r="C227" s="101"/>
      <c r="D227" s="101"/>
      <c r="E227" s="101"/>
      <c r="F227" s="101"/>
      <c r="G227" s="101"/>
      <c r="H227" s="101"/>
      <c r="I227" s="109"/>
      <c r="J227" s="109"/>
      <c r="K227" s="101"/>
    </row>
    <row r="228" spans="2:11">
      <c r="B228" s="108"/>
      <c r="C228" s="101"/>
      <c r="D228" s="101"/>
      <c r="E228" s="101"/>
      <c r="F228" s="101"/>
      <c r="G228" s="101"/>
      <c r="H228" s="101"/>
      <c r="I228" s="109"/>
      <c r="J228" s="109"/>
      <c r="K228" s="101"/>
    </row>
    <row r="229" spans="2:11">
      <c r="B229" s="108"/>
      <c r="C229" s="101"/>
      <c r="D229" s="101"/>
      <c r="E229" s="101"/>
      <c r="F229" s="101"/>
      <c r="G229" s="101"/>
      <c r="H229" s="101"/>
      <c r="I229" s="109"/>
      <c r="J229" s="109"/>
      <c r="K229" s="101"/>
    </row>
    <row r="230" spans="2:11">
      <c r="B230" s="108"/>
      <c r="C230" s="101"/>
      <c r="D230" s="101"/>
      <c r="E230" s="101"/>
      <c r="F230" s="101"/>
      <c r="G230" s="101"/>
      <c r="H230" s="101"/>
      <c r="I230" s="109"/>
      <c r="J230" s="109"/>
      <c r="K230" s="101"/>
    </row>
    <row r="231" spans="2:11">
      <c r="B231" s="108"/>
      <c r="C231" s="101"/>
      <c r="D231" s="101"/>
      <c r="E231" s="101"/>
      <c r="F231" s="101"/>
      <c r="G231" s="101"/>
      <c r="H231" s="101"/>
      <c r="I231" s="109"/>
      <c r="J231" s="109"/>
      <c r="K231" s="101"/>
    </row>
    <row r="232" spans="2:11">
      <c r="B232" s="108"/>
      <c r="C232" s="101"/>
      <c r="D232" s="101"/>
      <c r="E232" s="101"/>
      <c r="F232" s="101"/>
      <c r="G232" s="101"/>
      <c r="H232" s="101"/>
      <c r="I232" s="109"/>
      <c r="J232" s="109"/>
      <c r="K232" s="101"/>
    </row>
    <row r="233" spans="2:11">
      <c r="B233" s="108"/>
      <c r="C233" s="101"/>
      <c r="D233" s="101"/>
      <c r="E233" s="101"/>
      <c r="F233" s="101"/>
      <c r="G233" s="101"/>
      <c r="H233" s="101"/>
      <c r="I233" s="109"/>
      <c r="J233" s="109"/>
      <c r="K233" s="101"/>
    </row>
    <row r="234" spans="2:11">
      <c r="B234" s="108"/>
      <c r="C234" s="101"/>
      <c r="D234" s="101"/>
      <c r="E234" s="101"/>
      <c r="F234" s="101"/>
      <c r="G234" s="101"/>
      <c r="H234" s="101"/>
      <c r="I234" s="109"/>
      <c r="J234" s="109"/>
      <c r="K234" s="101"/>
    </row>
    <row r="235" spans="2:11">
      <c r="B235" s="108"/>
      <c r="C235" s="101"/>
      <c r="D235" s="101"/>
      <c r="E235" s="101"/>
      <c r="F235" s="101"/>
      <c r="G235" s="101"/>
      <c r="H235" s="101"/>
      <c r="I235" s="109"/>
      <c r="J235" s="109"/>
      <c r="K235" s="101"/>
    </row>
    <row r="236" spans="2:11">
      <c r="B236" s="108"/>
      <c r="C236" s="101"/>
      <c r="D236" s="101"/>
      <c r="E236" s="101"/>
      <c r="F236" s="101"/>
      <c r="G236" s="101"/>
      <c r="H236" s="101"/>
      <c r="I236" s="109"/>
      <c r="J236" s="109"/>
      <c r="K236" s="101"/>
    </row>
    <row r="237" spans="2:11">
      <c r="B237" s="108"/>
      <c r="C237" s="101"/>
      <c r="D237" s="101"/>
      <c r="E237" s="101"/>
      <c r="F237" s="101"/>
      <c r="G237" s="101"/>
      <c r="H237" s="101"/>
      <c r="I237" s="109"/>
      <c r="J237" s="109"/>
      <c r="K237" s="101"/>
    </row>
    <row r="238" spans="2:11">
      <c r="B238" s="108"/>
      <c r="C238" s="101"/>
      <c r="D238" s="101"/>
      <c r="E238" s="101"/>
      <c r="F238" s="101"/>
      <c r="G238" s="101"/>
      <c r="H238" s="101"/>
      <c r="I238" s="109"/>
      <c r="J238" s="109"/>
      <c r="K238" s="101"/>
    </row>
    <row r="239" spans="2:11">
      <c r="B239" s="108"/>
      <c r="C239" s="101"/>
      <c r="D239" s="101"/>
      <c r="E239" s="101"/>
      <c r="F239" s="101"/>
      <c r="G239" s="101"/>
      <c r="H239" s="101"/>
      <c r="I239" s="109"/>
      <c r="J239" s="109"/>
      <c r="K239" s="101"/>
    </row>
    <row r="240" spans="2:11">
      <c r="B240" s="108"/>
      <c r="C240" s="101"/>
      <c r="D240" s="101"/>
      <c r="E240" s="101"/>
      <c r="F240" s="101"/>
      <c r="G240" s="101"/>
      <c r="H240" s="101"/>
      <c r="I240" s="109"/>
      <c r="J240" s="109"/>
      <c r="K240" s="101"/>
    </row>
    <row r="241" spans="2:11">
      <c r="B241" s="108"/>
      <c r="C241" s="101"/>
      <c r="D241" s="101"/>
      <c r="E241" s="101"/>
      <c r="F241" s="101"/>
      <c r="G241" s="101"/>
      <c r="H241" s="101"/>
      <c r="I241" s="109"/>
      <c r="J241" s="109"/>
      <c r="K241" s="101"/>
    </row>
    <row r="242" spans="2:11">
      <c r="B242" s="108"/>
      <c r="C242" s="101"/>
      <c r="D242" s="101"/>
      <c r="E242" s="101"/>
      <c r="F242" s="101"/>
      <c r="G242" s="101"/>
      <c r="H242" s="101"/>
      <c r="I242" s="109"/>
      <c r="J242" s="109"/>
      <c r="K242" s="101"/>
    </row>
    <row r="243" spans="2:11">
      <c r="B243" s="108"/>
      <c r="C243" s="101"/>
      <c r="D243" s="101"/>
      <c r="E243" s="101"/>
      <c r="F243" s="101"/>
      <c r="G243" s="101"/>
      <c r="H243" s="101"/>
      <c r="I243" s="109"/>
      <c r="J243" s="109"/>
      <c r="K243" s="101"/>
    </row>
    <row r="244" spans="2:11">
      <c r="B244" s="108"/>
      <c r="C244" s="101"/>
      <c r="D244" s="101"/>
      <c r="E244" s="101"/>
      <c r="F244" s="101"/>
      <c r="G244" s="101"/>
      <c r="H244" s="101"/>
      <c r="I244" s="109"/>
      <c r="J244" s="109"/>
      <c r="K244" s="101"/>
    </row>
    <row r="245" spans="2:11">
      <c r="B245" s="108"/>
      <c r="C245" s="101"/>
      <c r="D245" s="101"/>
      <c r="E245" s="101"/>
      <c r="F245" s="101"/>
      <c r="G245" s="101"/>
      <c r="H245" s="101"/>
      <c r="I245" s="109"/>
      <c r="J245" s="109"/>
      <c r="K245" s="101"/>
    </row>
    <row r="246" spans="2:11">
      <c r="B246" s="108"/>
      <c r="C246" s="101"/>
      <c r="D246" s="101"/>
      <c r="E246" s="101"/>
      <c r="F246" s="101"/>
      <c r="G246" s="101"/>
      <c r="H246" s="101"/>
      <c r="I246" s="109"/>
      <c r="J246" s="109"/>
      <c r="K246" s="101"/>
    </row>
    <row r="247" spans="2:11">
      <c r="B247" s="108"/>
      <c r="C247" s="101"/>
      <c r="D247" s="101"/>
      <c r="E247" s="101"/>
      <c r="F247" s="101"/>
      <c r="G247" s="101"/>
      <c r="H247" s="101"/>
      <c r="I247" s="109"/>
      <c r="J247" s="109"/>
      <c r="K247" s="101"/>
    </row>
    <row r="248" spans="2:11">
      <c r="B248" s="108"/>
      <c r="C248" s="101"/>
      <c r="D248" s="101"/>
      <c r="E248" s="101"/>
      <c r="F248" s="101"/>
      <c r="G248" s="101"/>
      <c r="H248" s="101"/>
      <c r="I248" s="109"/>
      <c r="J248" s="109"/>
      <c r="K248" s="101"/>
    </row>
    <row r="249" spans="2:11">
      <c r="B249" s="108"/>
      <c r="C249" s="101"/>
      <c r="D249" s="101"/>
      <c r="E249" s="101"/>
      <c r="F249" s="101"/>
      <c r="G249" s="101"/>
      <c r="H249" s="101"/>
      <c r="I249" s="109"/>
      <c r="J249" s="109"/>
      <c r="K249" s="101"/>
    </row>
    <row r="250" spans="2:11">
      <c r="B250" s="108"/>
      <c r="C250" s="101"/>
      <c r="D250" s="101"/>
      <c r="E250" s="101"/>
      <c r="F250" s="101"/>
      <c r="G250" s="101"/>
      <c r="H250" s="101"/>
      <c r="I250" s="109"/>
      <c r="J250" s="109"/>
      <c r="K250" s="101"/>
    </row>
    <row r="251" spans="2:11">
      <c r="B251" s="108"/>
      <c r="C251" s="101"/>
      <c r="D251" s="101"/>
      <c r="E251" s="101"/>
      <c r="F251" s="101"/>
      <c r="G251" s="101"/>
      <c r="H251" s="101"/>
      <c r="I251" s="109"/>
      <c r="J251" s="109"/>
      <c r="K251" s="101"/>
    </row>
    <row r="252" spans="2:11">
      <c r="B252" s="108"/>
      <c r="C252" s="101"/>
      <c r="D252" s="101"/>
      <c r="E252" s="101"/>
      <c r="F252" s="101"/>
      <c r="G252" s="101"/>
      <c r="H252" s="101"/>
      <c r="I252" s="109"/>
      <c r="J252" s="109"/>
      <c r="K252" s="101"/>
    </row>
    <row r="253" spans="2:11">
      <c r="B253" s="108"/>
      <c r="C253" s="101"/>
      <c r="D253" s="101"/>
      <c r="E253" s="101"/>
      <c r="F253" s="101"/>
      <c r="G253" s="101"/>
      <c r="H253" s="101"/>
      <c r="I253" s="109"/>
      <c r="J253" s="109"/>
      <c r="K253" s="101"/>
    </row>
    <row r="254" spans="2:11">
      <c r="B254" s="108"/>
      <c r="C254" s="101"/>
      <c r="D254" s="101"/>
      <c r="E254" s="101"/>
      <c r="F254" s="101"/>
      <c r="G254" s="101"/>
      <c r="H254" s="101"/>
      <c r="I254" s="109"/>
      <c r="J254" s="109"/>
      <c r="K254" s="101"/>
    </row>
    <row r="255" spans="2:11">
      <c r="B255" s="108"/>
      <c r="C255" s="101"/>
      <c r="D255" s="101"/>
      <c r="E255" s="101"/>
      <c r="F255" s="101"/>
      <c r="G255" s="101"/>
      <c r="H255" s="101"/>
      <c r="I255" s="109"/>
      <c r="J255" s="109"/>
      <c r="K255" s="101"/>
    </row>
    <row r="256" spans="2:11">
      <c r="B256" s="108"/>
      <c r="C256" s="101"/>
      <c r="D256" s="101"/>
      <c r="E256" s="101"/>
      <c r="F256" s="101"/>
      <c r="G256" s="101"/>
      <c r="H256" s="101"/>
      <c r="I256" s="109"/>
      <c r="J256" s="109"/>
      <c r="K256" s="101"/>
    </row>
    <row r="257" spans="2:11">
      <c r="B257" s="108"/>
      <c r="C257" s="101"/>
      <c r="D257" s="101"/>
      <c r="E257" s="101"/>
      <c r="F257" s="101"/>
      <c r="G257" s="101"/>
      <c r="H257" s="101"/>
      <c r="I257" s="109"/>
      <c r="J257" s="109"/>
      <c r="K257" s="101"/>
    </row>
    <row r="258" spans="2:11">
      <c r="B258" s="108"/>
      <c r="C258" s="101"/>
      <c r="D258" s="101"/>
      <c r="E258" s="101"/>
      <c r="F258" s="101"/>
      <c r="G258" s="101"/>
      <c r="H258" s="101"/>
      <c r="I258" s="109"/>
      <c r="J258" s="109"/>
      <c r="K258" s="101"/>
    </row>
    <row r="259" spans="2:11">
      <c r="B259" s="108"/>
      <c r="C259" s="101"/>
      <c r="D259" s="101"/>
      <c r="E259" s="101"/>
      <c r="F259" s="101"/>
      <c r="G259" s="101"/>
      <c r="H259" s="101"/>
      <c r="I259" s="109"/>
      <c r="J259" s="109"/>
      <c r="K259" s="101"/>
    </row>
    <row r="260" spans="2:11">
      <c r="B260" s="108"/>
      <c r="C260" s="101"/>
      <c r="D260" s="101"/>
      <c r="E260" s="101"/>
      <c r="F260" s="101"/>
      <c r="G260" s="101"/>
      <c r="H260" s="101"/>
      <c r="I260" s="109"/>
      <c r="J260" s="109"/>
      <c r="K260" s="101"/>
    </row>
    <row r="261" spans="2:11">
      <c r="B261" s="108"/>
      <c r="C261" s="101"/>
      <c r="D261" s="101"/>
      <c r="E261" s="101"/>
      <c r="F261" s="101"/>
      <c r="G261" s="101"/>
      <c r="H261" s="101"/>
      <c r="I261" s="109"/>
      <c r="J261" s="109"/>
      <c r="K261" s="101"/>
    </row>
    <row r="262" spans="2:11">
      <c r="B262" s="108"/>
      <c r="C262" s="101"/>
      <c r="D262" s="101"/>
      <c r="E262" s="101"/>
      <c r="F262" s="101"/>
      <c r="G262" s="101"/>
      <c r="H262" s="101"/>
      <c r="I262" s="109"/>
      <c r="J262" s="109"/>
      <c r="K262" s="101"/>
    </row>
    <row r="263" spans="2:11">
      <c r="B263" s="108"/>
      <c r="C263" s="101"/>
      <c r="D263" s="101"/>
      <c r="E263" s="101"/>
      <c r="F263" s="101"/>
      <c r="G263" s="101"/>
      <c r="H263" s="101"/>
      <c r="I263" s="109"/>
      <c r="J263" s="109"/>
      <c r="K263" s="101"/>
    </row>
    <row r="264" spans="2:11">
      <c r="B264" s="108"/>
      <c r="C264" s="101"/>
      <c r="D264" s="101"/>
      <c r="E264" s="101"/>
      <c r="F264" s="101"/>
      <c r="G264" s="101"/>
      <c r="H264" s="101"/>
      <c r="I264" s="109"/>
      <c r="J264" s="109"/>
      <c r="K264" s="101"/>
    </row>
    <row r="265" spans="2:11">
      <c r="B265" s="108"/>
      <c r="C265" s="101"/>
      <c r="D265" s="101"/>
      <c r="E265" s="101"/>
      <c r="F265" s="101"/>
      <c r="G265" s="101"/>
      <c r="H265" s="101"/>
      <c r="I265" s="109"/>
      <c r="J265" s="109"/>
      <c r="K265" s="101"/>
    </row>
    <row r="266" spans="2:11">
      <c r="B266" s="108"/>
      <c r="C266" s="101"/>
      <c r="D266" s="101"/>
      <c r="E266" s="101"/>
      <c r="F266" s="101"/>
      <c r="G266" s="101"/>
      <c r="H266" s="101"/>
      <c r="I266" s="109"/>
      <c r="J266" s="109"/>
      <c r="K266" s="101"/>
    </row>
    <row r="267" spans="2:11">
      <c r="B267" s="108"/>
      <c r="C267" s="101"/>
      <c r="D267" s="101"/>
      <c r="E267" s="101"/>
      <c r="F267" s="101"/>
      <c r="G267" s="101"/>
      <c r="H267" s="101"/>
      <c r="I267" s="109"/>
      <c r="J267" s="109"/>
      <c r="K267" s="101"/>
    </row>
    <row r="268" spans="2:11">
      <c r="B268" s="108"/>
      <c r="C268" s="101"/>
      <c r="D268" s="101"/>
      <c r="E268" s="101"/>
      <c r="F268" s="101"/>
      <c r="G268" s="101"/>
      <c r="H268" s="101"/>
      <c r="I268" s="109"/>
      <c r="J268" s="109"/>
      <c r="K268" s="101"/>
    </row>
    <row r="269" spans="2:11">
      <c r="B269" s="108"/>
      <c r="C269" s="101"/>
      <c r="D269" s="101"/>
      <c r="E269" s="101"/>
      <c r="F269" s="101"/>
      <c r="G269" s="101"/>
      <c r="H269" s="101"/>
      <c r="I269" s="109"/>
      <c r="J269" s="109"/>
      <c r="K269" s="101"/>
    </row>
    <row r="270" spans="2:11">
      <c r="B270" s="108"/>
      <c r="C270" s="101"/>
      <c r="D270" s="101"/>
      <c r="E270" s="101"/>
      <c r="F270" s="101"/>
      <c r="G270" s="101"/>
      <c r="H270" s="101"/>
      <c r="I270" s="109"/>
      <c r="J270" s="109"/>
      <c r="K270" s="101"/>
    </row>
    <row r="271" spans="2:11">
      <c r="B271" s="108"/>
      <c r="C271" s="101"/>
      <c r="D271" s="101"/>
      <c r="E271" s="101"/>
      <c r="F271" s="101"/>
      <c r="G271" s="101"/>
      <c r="H271" s="101"/>
      <c r="I271" s="109"/>
      <c r="J271" s="109"/>
      <c r="K271" s="101"/>
    </row>
    <row r="272" spans="2:11">
      <c r="B272" s="108"/>
      <c r="C272" s="101"/>
      <c r="D272" s="101"/>
      <c r="E272" s="101"/>
      <c r="F272" s="101"/>
      <c r="G272" s="101"/>
      <c r="H272" s="101"/>
      <c r="I272" s="109"/>
      <c r="J272" s="109"/>
      <c r="K272" s="101"/>
    </row>
    <row r="273" spans="2:11">
      <c r="B273" s="108"/>
      <c r="C273" s="101"/>
      <c r="D273" s="101"/>
      <c r="E273" s="101"/>
      <c r="F273" s="101"/>
      <c r="G273" s="101"/>
      <c r="H273" s="101"/>
      <c r="I273" s="109"/>
      <c r="J273" s="109"/>
      <c r="K273" s="101"/>
    </row>
    <row r="274" spans="2:11">
      <c r="B274" s="108"/>
      <c r="C274" s="101"/>
      <c r="D274" s="101"/>
      <c r="E274" s="101"/>
      <c r="F274" s="101"/>
      <c r="G274" s="101"/>
      <c r="H274" s="101"/>
      <c r="I274" s="109"/>
      <c r="J274" s="109"/>
      <c r="K274" s="101"/>
    </row>
    <row r="275" spans="2:11">
      <c r="B275" s="108"/>
      <c r="C275" s="101"/>
      <c r="D275" s="101"/>
      <c r="E275" s="101"/>
      <c r="F275" s="101"/>
      <c r="G275" s="101"/>
      <c r="H275" s="101"/>
      <c r="I275" s="109"/>
      <c r="J275" s="109"/>
      <c r="K275" s="101"/>
    </row>
    <row r="276" spans="2:11">
      <c r="B276" s="108"/>
      <c r="C276" s="101"/>
      <c r="D276" s="101"/>
      <c r="E276" s="101"/>
      <c r="F276" s="101"/>
      <c r="G276" s="101"/>
      <c r="H276" s="101"/>
      <c r="I276" s="109"/>
      <c r="J276" s="109"/>
      <c r="K276" s="101"/>
    </row>
    <row r="277" spans="2:11">
      <c r="B277" s="108"/>
      <c r="C277" s="101"/>
      <c r="D277" s="101"/>
      <c r="E277" s="101"/>
      <c r="F277" s="101"/>
      <c r="G277" s="101"/>
      <c r="H277" s="101"/>
      <c r="I277" s="109"/>
      <c r="J277" s="109"/>
      <c r="K277" s="101"/>
    </row>
    <row r="278" spans="2:11">
      <c r="B278" s="108"/>
      <c r="C278" s="101"/>
      <c r="D278" s="101"/>
      <c r="E278" s="101"/>
      <c r="F278" s="101"/>
      <c r="G278" s="101"/>
      <c r="H278" s="101"/>
      <c r="I278" s="109"/>
      <c r="J278" s="109"/>
      <c r="K278" s="101"/>
    </row>
    <row r="279" spans="2:11">
      <c r="B279" s="108"/>
      <c r="C279" s="101"/>
      <c r="D279" s="101"/>
      <c r="E279" s="101"/>
      <c r="F279" s="101"/>
      <c r="G279" s="101"/>
      <c r="H279" s="101"/>
      <c r="I279" s="109"/>
      <c r="J279" s="109"/>
      <c r="K279" s="101"/>
    </row>
    <row r="280" spans="2:11">
      <c r="B280" s="108"/>
      <c r="C280" s="101"/>
      <c r="D280" s="101"/>
      <c r="E280" s="101"/>
      <c r="F280" s="101"/>
      <c r="G280" s="101"/>
      <c r="H280" s="101"/>
      <c r="I280" s="109"/>
      <c r="J280" s="109"/>
      <c r="K280" s="101"/>
    </row>
    <row r="281" spans="2:11">
      <c r="B281" s="108"/>
      <c r="C281" s="101"/>
      <c r="D281" s="101"/>
      <c r="E281" s="101"/>
      <c r="F281" s="101"/>
      <c r="G281" s="101"/>
      <c r="H281" s="101"/>
      <c r="I281" s="109"/>
      <c r="J281" s="109"/>
      <c r="K281" s="101"/>
    </row>
    <row r="282" spans="2:11">
      <c r="B282" s="108"/>
      <c r="C282" s="101"/>
      <c r="D282" s="101"/>
      <c r="E282" s="101"/>
      <c r="F282" s="101"/>
      <c r="G282" s="101"/>
      <c r="H282" s="101"/>
      <c r="I282" s="109"/>
      <c r="J282" s="109"/>
      <c r="K282" s="101"/>
    </row>
    <row r="283" spans="2:11">
      <c r="B283" s="108"/>
      <c r="C283" s="101"/>
      <c r="D283" s="101"/>
      <c r="E283" s="101"/>
      <c r="F283" s="101"/>
      <c r="G283" s="101"/>
      <c r="H283" s="101"/>
      <c r="I283" s="109"/>
      <c r="J283" s="109"/>
      <c r="K283" s="101"/>
    </row>
    <row r="284" spans="2:11">
      <c r="B284" s="108"/>
      <c r="C284" s="101"/>
      <c r="D284" s="101"/>
      <c r="E284" s="101"/>
      <c r="F284" s="101"/>
      <c r="G284" s="101"/>
      <c r="H284" s="101"/>
      <c r="I284" s="109"/>
      <c r="J284" s="109"/>
      <c r="K284" s="101"/>
    </row>
    <row r="285" spans="2:11">
      <c r="B285" s="108"/>
      <c r="C285" s="101"/>
      <c r="D285" s="101"/>
      <c r="E285" s="101"/>
      <c r="F285" s="101"/>
      <c r="G285" s="101"/>
      <c r="H285" s="101"/>
      <c r="I285" s="109"/>
      <c r="J285" s="109"/>
      <c r="K285" s="101"/>
    </row>
    <row r="286" spans="2:11">
      <c r="B286" s="108"/>
      <c r="C286" s="101"/>
      <c r="D286" s="101"/>
      <c r="E286" s="101"/>
      <c r="F286" s="101"/>
      <c r="G286" s="101"/>
      <c r="H286" s="101"/>
      <c r="I286" s="109"/>
      <c r="J286" s="109"/>
      <c r="K286" s="101"/>
    </row>
    <row r="287" spans="2:11">
      <c r="B287" s="108"/>
      <c r="C287" s="101"/>
      <c r="D287" s="101"/>
      <c r="E287" s="101"/>
      <c r="F287" s="101"/>
      <c r="G287" s="101"/>
      <c r="H287" s="101"/>
      <c r="I287" s="109"/>
      <c r="J287" s="109"/>
      <c r="K287" s="101"/>
    </row>
    <row r="288" spans="2:11">
      <c r="B288" s="108"/>
      <c r="C288" s="101"/>
      <c r="D288" s="101"/>
      <c r="E288" s="101"/>
      <c r="F288" s="101"/>
      <c r="G288" s="101"/>
      <c r="H288" s="101"/>
      <c r="I288" s="109"/>
      <c r="J288" s="109"/>
      <c r="K288" s="101"/>
    </row>
    <row r="289" spans="2:11">
      <c r="B289" s="108"/>
      <c r="C289" s="101"/>
      <c r="D289" s="101"/>
      <c r="E289" s="101"/>
      <c r="F289" s="101"/>
      <c r="G289" s="101"/>
      <c r="H289" s="101"/>
      <c r="I289" s="109"/>
      <c r="J289" s="109"/>
      <c r="K289" s="101"/>
    </row>
    <row r="290" spans="2:11">
      <c r="B290" s="108"/>
      <c r="C290" s="101"/>
      <c r="D290" s="101"/>
      <c r="E290" s="101"/>
      <c r="F290" s="101"/>
      <c r="G290" s="101"/>
      <c r="H290" s="101"/>
      <c r="I290" s="109"/>
      <c r="J290" s="109"/>
      <c r="K290" s="101"/>
    </row>
    <row r="291" spans="2:11">
      <c r="B291" s="108"/>
      <c r="C291" s="101"/>
      <c r="D291" s="101"/>
      <c r="E291" s="101"/>
      <c r="F291" s="101"/>
      <c r="G291" s="101"/>
      <c r="H291" s="101"/>
      <c r="I291" s="109"/>
      <c r="J291" s="109"/>
      <c r="K291" s="101"/>
    </row>
    <row r="292" spans="2:11">
      <c r="B292" s="108"/>
      <c r="C292" s="101"/>
      <c r="D292" s="101"/>
      <c r="E292" s="101"/>
      <c r="F292" s="101"/>
      <c r="G292" s="101"/>
      <c r="H292" s="101"/>
      <c r="I292" s="109"/>
      <c r="J292" s="109"/>
      <c r="K292" s="101"/>
    </row>
    <row r="293" spans="2:11">
      <c r="B293" s="108"/>
      <c r="C293" s="101"/>
      <c r="D293" s="101"/>
      <c r="E293" s="101"/>
      <c r="F293" s="101"/>
      <c r="G293" s="101"/>
      <c r="H293" s="101"/>
      <c r="I293" s="109"/>
      <c r="J293" s="109"/>
      <c r="K293" s="101"/>
    </row>
    <row r="294" spans="2:11">
      <c r="B294" s="108"/>
      <c r="C294" s="101"/>
      <c r="D294" s="101"/>
      <c r="E294" s="101"/>
      <c r="F294" s="101"/>
      <c r="G294" s="101"/>
      <c r="H294" s="101"/>
      <c r="I294" s="109"/>
      <c r="J294" s="109"/>
      <c r="K294" s="101"/>
    </row>
    <row r="295" spans="2:11">
      <c r="B295" s="108"/>
      <c r="C295" s="101"/>
      <c r="D295" s="101"/>
      <c r="E295" s="101"/>
      <c r="F295" s="101"/>
      <c r="G295" s="101"/>
      <c r="H295" s="101"/>
      <c r="I295" s="109"/>
      <c r="J295" s="109"/>
      <c r="K295" s="101"/>
    </row>
    <row r="296" spans="2:11">
      <c r="B296" s="108"/>
      <c r="C296" s="101"/>
      <c r="D296" s="101"/>
      <c r="E296" s="101"/>
      <c r="F296" s="101"/>
      <c r="G296" s="101"/>
      <c r="H296" s="101"/>
      <c r="I296" s="109"/>
      <c r="J296" s="109"/>
      <c r="K296" s="101"/>
    </row>
    <row r="297" spans="2:11">
      <c r="B297" s="108"/>
      <c r="C297" s="101"/>
      <c r="D297" s="101"/>
      <c r="E297" s="101"/>
      <c r="F297" s="101"/>
      <c r="G297" s="101"/>
      <c r="H297" s="101"/>
      <c r="I297" s="109"/>
      <c r="J297" s="109"/>
      <c r="K297" s="101"/>
    </row>
    <row r="298" spans="2:11">
      <c r="B298" s="108"/>
      <c r="C298" s="101"/>
      <c r="D298" s="101"/>
      <c r="E298" s="101"/>
      <c r="F298" s="101"/>
      <c r="G298" s="101"/>
      <c r="H298" s="101"/>
      <c r="I298" s="109"/>
      <c r="J298" s="109"/>
      <c r="K298" s="101"/>
    </row>
    <row r="299" spans="2:11">
      <c r="B299" s="108"/>
      <c r="C299" s="101"/>
      <c r="D299" s="101"/>
      <c r="E299" s="101"/>
      <c r="F299" s="101"/>
      <c r="G299" s="101"/>
      <c r="H299" s="101"/>
      <c r="I299" s="109"/>
      <c r="J299" s="109"/>
      <c r="K299" s="101"/>
    </row>
    <row r="300" spans="2:11">
      <c r="B300" s="108"/>
      <c r="C300" s="101"/>
      <c r="D300" s="101"/>
      <c r="E300" s="101"/>
      <c r="F300" s="101"/>
      <c r="G300" s="101"/>
      <c r="H300" s="101"/>
      <c r="I300" s="109"/>
      <c r="J300" s="109"/>
      <c r="K300" s="101"/>
    </row>
    <row r="301" spans="2:11">
      <c r="B301" s="108"/>
      <c r="C301" s="101"/>
      <c r="D301" s="101"/>
      <c r="E301" s="101"/>
      <c r="F301" s="101"/>
      <c r="G301" s="101"/>
      <c r="H301" s="101"/>
      <c r="I301" s="109"/>
      <c r="J301" s="109"/>
      <c r="K301" s="101"/>
    </row>
    <row r="302" spans="2:11">
      <c r="B302" s="108"/>
      <c r="C302" s="101"/>
      <c r="D302" s="101"/>
      <c r="E302" s="101"/>
      <c r="F302" s="101"/>
      <c r="G302" s="101"/>
      <c r="H302" s="101"/>
      <c r="I302" s="109"/>
      <c r="J302" s="109"/>
      <c r="K302" s="101"/>
    </row>
    <row r="303" spans="2:11">
      <c r="B303" s="108"/>
      <c r="C303" s="101"/>
      <c r="D303" s="101"/>
      <c r="E303" s="101"/>
      <c r="F303" s="101"/>
      <c r="G303" s="101"/>
      <c r="H303" s="101"/>
      <c r="I303" s="109"/>
      <c r="J303" s="109"/>
      <c r="K303" s="101"/>
    </row>
    <row r="304" spans="2:11">
      <c r="B304" s="108"/>
      <c r="C304" s="101"/>
      <c r="D304" s="101"/>
      <c r="E304" s="101"/>
      <c r="F304" s="101"/>
      <c r="G304" s="101"/>
      <c r="H304" s="101"/>
      <c r="I304" s="109"/>
      <c r="J304" s="109"/>
      <c r="K304" s="101"/>
    </row>
    <row r="305" spans="2:11">
      <c r="B305" s="108"/>
      <c r="C305" s="101"/>
      <c r="D305" s="101"/>
      <c r="E305" s="101"/>
      <c r="F305" s="101"/>
      <c r="G305" s="101"/>
      <c r="H305" s="101"/>
      <c r="I305" s="109"/>
      <c r="J305" s="109"/>
      <c r="K305" s="101"/>
    </row>
    <row r="306" spans="2:11">
      <c r="B306" s="108"/>
      <c r="C306" s="101"/>
      <c r="D306" s="101"/>
      <c r="E306" s="101"/>
      <c r="F306" s="101"/>
      <c r="G306" s="101"/>
      <c r="H306" s="101"/>
      <c r="I306" s="109"/>
      <c r="J306" s="109"/>
      <c r="K306" s="101"/>
    </row>
    <row r="307" spans="2:11">
      <c r="B307" s="108"/>
      <c r="C307" s="101"/>
      <c r="D307" s="101"/>
      <c r="E307" s="101"/>
      <c r="F307" s="101"/>
      <c r="G307" s="101"/>
      <c r="H307" s="101"/>
      <c r="I307" s="109"/>
      <c r="J307" s="109"/>
      <c r="K307" s="101"/>
    </row>
    <row r="308" spans="2:11">
      <c r="B308" s="108"/>
      <c r="C308" s="101"/>
      <c r="D308" s="101"/>
      <c r="E308" s="101"/>
      <c r="F308" s="101"/>
      <c r="G308" s="101"/>
      <c r="H308" s="101"/>
      <c r="I308" s="109"/>
      <c r="J308" s="109"/>
      <c r="K308" s="101"/>
    </row>
    <row r="309" spans="2:11">
      <c r="B309" s="108"/>
      <c r="C309" s="101"/>
      <c r="D309" s="101"/>
      <c r="E309" s="101"/>
      <c r="F309" s="101"/>
      <c r="G309" s="101"/>
      <c r="H309" s="101"/>
      <c r="I309" s="109"/>
      <c r="J309" s="109"/>
      <c r="K309" s="101"/>
    </row>
    <row r="310" spans="2:11">
      <c r="B310" s="108"/>
      <c r="C310" s="101"/>
      <c r="D310" s="101"/>
      <c r="E310" s="101"/>
      <c r="F310" s="101"/>
      <c r="G310" s="101"/>
      <c r="H310" s="101"/>
      <c r="I310" s="109"/>
      <c r="J310" s="109"/>
      <c r="K310" s="101"/>
    </row>
    <row r="311" spans="2:11">
      <c r="B311" s="108"/>
      <c r="C311" s="101"/>
      <c r="D311" s="101"/>
      <c r="E311" s="101"/>
      <c r="F311" s="101"/>
      <c r="G311" s="101"/>
      <c r="H311" s="101"/>
      <c r="I311" s="109"/>
      <c r="J311" s="109"/>
      <c r="K311" s="101"/>
    </row>
    <row r="312" spans="2:11">
      <c r="B312" s="108"/>
      <c r="C312" s="101"/>
      <c r="D312" s="101"/>
      <c r="E312" s="101"/>
      <c r="F312" s="101"/>
      <c r="G312" s="101"/>
      <c r="H312" s="101"/>
      <c r="I312" s="109"/>
      <c r="J312" s="109"/>
      <c r="K312" s="101"/>
    </row>
    <row r="313" spans="2:11">
      <c r="B313" s="108"/>
      <c r="C313" s="101"/>
      <c r="D313" s="101"/>
      <c r="E313" s="101"/>
      <c r="F313" s="101"/>
      <c r="G313" s="101"/>
      <c r="H313" s="101"/>
      <c r="I313" s="109"/>
      <c r="J313" s="109"/>
      <c r="K313" s="101"/>
    </row>
    <row r="314" spans="2:11">
      <c r="B314" s="108"/>
      <c r="C314" s="101"/>
      <c r="D314" s="101"/>
      <c r="E314" s="101"/>
      <c r="F314" s="101"/>
      <c r="G314" s="101"/>
      <c r="H314" s="101"/>
      <c r="I314" s="109"/>
      <c r="J314" s="109"/>
      <c r="K314" s="101"/>
    </row>
    <row r="315" spans="2:11">
      <c r="B315" s="108"/>
      <c r="C315" s="101"/>
      <c r="D315" s="101"/>
      <c r="E315" s="101"/>
      <c r="F315" s="101"/>
      <c r="G315" s="101"/>
      <c r="H315" s="101"/>
      <c r="I315" s="109"/>
      <c r="J315" s="109"/>
      <c r="K315" s="101"/>
    </row>
    <row r="316" spans="2:11">
      <c r="B316" s="108"/>
      <c r="C316" s="101"/>
      <c r="D316" s="101"/>
      <c r="E316" s="101"/>
      <c r="F316" s="101"/>
      <c r="G316" s="101"/>
      <c r="H316" s="101"/>
      <c r="I316" s="109"/>
      <c r="J316" s="109"/>
      <c r="K316" s="101"/>
    </row>
    <row r="317" spans="2:11">
      <c r="B317" s="108"/>
      <c r="C317" s="101"/>
      <c r="D317" s="101"/>
      <c r="E317" s="101"/>
      <c r="F317" s="101"/>
      <c r="G317" s="101"/>
      <c r="H317" s="101"/>
      <c r="I317" s="109"/>
      <c r="J317" s="109"/>
      <c r="K317" s="101"/>
    </row>
    <row r="318" spans="2:11">
      <c r="B318" s="108"/>
      <c r="C318" s="101"/>
      <c r="D318" s="101"/>
      <c r="E318" s="101"/>
      <c r="F318" s="101"/>
      <c r="G318" s="101"/>
      <c r="H318" s="101"/>
      <c r="I318" s="109"/>
      <c r="J318" s="109"/>
      <c r="K318" s="101"/>
    </row>
    <row r="319" spans="2:11">
      <c r="B319" s="108"/>
      <c r="C319" s="101"/>
      <c r="D319" s="101"/>
      <c r="E319" s="101"/>
      <c r="F319" s="101"/>
      <c r="G319" s="101"/>
      <c r="H319" s="101"/>
      <c r="I319" s="109"/>
      <c r="J319" s="109"/>
      <c r="K319" s="101"/>
    </row>
    <row r="320" spans="2:11">
      <c r="B320" s="108"/>
      <c r="C320" s="101"/>
      <c r="D320" s="101"/>
      <c r="E320" s="101"/>
      <c r="F320" s="101"/>
      <c r="G320" s="101"/>
      <c r="H320" s="101"/>
      <c r="I320" s="109"/>
      <c r="J320" s="109"/>
      <c r="K320" s="101"/>
    </row>
    <row r="321" spans="2:11">
      <c r="B321" s="108"/>
      <c r="C321" s="101"/>
      <c r="D321" s="101"/>
      <c r="E321" s="101"/>
      <c r="F321" s="101"/>
      <c r="G321" s="101"/>
      <c r="H321" s="101"/>
      <c r="I321" s="109"/>
      <c r="J321" s="109"/>
      <c r="K321" s="101"/>
    </row>
    <row r="322" spans="2:11">
      <c r="B322" s="108"/>
      <c r="C322" s="101"/>
      <c r="D322" s="101"/>
      <c r="E322" s="101"/>
      <c r="F322" s="101"/>
      <c r="G322" s="101"/>
      <c r="H322" s="101"/>
      <c r="I322" s="109"/>
      <c r="J322" s="109"/>
      <c r="K322" s="101"/>
    </row>
    <row r="323" spans="2:11">
      <c r="B323" s="108"/>
      <c r="C323" s="101"/>
      <c r="D323" s="101"/>
      <c r="E323" s="101"/>
      <c r="F323" s="101"/>
      <c r="G323" s="101"/>
      <c r="H323" s="101"/>
      <c r="I323" s="109"/>
      <c r="J323" s="109"/>
      <c r="K323" s="101"/>
    </row>
    <row r="324" spans="2:11">
      <c r="B324" s="108"/>
      <c r="C324" s="101"/>
      <c r="D324" s="101"/>
      <c r="E324" s="101"/>
      <c r="F324" s="101"/>
      <c r="G324" s="101"/>
      <c r="H324" s="101"/>
      <c r="I324" s="109"/>
      <c r="J324" s="109"/>
      <c r="K324" s="101"/>
    </row>
    <row r="325" spans="2:11">
      <c r="B325" s="108"/>
      <c r="C325" s="101"/>
      <c r="D325" s="101"/>
      <c r="E325" s="101"/>
      <c r="F325" s="101"/>
      <c r="G325" s="101"/>
      <c r="H325" s="101"/>
      <c r="I325" s="109"/>
      <c r="J325" s="109"/>
      <c r="K325" s="101"/>
    </row>
    <row r="326" spans="2:11">
      <c r="B326" s="108"/>
      <c r="C326" s="101"/>
      <c r="D326" s="101"/>
      <c r="E326" s="101"/>
      <c r="F326" s="101"/>
      <c r="G326" s="101"/>
      <c r="H326" s="101"/>
      <c r="I326" s="109"/>
      <c r="J326" s="109"/>
      <c r="K326" s="101"/>
    </row>
    <row r="327" spans="2:11">
      <c r="B327" s="108"/>
      <c r="C327" s="101"/>
      <c r="D327" s="101"/>
      <c r="E327" s="101"/>
      <c r="F327" s="101"/>
      <c r="G327" s="101"/>
      <c r="H327" s="101"/>
      <c r="I327" s="109"/>
      <c r="J327" s="109"/>
      <c r="K327" s="101"/>
    </row>
    <row r="328" spans="2:11">
      <c r="B328" s="108"/>
      <c r="C328" s="101"/>
      <c r="D328" s="101"/>
      <c r="E328" s="101"/>
      <c r="F328" s="101"/>
      <c r="G328" s="101"/>
      <c r="H328" s="101"/>
      <c r="I328" s="109"/>
      <c r="J328" s="109"/>
      <c r="K328" s="101"/>
    </row>
    <row r="329" spans="2:11">
      <c r="B329" s="108"/>
      <c r="C329" s="101"/>
      <c r="D329" s="101"/>
      <c r="E329" s="101"/>
      <c r="F329" s="101"/>
      <c r="G329" s="101"/>
      <c r="H329" s="101"/>
      <c r="I329" s="109"/>
      <c r="J329" s="109"/>
      <c r="K329" s="101"/>
    </row>
    <row r="330" spans="2:11">
      <c r="B330" s="108"/>
      <c r="C330" s="101"/>
      <c r="D330" s="101"/>
      <c r="E330" s="101"/>
      <c r="F330" s="101"/>
      <c r="G330" s="101"/>
      <c r="H330" s="101"/>
      <c r="I330" s="109"/>
      <c r="J330" s="109"/>
      <c r="K330" s="101"/>
    </row>
    <row r="331" spans="2:11">
      <c r="B331" s="108"/>
      <c r="C331" s="101"/>
      <c r="D331" s="101"/>
      <c r="E331" s="101"/>
      <c r="F331" s="101"/>
      <c r="G331" s="101"/>
      <c r="H331" s="101"/>
      <c r="I331" s="109"/>
      <c r="J331" s="109"/>
      <c r="K331" s="101"/>
    </row>
    <row r="332" spans="2:11">
      <c r="B332" s="108"/>
      <c r="C332" s="101"/>
      <c r="D332" s="101"/>
      <c r="E332" s="101"/>
      <c r="F332" s="101"/>
      <c r="G332" s="101"/>
      <c r="H332" s="101"/>
      <c r="I332" s="109"/>
      <c r="J332" s="109"/>
      <c r="K332" s="101"/>
    </row>
    <row r="333" spans="2:11">
      <c r="B333" s="108"/>
      <c r="C333" s="101"/>
      <c r="D333" s="101"/>
      <c r="E333" s="101"/>
      <c r="F333" s="101"/>
      <c r="G333" s="101"/>
      <c r="H333" s="101"/>
      <c r="I333" s="109"/>
      <c r="J333" s="109"/>
      <c r="K333" s="101"/>
    </row>
    <row r="334" spans="2:11">
      <c r="B334" s="108"/>
      <c r="C334" s="101"/>
      <c r="D334" s="101"/>
      <c r="E334" s="101"/>
      <c r="F334" s="101"/>
      <c r="G334" s="101"/>
      <c r="H334" s="101"/>
      <c r="I334" s="109"/>
      <c r="J334" s="109"/>
      <c r="K334" s="101"/>
    </row>
    <row r="335" spans="2:11">
      <c r="B335" s="108"/>
      <c r="C335" s="101"/>
      <c r="D335" s="101"/>
      <c r="E335" s="101"/>
      <c r="F335" s="101"/>
      <c r="G335" s="101"/>
      <c r="H335" s="101"/>
      <c r="I335" s="109"/>
      <c r="J335" s="109"/>
      <c r="K335" s="101"/>
    </row>
    <row r="336" spans="2:11">
      <c r="B336" s="108"/>
      <c r="C336" s="101"/>
      <c r="D336" s="101"/>
      <c r="E336" s="101"/>
      <c r="F336" s="101"/>
      <c r="G336" s="101"/>
      <c r="H336" s="101"/>
      <c r="I336" s="109"/>
      <c r="J336" s="109"/>
      <c r="K336" s="101"/>
    </row>
    <row r="337" spans="2:11">
      <c r="B337" s="108"/>
      <c r="C337" s="101"/>
      <c r="D337" s="101"/>
      <c r="E337" s="101"/>
      <c r="F337" s="101"/>
      <c r="G337" s="101"/>
      <c r="H337" s="101"/>
      <c r="I337" s="109"/>
      <c r="J337" s="109"/>
      <c r="K337" s="101"/>
    </row>
    <row r="338" spans="2:11">
      <c r="B338" s="108"/>
      <c r="C338" s="101"/>
      <c r="D338" s="101"/>
      <c r="E338" s="101"/>
      <c r="F338" s="101"/>
      <c r="G338" s="101"/>
      <c r="H338" s="101"/>
      <c r="I338" s="109"/>
      <c r="J338" s="109"/>
      <c r="K338" s="101"/>
    </row>
    <row r="339" spans="2:11">
      <c r="B339" s="108"/>
      <c r="C339" s="101"/>
      <c r="D339" s="101"/>
      <c r="E339" s="101"/>
      <c r="F339" s="101"/>
      <c r="G339" s="101"/>
      <c r="H339" s="101"/>
      <c r="I339" s="109"/>
      <c r="J339" s="109"/>
      <c r="K339" s="101"/>
    </row>
    <row r="340" spans="2:11">
      <c r="B340" s="108"/>
      <c r="C340" s="101"/>
      <c r="D340" s="101"/>
      <c r="E340" s="101"/>
      <c r="F340" s="101"/>
      <c r="G340" s="101"/>
      <c r="H340" s="101"/>
      <c r="I340" s="109"/>
      <c r="J340" s="109"/>
      <c r="K340" s="101"/>
    </row>
    <row r="341" spans="2:11">
      <c r="B341" s="108"/>
      <c r="C341" s="101"/>
      <c r="D341" s="101"/>
      <c r="E341" s="101"/>
      <c r="F341" s="101"/>
      <c r="G341" s="101"/>
      <c r="H341" s="101"/>
      <c r="I341" s="109"/>
      <c r="J341" s="109"/>
      <c r="K341" s="101"/>
    </row>
    <row r="342" spans="2:11">
      <c r="B342" s="108"/>
      <c r="C342" s="101"/>
      <c r="D342" s="101"/>
      <c r="E342" s="101"/>
      <c r="F342" s="101"/>
      <c r="G342" s="101"/>
      <c r="H342" s="101"/>
      <c r="I342" s="109"/>
      <c r="J342" s="109"/>
      <c r="K342" s="101"/>
    </row>
    <row r="343" spans="2:11">
      <c r="B343" s="108"/>
      <c r="C343" s="101"/>
      <c r="D343" s="101"/>
      <c r="E343" s="101"/>
      <c r="F343" s="101"/>
      <c r="G343" s="101"/>
      <c r="H343" s="101"/>
      <c r="I343" s="109"/>
      <c r="J343" s="109"/>
      <c r="K343" s="101"/>
    </row>
    <row r="344" spans="2:11">
      <c r="B344" s="108"/>
      <c r="C344" s="101"/>
      <c r="D344" s="101"/>
      <c r="E344" s="101"/>
      <c r="F344" s="101"/>
      <c r="G344" s="101"/>
      <c r="H344" s="101"/>
      <c r="I344" s="109"/>
      <c r="J344" s="109"/>
      <c r="K344" s="101"/>
    </row>
    <row r="345" spans="2:11">
      <c r="B345" s="108"/>
      <c r="C345" s="101"/>
      <c r="D345" s="101"/>
      <c r="E345" s="101"/>
      <c r="F345" s="101"/>
      <c r="G345" s="101"/>
      <c r="H345" s="101"/>
      <c r="I345" s="109"/>
      <c r="J345" s="109"/>
      <c r="K345" s="101"/>
    </row>
    <row r="346" spans="2:11">
      <c r="B346" s="108"/>
      <c r="C346" s="101"/>
      <c r="D346" s="101"/>
      <c r="E346" s="101"/>
      <c r="F346" s="101"/>
      <c r="G346" s="101"/>
      <c r="H346" s="101"/>
      <c r="I346" s="109"/>
      <c r="J346" s="109"/>
      <c r="K346" s="101"/>
    </row>
    <row r="347" spans="2:11">
      <c r="B347" s="108"/>
      <c r="C347" s="101"/>
      <c r="D347" s="101"/>
      <c r="E347" s="101"/>
      <c r="F347" s="101"/>
      <c r="G347" s="101"/>
      <c r="H347" s="101"/>
      <c r="I347" s="109"/>
      <c r="J347" s="109"/>
      <c r="K347" s="101"/>
    </row>
    <row r="348" spans="2:11">
      <c r="B348" s="108"/>
      <c r="C348" s="101"/>
      <c r="D348" s="101"/>
      <c r="E348" s="101"/>
      <c r="F348" s="101"/>
      <c r="G348" s="101"/>
      <c r="H348" s="101"/>
      <c r="I348" s="109"/>
      <c r="J348" s="109"/>
      <c r="K348" s="101"/>
    </row>
    <row r="349" spans="2:11">
      <c r="B349" s="108"/>
      <c r="C349" s="101"/>
      <c r="D349" s="101"/>
      <c r="E349" s="101"/>
      <c r="F349" s="101"/>
      <c r="G349" s="101"/>
      <c r="H349" s="101"/>
      <c r="I349" s="109"/>
      <c r="J349" s="109"/>
      <c r="K349" s="101"/>
    </row>
    <row r="350" spans="2:11">
      <c r="B350" s="108"/>
      <c r="C350" s="101"/>
      <c r="D350" s="101"/>
      <c r="E350" s="101"/>
      <c r="F350" s="101"/>
      <c r="G350" s="101"/>
      <c r="H350" s="101"/>
      <c r="I350" s="109"/>
      <c r="J350" s="109"/>
      <c r="K350" s="101"/>
    </row>
    <row r="351" spans="2:11">
      <c r="B351" s="108"/>
      <c r="C351" s="101"/>
      <c r="D351" s="101"/>
      <c r="E351" s="101"/>
      <c r="F351" s="101"/>
      <c r="G351" s="101"/>
      <c r="H351" s="101"/>
      <c r="I351" s="109"/>
      <c r="J351" s="109"/>
      <c r="K351" s="101"/>
    </row>
    <row r="352" spans="2:11">
      <c r="B352" s="108"/>
      <c r="C352" s="101"/>
      <c r="D352" s="101"/>
      <c r="E352" s="101"/>
      <c r="F352" s="101"/>
      <c r="G352" s="101"/>
      <c r="H352" s="101"/>
      <c r="I352" s="109"/>
      <c r="J352" s="109"/>
      <c r="K352" s="101"/>
    </row>
    <row r="353" spans="2:11">
      <c r="B353" s="108"/>
      <c r="C353" s="101"/>
      <c r="D353" s="101"/>
      <c r="E353" s="101"/>
      <c r="F353" s="101"/>
      <c r="G353" s="101"/>
      <c r="H353" s="101"/>
      <c r="I353" s="109"/>
      <c r="J353" s="109"/>
      <c r="K353" s="101"/>
    </row>
    <row r="354" spans="2:11">
      <c r="B354" s="108"/>
      <c r="C354" s="101"/>
      <c r="D354" s="101"/>
      <c r="E354" s="101"/>
      <c r="F354" s="101"/>
      <c r="G354" s="101"/>
      <c r="H354" s="101"/>
      <c r="I354" s="109"/>
      <c r="J354" s="109"/>
      <c r="K354" s="101"/>
    </row>
    <row r="355" spans="2:11">
      <c r="B355" s="108"/>
      <c r="C355" s="101"/>
      <c r="D355" s="101"/>
      <c r="E355" s="101"/>
      <c r="F355" s="101"/>
      <c r="G355" s="101"/>
      <c r="H355" s="101"/>
      <c r="I355" s="109"/>
      <c r="J355" s="109"/>
      <c r="K355" s="101"/>
    </row>
    <row r="356" spans="2:11">
      <c r="B356" s="108"/>
      <c r="C356" s="101"/>
      <c r="D356" s="101"/>
      <c r="E356" s="101"/>
      <c r="F356" s="101"/>
      <c r="G356" s="101"/>
      <c r="H356" s="101"/>
      <c r="I356" s="109"/>
      <c r="J356" s="109"/>
      <c r="K356" s="101"/>
    </row>
    <row r="357" spans="2:11">
      <c r="B357" s="108"/>
      <c r="C357" s="101"/>
      <c r="D357" s="101"/>
      <c r="E357" s="101"/>
      <c r="F357" s="101"/>
      <c r="G357" s="101"/>
      <c r="H357" s="101"/>
      <c r="I357" s="109"/>
      <c r="J357" s="109"/>
      <c r="K357" s="101"/>
    </row>
    <row r="358" spans="2:11">
      <c r="B358" s="108"/>
      <c r="C358" s="101"/>
      <c r="D358" s="101"/>
      <c r="E358" s="101"/>
      <c r="F358" s="101"/>
      <c r="G358" s="101"/>
      <c r="H358" s="101"/>
      <c r="I358" s="109"/>
      <c r="J358" s="109"/>
      <c r="K358" s="101"/>
    </row>
    <row r="359" spans="2:11">
      <c r="B359" s="108"/>
      <c r="C359" s="101"/>
      <c r="D359" s="101"/>
      <c r="E359" s="101"/>
      <c r="F359" s="101"/>
      <c r="G359" s="101"/>
      <c r="H359" s="101"/>
      <c r="I359" s="109"/>
      <c r="J359" s="109"/>
      <c r="K359" s="101"/>
    </row>
    <row r="360" spans="2:11">
      <c r="B360" s="108"/>
      <c r="C360" s="101"/>
      <c r="D360" s="101"/>
      <c r="E360" s="101"/>
      <c r="F360" s="101"/>
      <c r="G360" s="101"/>
      <c r="H360" s="101"/>
      <c r="I360" s="109"/>
      <c r="J360" s="109"/>
      <c r="K360" s="101"/>
    </row>
    <row r="361" spans="2:11">
      <c r="B361" s="108"/>
      <c r="C361" s="101"/>
      <c r="D361" s="101"/>
      <c r="E361" s="101"/>
      <c r="F361" s="101"/>
      <c r="G361" s="101"/>
      <c r="H361" s="101"/>
      <c r="I361" s="109"/>
      <c r="J361" s="109"/>
      <c r="K361" s="101"/>
    </row>
    <row r="362" spans="2:11">
      <c r="B362" s="108"/>
      <c r="C362" s="101"/>
      <c r="D362" s="101"/>
      <c r="E362" s="101"/>
      <c r="F362" s="101"/>
      <c r="G362" s="101"/>
      <c r="H362" s="101"/>
      <c r="I362" s="109"/>
      <c r="J362" s="109"/>
      <c r="K362" s="101"/>
    </row>
    <row r="363" spans="2:11">
      <c r="B363" s="108"/>
      <c r="C363" s="101"/>
      <c r="D363" s="101"/>
      <c r="E363" s="101"/>
      <c r="F363" s="101"/>
      <c r="G363" s="101"/>
      <c r="H363" s="101"/>
      <c r="I363" s="109"/>
      <c r="J363" s="109"/>
      <c r="K363" s="101"/>
    </row>
    <row r="364" spans="2:11">
      <c r="B364" s="108"/>
      <c r="C364" s="101"/>
      <c r="D364" s="101"/>
      <c r="E364" s="101"/>
      <c r="F364" s="101"/>
      <c r="G364" s="101"/>
      <c r="H364" s="101"/>
      <c r="I364" s="109"/>
      <c r="J364" s="109"/>
      <c r="K364" s="101"/>
    </row>
    <row r="365" spans="2:11">
      <c r="B365" s="108"/>
      <c r="C365" s="101"/>
      <c r="D365" s="101"/>
      <c r="E365" s="101"/>
      <c r="F365" s="101"/>
      <c r="G365" s="101"/>
      <c r="H365" s="101"/>
      <c r="I365" s="109"/>
      <c r="J365" s="109"/>
      <c r="K365" s="101"/>
    </row>
    <row r="366" spans="2:11">
      <c r="B366" s="108"/>
      <c r="C366" s="101"/>
      <c r="D366" s="101"/>
      <c r="E366" s="101"/>
      <c r="F366" s="101"/>
      <c r="G366" s="101"/>
      <c r="H366" s="101"/>
      <c r="I366" s="109"/>
      <c r="J366" s="109"/>
      <c r="K366" s="101"/>
    </row>
    <row r="367" spans="2:11">
      <c r="B367" s="108"/>
      <c r="C367" s="101"/>
      <c r="D367" s="101"/>
      <c r="E367" s="101"/>
      <c r="F367" s="101"/>
      <c r="G367" s="101"/>
      <c r="H367" s="101"/>
      <c r="I367" s="109"/>
      <c r="J367" s="109"/>
      <c r="K367" s="101"/>
    </row>
    <row r="368" spans="2:11">
      <c r="B368" s="108"/>
      <c r="C368" s="101"/>
      <c r="D368" s="101"/>
      <c r="E368" s="101"/>
      <c r="F368" s="101"/>
      <c r="G368" s="101"/>
      <c r="H368" s="101"/>
      <c r="I368" s="109"/>
      <c r="J368" s="109"/>
      <c r="K368" s="101"/>
    </row>
    <row r="369" spans="2:11">
      <c r="B369" s="108"/>
      <c r="C369" s="101"/>
      <c r="D369" s="101"/>
      <c r="E369" s="101"/>
      <c r="F369" s="101"/>
      <c r="G369" s="101"/>
      <c r="H369" s="101"/>
      <c r="I369" s="109"/>
      <c r="J369" s="109"/>
      <c r="K369" s="101"/>
    </row>
    <row r="370" spans="2:11">
      <c r="B370" s="108"/>
      <c r="C370" s="101"/>
      <c r="D370" s="101"/>
      <c r="E370" s="101"/>
      <c r="F370" s="101"/>
      <c r="G370" s="101"/>
      <c r="H370" s="101"/>
      <c r="I370" s="109"/>
      <c r="J370" s="109"/>
      <c r="K370" s="101"/>
    </row>
    <row r="371" spans="2:11">
      <c r="B371" s="108"/>
      <c r="C371" s="101"/>
      <c r="D371" s="101"/>
      <c r="E371" s="101"/>
      <c r="F371" s="101"/>
      <c r="G371" s="101"/>
      <c r="H371" s="101"/>
      <c r="I371" s="109"/>
      <c r="J371" s="109"/>
      <c r="K371" s="101"/>
    </row>
    <row r="372" spans="2:11">
      <c r="B372" s="108"/>
      <c r="C372" s="101"/>
      <c r="D372" s="101"/>
      <c r="E372" s="101"/>
      <c r="F372" s="101"/>
      <c r="G372" s="101"/>
      <c r="H372" s="101"/>
      <c r="I372" s="109"/>
      <c r="J372" s="109"/>
      <c r="K372" s="101"/>
    </row>
    <row r="373" spans="2:11">
      <c r="B373" s="108"/>
      <c r="C373" s="101"/>
      <c r="D373" s="101"/>
      <c r="E373" s="101"/>
      <c r="F373" s="101"/>
      <c r="G373" s="101"/>
      <c r="H373" s="101"/>
      <c r="I373" s="109"/>
      <c r="J373" s="109"/>
      <c r="K373" s="101"/>
    </row>
    <row r="374" spans="2:11">
      <c r="B374" s="108"/>
      <c r="C374" s="101"/>
      <c r="D374" s="101"/>
      <c r="E374" s="101"/>
      <c r="F374" s="101"/>
      <c r="G374" s="101"/>
      <c r="H374" s="101"/>
      <c r="I374" s="109"/>
      <c r="J374" s="109"/>
      <c r="K374" s="101"/>
    </row>
    <row r="375" spans="2:11">
      <c r="B375" s="108"/>
      <c r="C375" s="101"/>
      <c r="D375" s="101"/>
      <c r="E375" s="101"/>
      <c r="F375" s="101"/>
      <c r="G375" s="101"/>
      <c r="H375" s="101"/>
      <c r="I375" s="109"/>
      <c r="J375" s="109"/>
      <c r="K375" s="101"/>
    </row>
    <row r="376" spans="2:11">
      <c r="B376" s="108"/>
      <c r="C376" s="101"/>
      <c r="D376" s="101"/>
      <c r="E376" s="101"/>
      <c r="F376" s="101"/>
      <c r="G376" s="101"/>
      <c r="H376" s="101"/>
      <c r="I376" s="109"/>
      <c r="J376" s="109"/>
      <c r="K376" s="101"/>
    </row>
    <row r="377" spans="2:11">
      <c r="B377" s="108"/>
      <c r="C377" s="101"/>
      <c r="D377" s="101"/>
      <c r="E377" s="101"/>
      <c r="F377" s="101"/>
      <c r="G377" s="101"/>
      <c r="H377" s="101"/>
      <c r="I377" s="109"/>
      <c r="J377" s="109"/>
      <c r="K377" s="101"/>
    </row>
    <row r="378" spans="2:11">
      <c r="B378" s="108"/>
      <c r="C378" s="101"/>
      <c r="D378" s="101"/>
      <c r="E378" s="101"/>
      <c r="F378" s="101"/>
      <c r="G378" s="101"/>
      <c r="H378" s="101"/>
      <c r="I378" s="109"/>
      <c r="J378" s="109"/>
      <c r="K378" s="101"/>
    </row>
    <row r="379" spans="2:11">
      <c r="B379" s="108"/>
      <c r="C379" s="101"/>
      <c r="D379" s="101"/>
      <c r="E379" s="101"/>
      <c r="F379" s="101"/>
      <c r="G379" s="101"/>
      <c r="H379" s="101"/>
      <c r="I379" s="109"/>
      <c r="J379" s="109"/>
      <c r="K379" s="101"/>
    </row>
    <row r="380" spans="2:11">
      <c r="B380" s="108"/>
      <c r="C380" s="101"/>
      <c r="D380" s="101"/>
      <c r="E380" s="101"/>
      <c r="F380" s="101"/>
      <c r="G380" s="101"/>
      <c r="H380" s="101"/>
      <c r="I380" s="109"/>
      <c r="J380" s="109"/>
      <c r="K380" s="101"/>
    </row>
    <row r="381" spans="2:11">
      <c r="B381" s="108"/>
      <c r="C381" s="101"/>
      <c r="D381" s="101"/>
      <c r="E381" s="101"/>
      <c r="F381" s="101"/>
      <c r="G381" s="101"/>
      <c r="H381" s="101"/>
      <c r="I381" s="109"/>
      <c r="J381" s="109"/>
      <c r="K381" s="101"/>
    </row>
    <row r="382" spans="2:11">
      <c r="B382" s="108"/>
      <c r="C382" s="101"/>
      <c r="D382" s="101"/>
      <c r="E382" s="101"/>
      <c r="F382" s="101"/>
      <c r="G382" s="101"/>
      <c r="H382" s="101"/>
      <c r="I382" s="109"/>
      <c r="J382" s="109"/>
      <c r="K382" s="101"/>
    </row>
    <row r="383" spans="2:11">
      <c r="B383" s="108"/>
      <c r="C383" s="101"/>
      <c r="D383" s="101"/>
      <c r="E383" s="101"/>
      <c r="F383" s="101"/>
      <c r="G383" s="101"/>
      <c r="H383" s="101"/>
      <c r="I383" s="109"/>
      <c r="J383" s="109"/>
      <c r="K383" s="101"/>
    </row>
    <row r="384" spans="2:11">
      <c r="B384" s="108"/>
      <c r="C384" s="101"/>
      <c r="D384" s="101"/>
      <c r="E384" s="101"/>
      <c r="F384" s="101"/>
      <c r="G384" s="101"/>
      <c r="H384" s="101"/>
      <c r="I384" s="109"/>
      <c r="J384" s="109"/>
      <c r="K384" s="101"/>
    </row>
    <row r="385" spans="2:11">
      <c r="B385" s="108"/>
      <c r="C385" s="101"/>
      <c r="D385" s="101"/>
      <c r="E385" s="101"/>
      <c r="F385" s="101"/>
      <c r="G385" s="101"/>
      <c r="H385" s="101"/>
      <c r="I385" s="109"/>
      <c r="J385" s="109"/>
      <c r="K385" s="101"/>
    </row>
    <row r="386" spans="2:11">
      <c r="B386" s="108"/>
      <c r="C386" s="101"/>
      <c r="D386" s="101"/>
      <c r="E386" s="101"/>
      <c r="F386" s="101"/>
      <c r="G386" s="101"/>
      <c r="H386" s="101"/>
      <c r="I386" s="109"/>
      <c r="J386" s="109"/>
      <c r="K386" s="101"/>
    </row>
    <row r="387" spans="2:11">
      <c r="B387" s="108"/>
      <c r="C387" s="101"/>
      <c r="D387" s="101"/>
      <c r="E387" s="101"/>
      <c r="F387" s="101"/>
      <c r="G387" s="101"/>
      <c r="H387" s="101"/>
      <c r="I387" s="109"/>
      <c r="J387" s="109"/>
      <c r="K387" s="101"/>
    </row>
    <row r="388" spans="2:11">
      <c r="B388" s="108"/>
      <c r="C388" s="101"/>
      <c r="D388" s="101"/>
      <c r="E388" s="101"/>
      <c r="F388" s="101"/>
      <c r="G388" s="101"/>
      <c r="H388" s="101"/>
      <c r="I388" s="109"/>
      <c r="J388" s="109"/>
      <c r="K388" s="101"/>
    </row>
    <row r="389" spans="2:11">
      <c r="B389" s="108"/>
      <c r="C389" s="101"/>
      <c r="D389" s="101"/>
      <c r="E389" s="101"/>
      <c r="F389" s="101"/>
      <c r="G389" s="101"/>
      <c r="H389" s="101"/>
      <c r="I389" s="109"/>
      <c r="J389" s="109"/>
      <c r="K389" s="101"/>
    </row>
    <row r="390" spans="2:11">
      <c r="B390" s="108"/>
      <c r="C390" s="101"/>
      <c r="D390" s="101"/>
      <c r="E390" s="101"/>
      <c r="F390" s="101"/>
      <c r="G390" s="101"/>
      <c r="H390" s="101"/>
      <c r="I390" s="109"/>
      <c r="J390" s="109"/>
      <c r="K390" s="101"/>
    </row>
    <row r="391" spans="2:11">
      <c r="B391" s="108"/>
      <c r="C391" s="101"/>
      <c r="D391" s="101"/>
      <c r="E391" s="101"/>
      <c r="F391" s="101"/>
      <c r="G391" s="101"/>
      <c r="H391" s="101"/>
      <c r="I391" s="109"/>
      <c r="J391" s="109"/>
      <c r="K391" s="101"/>
    </row>
    <row r="392" spans="2:11">
      <c r="B392" s="108"/>
      <c r="C392" s="101"/>
      <c r="D392" s="101"/>
      <c r="E392" s="101"/>
      <c r="F392" s="101"/>
      <c r="G392" s="101"/>
      <c r="H392" s="101"/>
      <c r="I392" s="109"/>
      <c r="J392" s="109"/>
      <c r="K392" s="101"/>
    </row>
    <row r="393" spans="2:11">
      <c r="B393" s="108"/>
      <c r="C393" s="101"/>
      <c r="D393" s="101"/>
      <c r="E393" s="101"/>
      <c r="F393" s="101"/>
      <c r="G393" s="101"/>
      <c r="H393" s="101"/>
      <c r="I393" s="109"/>
      <c r="J393" s="109"/>
      <c r="K393" s="101"/>
    </row>
    <row r="394" spans="2:11">
      <c r="B394" s="108"/>
      <c r="C394" s="101"/>
      <c r="D394" s="101"/>
      <c r="E394" s="101"/>
      <c r="F394" s="101"/>
      <c r="G394" s="101"/>
      <c r="H394" s="101"/>
      <c r="I394" s="109"/>
      <c r="J394" s="109"/>
      <c r="K394" s="101"/>
    </row>
    <row r="395" spans="2:11">
      <c r="B395" s="108"/>
      <c r="C395" s="101"/>
      <c r="D395" s="101"/>
      <c r="E395" s="101"/>
      <c r="F395" s="101"/>
      <c r="G395" s="101"/>
      <c r="H395" s="101"/>
      <c r="I395" s="109"/>
      <c r="J395" s="109"/>
      <c r="K395" s="101"/>
    </row>
    <row r="396" spans="2:11">
      <c r="B396" s="108"/>
      <c r="C396" s="101"/>
      <c r="D396" s="101"/>
      <c r="E396" s="101"/>
      <c r="F396" s="101"/>
      <c r="G396" s="101"/>
      <c r="H396" s="101"/>
      <c r="I396" s="109"/>
      <c r="J396" s="109"/>
      <c r="K396" s="101"/>
    </row>
    <row r="397" spans="2:11">
      <c r="B397" s="108"/>
      <c r="C397" s="101"/>
      <c r="D397" s="101"/>
      <c r="E397" s="101"/>
      <c r="F397" s="101"/>
      <c r="G397" s="101"/>
      <c r="H397" s="101"/>
      <c r="I397" s="109"/>
      <c r="J397" s="109"/>
      <c r="K397" s="101"/>
    </row>
    <row r="398" spans="2:11">
      <c r="B398" s="108"/>
      <c r="C398" s="101"/>
      <c r="D398" s="101"/>
      <c r="E398" s="101"/>
      <c r="F398" s="101"/>
      <c r="G398" s="101"/>
      <c r="H398" s="101"/>
      <c r="I398" s="109"/>
      <c r="J398" s="109"/>
      <c r="K398" s="101"/>
    </row>
    <row r="399" spans="2:11">
      <c r="B399" s="108"/>
      <c r="C399" s="101"/>
      <c r="D399" s="101"/>
      <c r="E399" s="101"/>
      <c r="F399" s="101"/>
      <c r="G399" s="101"/>
      <c r="H399" s="101"/>
      <c r="I399" s="109"/>
      <c r="J399" s="109"/>
      <c r="K399" s="101"/>
    </row>
    <row r="400" spans="2:11">
      <c r="B400" s="108"/>
      <c r="C400" s="101"/>
      <c r="D400" s="101"/>
      <c r="E400" s="101"/>
      <c r="F400" s="101"/>
      <c r="G400" s="101"/>
      <c r="H400" s="101"/>
      <c r="I400" s="109"/>
      <c r="J400" s="109"/>
      <c r="K400" s="101"/>
    </row>
    <row r="401" spans="2:11">
      <c r="B401" s="108"/>
      <c r="C401" s="101"/>
      <c r="D401" s="101"/>
      <c r="E401" s="101"/>
      <c r="F401" s="101"/>
      <c r="G401" s="101"/>
      <c r="H401" s="101"/>
      <c r="I401" s="109"/>
      <c r="J401" s="109"/>
      <c r="K401" s="101"/>
    </row>
    <row r="402" spans="2:11">
      <c r="B402" s="108"/>
      <c r="C402" s="101"/>
      <c r="D402" s="101"/>
      <c r="E402" s="101"/>
      <c r="F402" s="101"/>
      <c r="G402" s="101"/>
      <c r="H402" s="101"/>
      <c r="I402" s="109"/>
      <c r="J402" s="109"/>
      <c r="K402" s="101"/>
    </row>
    <row r="403" spans="2:11">
      <c r="B403" s="108"/>
      <c r="C403" s="101"/>
      <c r="D403" s="101"/>
      <c r="E403" s="101"/>
      <c r="F403" s="101"/>
      <c r="G403" s="101"/>
      <c r="H403" s="101"/>
      <c r="I403" s="109"/>
      <c r="J403" s="109"/>
      <c r="K403" s="101"/>
    </row>
    <row r="404" spans="2:11">
      <c r="B404" s="108"/>
      <c r="C404" s="101"/>
      <c r="D404" s="101"/>
      <c r="E404" s="101"/>
      <c r="F404" s="101"/>
      <c r="G404" s="101"/>
      <c r="H404" s="101"/>
      <c r="I404" s="109"/>
      <c r="J404" s="109"/>
      <c r="K404" s="101"/>
    </row>
    <row r="405" spans="2:11">
      <c r="B405" s="108"/>
      <c r="C405" s="101"/>
      <c r="D405" s="101"/>
      <c r="E405" s="101"/>
      <c r="F405" s="101"/>
      <c r="G405" s="101"/>
      <c r="H405" s="101"/>
      <c r="I405" s="109"/>
      <c r="J405" s="109"/>
      <c r="K405" s="101"/>
    </row>
    <row r="406" spans="2:11">
      <c r="B406" s="108"/>
      <c r="C406" s="101"/>
      <c r="D406" s="101"/>
      <c r="E406" s="101"/>
      <c r="F406" s="101"/>
      <c r="G406" s="101"/>
      <c r="H406" s="101"/>
      <c r="I406" s="109"/>
      <c r="J406" s="109"/>
      <c r="K406" s="101"/>
    </row>
    <row r="407" spans="2:11">
      <c r="B407" s="108"/>
      <c r="C407" s="101"/>
      <c r="D407" s="101"/>
      <c r="E407" s="101"/>
      <c r="F407" s="101"/>
      <c r="G407" s="101"/>
      <c r="H407" s="101"/>
      <c r="I407" s="109"/>
      <c r="J407" s="109"/>
      <c r="K407" s="101"/>
    </row>
    <row r="408" spans="2:11">
      <c r="B408" s="108"/>
      <c r="C408" s="101"/>
      <c r="D408" s="101"/>
      <c r="E408" s="101"/>
      <c r="F408" s="101"/>
      <c r="G408" s="101"/>
      <c r="H408" s="101"/>
      <c r="I408" s="109"/>
      <c r="J408" s="109"/>
      <c r="K408" s="101"/>
    </row>
    <row r="409" spans="2:11">
      <c r="B409" s="108"/>
      <c r="C409" s="101"/>
      <c r="D409" s="101"/>
      <c r="E409" s="101"/>
      <c r="F409" s="101"/>
      <c r="G409" s="101"/>
      <c r="H409" s="101"/>
      <c r="I409" s="109"/>
      <c r="J409" s="109"/>
      <c r="K409" s="101"/>
    </row>
    <row r="410" spans="2:11">
      <c r="B410" s="108"/>
      <c r="C410" s="101"/>
      <c r="D410" s="101"/>
      <c r="E410" s="101"/>
      <c r="F410" s="101"/>
      <c r="G410" s="101"/>
      <c r="H410" s="101"/>
      <c r="I410" s="109"/>
      <c r="J410" s="109"/>
      <c r="K410" s="101"/>
    </row>
    <row r="411" spans="2:11">
      <c r="B411" s="108"/>
      <c r="C411" s="101"/>
      <c r="D411" s="101"/>
      <c r="E411" s="101"/>
      <c r="F411" s="101"/>
      <c r="G411" s="101"/>
      <c r="H411" s="101"/>
      <c r="I411" s="109"/>
      <c r="J411" s="109"/>
      <c r="K411" s="101"/>
    </row>
    <row r="412" spans="2:11">
      <c r="B412" s="108"/>
      <c r="C412" s="101"/>
      <c r="D412" s="101"/>
      <c r="E412" s="101"/>
      <c r="F412" s="101"/>
      <c r="G412" s="101"/>
      <c r="H412" s="101"/>
      <c r="I412" s="109"/>
      <c r="J412" s="109"/>
      <c r="K412" s="101"/>
    </row>
    <row r="413" spans="2:11">
      <c r="B413" s="108"/>
      <c r="C413" s="101"/>
      <c r="D413" s="101"/>
      <c r="E413" s="101"/>
      <c r="F413" s="101"/>
      <c r="G413" s="101"/>
      <c r="H413" s="101"/>
      <c r="I413" s="109"/>
      <c r="J413" s="109"/>
      <c r="K413" s="101"/>
    </row>
    <row r="414" spans="2:11">
      <c r="B414" s="108"/>
      <c r="C414" s="101"/>
      <c r="D414" s="101"/>
      <c r="E414" s="101"/>
      <c r="F414" s="101"/>
      <c r="G414" s="101"/>
      <c r="H414" s="101"/>
      <c r="I414" s="109"/>
      <c r="J414" s="109"/>
      <c r="K414" s="101"/>
    </row>
    <row r="415" spans="2:11">
      <c r="B415" s="108"/>
      <c r="C415" s="101"/>
      <c r="D415" s="101"/>
      <c r="E415" s="101"/>
      <c r="F415" s="101"/>
      <c r="G415" s="101"/>
      <c r="H415" s="101"/>
      <c r="I415" s="109"/>
      <c r="J415" s="109"/>
      <c r="K415" s="101"/>
    </row>
    <row r="416" spans="2:11">
      <c r="B416" s="108"/>
      <c r="C416" s="101"/>
      <c r="D416" s="101"/>
      <c r="E416" s="101"/>
      <c r="F416" s="101"/>
      <c r="G416" s="101"/>
      <c r="H416" s="101"/>
      <c r="I416" s="109"/>
      <c r="J416" s="109"/>
      <c r="K416" s="101"/>
    </row>
    <row r="417" spans="2:11">
      <c r="B417" s="108"/>
      <c r="C417" s="101"/>
      <c r="D417" s="101"/>
      <c r="E417" s="101"/>
      <c r="F417" s="101"/>
      <c r="G417" s="101"/>
      <c r="H417" s="101"/>
      <c r="I417" s="109"/>
      <c r="J417" s="109"/>
      <c r="K417" s="101"/>
    </row>
    <row r="418" spans="2:11">
      <c r="B418" s="108"/>
      <c r="C418" s="101"/>
      <c r="D418" s="101"/>
      <c r="E418" s="101"/>
      <c r="F418" s="101"/>
      <c r="G418" s="101"/>
      <c r="H418" s="101"/>
      <c r="I418" s="109"/>
      <c r="J418" s="109"/>
      <c r="K418" s="101"/>
    </row>
    <row r="419" spans="2:11">
      <c r="B419" s="108"/>
      <c r="C419" s="101"/>
      <c r="D419" s="101"/>
      <c r="E419" s="101"/>
      <c r="F419" s="101"/>
      <c r="G419" s="101"/>
      <c r="H419" s="101"/>
      <c r="I419" s="109"/>
      <c r="J419" s="109"/>
      <c r="K419" s="101"/>
    </row>
    <row r="420" spans="2:11">
      <c r="B420" s="108"/>
      <c r="C420" s="101"/>
      <c r="D420" s="101"/>
      <c r="E420" s="101"/>
      <c r="F420" s="101"/>
      <c r="G420" s="101"/>
      <c r="H420" s="101"/>
      <c r="I420" s="109"/>
      <c r="J420" s="109"/>
      <c r="K420" s="101"/>
    </row>
    <row r="421" spans="2:11">
      <c r="B421" s="108"/>
      <c r="C421" s="101"/>
      <c r="D421" s="101"/>
      <c r="E421" s="101"/>
      <c r="F421" s="101"/>
      <c r="G421" s="101"/>
      <c r="H421" s="101"/>
      <c r="I421" s="109"/>
      <c r="J421" s="109"/>
      <c r="K421" s="101"/>
    </row>
    <row r="422" spans="2:11">
      <c r="B422" s="108"/>
      <c r="C422" s="101"/>
      <c r="D422" s="101"/>
      <c r="E422" s="101"/>
      <c r="F422" s="101"/>
      <c r="G422" s="101"/>
      <c r="H422" s="101"/>
      <c r="I422" s="109"/>
      <c r="J422" s="109"/>
      <c r="K422" s="101"/>
    </row>
    <row r="423" spans="2:11">
      <c r="B423" s="108"/>
      <c r="C423" s="101"/>
      <c r="D423" s="101"/>
      <c r="E423" s="101"/>
      <c r="F423" s="101"/>
      <c r="G423" s="101"/>
      <c r="H423" s="101"/>
      <c r="I423" s="109"/>
      <c r="J423" s="109"/>
      <c r="K423" s="101"/>
    </row>
    <row r="424" spans="2:11">
      <c r="B424" s="108"/>
      <c r="C424" s="101"/>
      <c r="D424" s="101"/>
      <c r="E424" s="101"/>
      <c r="F424" s="101"/>
      <c r="G424" s="101"/>
      <c r="H424" s="101"/>
      <c r="I424" s="109"/>
      <c r="J424" s="109"/>
      <c r="K424" s="101"/>
    </row>
    <row r="425" spans="2:11">
      <c r="B425" s="108"/>
      <c r="C425" s="101"/>
      <c r="D425" s="101"/>
      <c r="E425" s="101"/>
      <c r="F425" s="101"/>
      <c r="G425" s="101"/>
      <c r="H425" s="101"/>
      <c r="I425" s="109"/>
      <c r="J425" s="109"/>
      <c r="K425" s="101"/>
    </row>
    <row r="426" spans="2:11">
      <c r="B426" s="108"/>
      <c r="C426" s="101"/>
      <c r="D426" s="101"/>
      <c r="E426" s="101"/>
      <c r="F426" s="101"/>
      <c r="G426" s="101"/>
      <c r="H426" s="101"/>
      <c r="I426" s="109"/>
      <c r="J426" s="109"/>
      <c r="K426" s="101"/>
    </row>
    <row r="427" spans="2:11">
      <c r="B427" s="108"/>
      <c r="C427" s="101"/>
      <c r="D427" s="101"/>
      <c r="E427" s="101"/>
      <c r="F427" s="101"/>
      <c r="G427" s="101"/>
      <c r="H427" s="101"/>
      <c r="I427" s="109"/>
      <c r="J427" s="109"/>
      <c r="K427" s="101"/>
    </row>
    <row r="428" spans="2:11">
      <c r="B428" s="108"/>
      <c r="C428" s="101"/>
      <c r="D428" s="101"/>
      <c r="E428" s="101"/>
      <c r="F428" s="101"/>
      <c r="G428" s="101"/>
      <c r="H428" s="101"/>
      <c r="I428" s="109"/>
      <c r="J428" s="109"/>
      <c r="K428" s="101"/>
    </row>
    <row r="429" spans="2:11">
      <c r="B429" s="108"/>
      <c r="C429" s="101"/>
      <c r="D429" s="101"/>
      <c r="E429" s="101"/>
      <c r="F429" s="101"/>
      <c r="G429" s="101"/>
      <c r="H429" s="101"/>
      <c r="I429" s="109"/>
      <c r="J429" s="109"/>
      <c r="K429" s="101"/>
    </row>
    <row r="430" spans="2:11">
      <c r="B430" s="108"/>
      <c r="C430" s="101"/>
      <c r="D430" s="101"/>
      <c r="E430" s="101"/>
      <c r="F430" s="101"/>
      <c r="G430" s="101"/>
      <c r="H430" s="101"/>
      <c r="I430" s="109"/>
      <c r="J430" s="109"/>
      <c r="K430" s="101"/>
    </row>
    <row r="431" spans="2:11">
      <c r="B431" s="108"/>
      <c r="C431" s="101"/>
      <c r="D431" s="101"/>
      <c r="E431" s="101"/>
      <c r="F431" s="101"/>
      <c r="G431" s="101"/>
      <c r="H431" s="101"/>
      <c r="I431" s="109"/>
      <c r="J431" s="109"/>
      <c r="K431" s="101"/>
    </row>
    <row r="432" spans="2:11">
      <c r="B432" s="108"/>
      <c r="C432" s="101"/>
      <c r="D432" s="101"/>
      <c r="E432" s="101"/>
      <c r="F432" s="101"/>
      <c r="G432" s="101"/>
      <c r="H432" s="101"/>
      <c r="I432" s="109"/>
      <c r="J432" s="109"/>
      <c r="K432" s="101"/>
    </row>
    <row r="433" spans="2:11">
      <c r="B433" s="108"/>
      <c r="C433" s="101"/>
      <c r="D433" s="101"/>
      <c r="E433" s="101"/>
      <c r="F433" s="101"/>
      <c r="G433" s="101"/>
      <c r="H433" s="101"/>
      <c r="I433" s="109"/>
      <c r="J433" s="109"/>
      <c r="K433" s="101"/>
    </row>
    <row r="434" spans="2:11">
      <c r="B434" s="108"/>
      <c r="C434" s="101"/>
      <c r="D434" s="101"/>
      <c r="E434" s="101"/>
      <c r="F434" s="101"/>
      <c r="G434" s="101"/>
      <c r="H434" s="101"/>
      <c r="I434" s="109"/>
      <c r="J434" s="109"/>
      <c r="K434" s="101"/>
    </row>
    <row r="435" spans="2:11">
      <c r="B435" s="108"/>
      <c r="C435" s="101"/>
      <c r="D435" s="101"/>
      <c r="E435" s="101"/>
      <c r="F435" s="101"/>
      <c r="G435" s="101"/>
      <c r="H435" s="101"/>
      <c r="I435" s="109"/>
      <c r="J435" s="109"/>
      <c r="K435" s="101"/>
    </row>
    <row r="436" spans="2:11">
      <c r="B436" s="108"/>
      <c r="C436" s="101"/>
      <c r="D436" s="101"/>
      <c r="E436" s="101"/>
      <c r="F436" s="101"/>
      <c r="G436" s="101"/>
      <c r="H436" s="101"/>
      <c r="I436" s="109"/>
      <c r="J436" s="109"/>
      <c r="K436" s="101"/>
    </row>
    <row r="437" spans="2:11">
      <c r="B437" s="108"/>
      <c r="C437" s="101"/>
      <c r="D437" s="101"/>
      <c r="E437" s="101"/>
      <c r="F437" s="101"/>
      <c r="G437" s="101"/>
      <c r="H437" s="101"/>
      <c r="I437" s="109"/>
      <c r="J437" s="109"/>
      <c r="K437" s="101"/>
    </row>
    <row r="438" spans="2:11">
      <c r="B438" s="108"/>
      <c r="C438" s="101"/>
      <c r="D438" s="101"/>
      <c r="E438" s="101"/>
      <c r="F438" s="101"/>
      <c r="G438" s="101"/>
      <c r="H438" s="101"/>
      <c r="I438" s="109"/>
      <c r="J438" s="109"/>
      <c r="K438" s="101"/>
    </row>
    <row r="439" spans="2:11">
      <c r="B439" s="108"/>
      <c r="C439" s="101"/>
      <c r="D439" s="101"/>
      <c r="E439" s="101"/>
      <c r="F439" s="101"/>
      <c r="G439" s="101"/>
      <c r="H439" s="101"/>
      <c r="I439" s="109"/>
      <c r="J439" s="109"/>
      <c r="K439" s="101"/>
    </row>
    <row r="440" spans="2:11">
      <c r="B440" s="108"/>
      <c r="C440" s="101"/>
      <c r="D440" s="101"/>
      <c r="E440" s="101"/>
      <c r="F440" s="101"/>
      <c r="G440" s="101"/>
      <c r="H440" s="101"/>
      <c r="I440" s="109"/>
      <c r="J440" s="109"/>
      <c r="K440" s="101"/>
    </row>
    <row r="441" spans="2:11">
      <c r="B441" s="108"/>
      <c r="C441" s="101"/>
      <c r="D441" s="101"/>
      <c r="E441" s="101"/>
      <c r="F441" s="101"/>
      <c r="G441" s="101"/>
      <c r="H441" s="101"/>
      <c r="I441" s="109"/>
      <c r="J441" s="109"/>
      <c r="K441" s="101"/>
    </row>
    <row r="442" spans="2:11">
      <c r="B442" s="108"/>
      <c r="C442" s="101"/>
      <c r="D442" s="101"/>
      <c r="E442" s="101"/>
      <c r="F442" s="101"/>
      <c r="G442" s="101"/>
      <c r="H442" s="101"/>
      <c r="I442" s="109"/>
      <c r="J442" s="109"/>
      <c r="K442" s="101"/>
    </row>
    <row r="443" spans="2:11">
      <c r="B443" s="108"/>
      <c r="C443" s="101"/>
      <c r="D443" s="101"/>
      <c r="E443" s="101"/>
      <c r="F443" s="101"/>
      <c r="G443" s="101"/>
      <c r="H443" s="101"/>
      <c r="I443" s="109"/>
      <c r="J443" s="109"/>
      <c r="K443" s="101"/>
    </row>
    <row r="444" spans="2:11">
      <c r="B444" s="108"/>
      <c r="C444" s="101"/>
      <c r="D444" s="101"/>
      <c r="E444" s="101"/>
      <c r="F444" s="101"/>
      <c r="G444" s="101"/>
      <c r="H444" s="101"/>
      <c r="I444" s="109"/>
      <c r="J444" s="109"/>
      <c r="K444" s="101"/>
    </row>
    <row r="445" spans="2:11">
      <c r="B445" s="108"/>
      <c r="C445" s="101"/>
      <c r="D445" s="101"/>
      <c r="E445" s="101"/>
      <c r="F445" s="101"/>
      <c r="G445" s="101"/>
      <c r="H445" s="101"/>
      <c r="I445" s="109"/>
      <c r="J445" s="109"/>
      <c r="K445" s="101"/>
    </row>
    <row r="446" spans="2:11">
      <c r="B446" s="108"/>
      <c r="C446" s="101"/>
      <c r="D446" s="101"/>
      <c r="E446" s="101"/>
      <c r="F446" s="101"/>
      <c r="G446" s="101"/>
      <c r="H446" s="101"/>
      <c r="I446" s="109"/>
      <c r="J446" s="109"/>
      <c r="K446" s="101"/>
    </row>
    <row r="447" spans="2:11">
      <c r="B447" s="108"/>
      <c r="C447" s="101"/>
      <c r="D447" s="101"/>
      <c r="E447" s="101"/>
      <c r="F447" s="101"/>
      <c r="G447" s="101"/>
      <c r="H447" s="101"/>
      <c r="I447" s="109"/>
      <c r="J447" s="109"/>
      <c r="K447" s="101"/>
    </row>
    <row r="448" spans="2:11">
      <c r="B448" s="108"/>
      <c r="C448" s="101"/>
      <c r="D448" s="101"/>
      <c r="E448" s="101"/>
      <c r="F448" s="101"/>
      <c r="G448" s="101"/>
      <c r="H448" s="101"/>
      <c r="I448" s="109"/>
      <c r="J448" s="109"/>
      <c r="K448" s="101"/>
    </row>
    <row r="449" spans="2:11">
      <c r="B449" s="108"/>
      <c r="C449" s="101"/>
      <c r="D449" s="101"/>
      <c r="E449" s="101"/>
      <c r="F449" s="101"/>
      <c r="G449" s="101"/>
      <c r="H449" s="101"/>
      <c r="I449" s="109"/>
      <c r="J449" s="109"/>
      <c r="K449" s="101"/>
    </row>
    <row r="450" spans="2:11">
      <c r="B450" s="108"/>
      <c r="C450" s="101"/>
      <c r="D450" s="101"/>
      <c r="E450" s="101"/>
      <c r="F450" s="101"/>
      <c r="G450" s="101"/>
      <c r="H450" s="101"/>
      <c r="I450" s="109"/>
      <c r="J450" s="109"/>
      <c r="K450" s="101"/>
    </row>
    <row r="451" spans="2:11">
      <c r="B451" s="108"/>
      <c r="C451" s="101"/>
      <c r="D451" s="101"/>
      <c r="E451" s="101"/>
      <c r="F451" s="101"/>
      <c r="G451" s="101"/>
      <c r="H451" s="101"/>
      <c r="I451" s="109"/>
      <c r="J451" s="109"/>
      <c r="K451" s="101"/>
    </row>
    <row r="452" spans="2:11">
      <c r="B452" s="108"/>
      <c r="C452" s="101"/>
      <c r="D452" s="101"/>
      <c r="E452" s="101"/>
      <c r="F452" s="101"/>
      <c r="G452" s="101"/>
      <c r="H452" s="101"/>
      <c r="I452" s="109"/>
      <c r="J452" s="109"/>
      <c r="K452" s="101"/>
    </row>
    <row r="453" spans="2:11">
      <c r="B453" s="108"/>
      <c r="C453" s="101"/>
      <c r="D453" s="101"/>
      <c r="E453" s="101"/>
      <c r="F453" s="101"/>
      <c r="G453" s="101"/>
      <c r="H453" s="101"/>
      <c r="I453" s="109"/>
      <c r="J453" s="109"/>
      <c r="K453" s="101"/>
    </row>
    <row r="454" spans="2:11">
      <c r="B454" s="108"/>
      <c r="C454" s="101"/>
      <c r="D454" s="101"/>
      <c r="E454" s="101"/>
      <c r="F454" s="101"/>
      <c r="G454" s="101"/>
      <c r="H454" s="101"/>
      <c r="I454" s="109"/>
      <c r="J454" s="109"/>
      <c r="K454" s="101"/>
    </row>
    <row r="455" spans="2:11">
      <c r="B455" s="108"/>
      <c r="C455" s="101"/>
      <c r="D455" s="101"/>
      <c r="E455" s="101"/>
      <c r="F455" s="101"/>
      <c r="G455" s="101"/>
      <c r="H455" s="101"/>
      <c r="I455" s="109"/>
      <c r="J455" s="109"/>
      <c r="K455" s="101"/>
    </row>
    <row r="456" spans="2:11">
      <c r="B456" s="108"/>
      <c r="C456" s="101"/>
      <c r="D456" s="101"/>
      <c r="E456" s="101"/>
      <c r="F456" s="101"/>
      <c r="G456" s="101"/>
      <c r="H456" s="101"/>
      <c r="I456" s="109"/>
      <c r="J456" s="109"/>
      <c r="K456" s="101"/>
    </row>
    <row r="457" spans="2:11">
      <c r="B457" s="108"/>
      <c r="C457" s="101"/>
      <c r="D457" s="101"/>
      <c r="E457" s="101"/>
      <c r="F457" s="101"/>
      <c r="G457" s="101"/>
      <c r="H457" s="101"/>
      <c r="I457" s="109"/>
      <c r="J457" s="109"/>
      <c r="K457" s="101"/>
    </row>
    <row r="458" spans="2:11">
      <c r="B458" s="108"/>
      <c r="C458" s="101"/>
      <c r="D458" s="101"/>
      <c r="E458" s="101"/>
      <c r="F458" s="101"/>
      <c r="G458" s="101"/>
      <c r="H458" s="101"/>
      <c r="I458" s="109"/>
      <c r="J458" s="109"/>
      <c r="K458" s="101"/>
    </row>
    <row r="459" spans="2:11">
      <c r="B459" s="108"/>
      <c r="C459" s="101"/>
      <c r="D459" s="101"/>
      <c r="E459" s="101"/>
      <c r="F459" s="101"/>
      <c r="G459" s="101"/>
      <c r="H459" s="101"/>
      <c r="I459" s="109"/>
      <c r="J459" s="109"/>
      <c r="K459" s="101"/>
    </row>
    <row r="460" spans="2:11">
      <c r="B460" s="108"/>
      <c r="C460" s="101"/>
      <c r="D460" s="101"/>
      <c r="E460" s="101"/>
      <c r="F460" s="101"/>
      <c r="G460" s="101"/>
      <c r="H460" s="101"/>
      <c r="I460" s="109"/>
      <c r="J460" s="109"/>
      <c r="K460" s="101"/>
    </row>
    <row r="461" spans="2:11">
      <c r="B461" s="108"/>
      <c r="C461" s="101"/>
      <c r="D461" s="101"/>
      <c r="E461" s="101"/>
      <c r="F461" s="101"/>
      <c r="G461" s="101"/>
      <c r="H461" s="101"/>
      <c r="I461" s="109"/>
      <c r="J461" s="109"/>
      <c r="K461" s="101"/>
    </row>
    <row r="462" spans="2:11">
      <c r="B462" s="108"/>
      <c r="C462" s="101"/>
      <c r="D462" s="101"/>
      <c r="E462" s="101"/>
      <c r="F462" s="101"/>
      <c r="G462" s="101"/>
      <c r="H462" s="101"/>
      <c r="I462" s="109"/>
      <c r="J462" s="109"/>
      <c r="K462" s="101"/>
    </row>
    <row r="463" spans="2:11">
      <c r="B463" s="108"/>
      <c r="C463" s="101"/>
      <c r="D463" s="101"/>
      <c r="E463" s="101"/>
      <c r="F463" s="101"/>
      <c r="G463" s="101"/>
      <c r="H463" s="101"/>
      <c r="I463" s="109"/>
      <c r="J463" s="109"/>
      <c r="K463" s="101"/>
    </row>
    <row r="464" spans="2:11">
      <c r="B464" s="108"/>
      <c r="C464" s="101"/>
      <c r="D464" s="101"/>
      <c r="E464" s="101"/>
      <c r="F464" s="101"/>
      <c r="G464" s="101"/>
      <c r="H464" s="101"/>
      <c r="I464" s="109"/>
      <c r="J464" s="109"/>
      <c r="K464" s="101"/>
    </row>
    <row r="465" spans="2:11">
      <c r="B465" s="108"/>
      <c r="C465" s="101"/>
      <c r="D465" s="101"/>
      <c r="E465" s="101"/>
      <c r="F465" s="101"/>
      <c r="G465" s="101"/>
      <c r="H465" s="101"/>
      <c r="I465" s="109"/>
      <c r="J465" s="109"/>
      <c r="K465" s="101"/>
    </row>
    <row r="466" spans="2:11">
      <c r="B466" s="108"/>
      <c r="C466" s="101"/>
      <c r="D466" s="101"/>
      <c r="E466" s="101"/>
      <c r="F466" s="101"/>
      <c r="G466" s="101"/>
      <c r="H466" s="101"/>
      <c r="I466" s="109"/>
      <c r="J466" s="109"/>
      <c r="K466" s="101"/>
    </row>
    <row r="467" spans="2:11">
      <c r="B467" s="108"/>
      <c r="C467" s="101"/>
      <c r="D467" s="101"/>
      <c r="E467" s="101"/>
      <c r="F467" s="101"/>
      <c r="G467" s="101"/>
      <c r="H467" s="101"/>
      <c r="I467" s="109"/>
      <c r="J467" s="109"/>
      <c r="K467" s="101"/>
    </row>
    <row r="468" spans="2:11">
      <c r="B468" s="108"/>
      <c r="C468" s="101"/>
      <c r="D468" s="101"/>
      <c r="E468" s="101"/>
      <c r="F468" s="101"/>
      <c r="G468" s="101"/>
      <c r="H468" s="101"/>
      <c r="I468" s="109"/>
      <c r="J468" s="109"/>
      <c r="K468" s="101"/>
    </row>
    <row r="469" spans="2:11">
      <c r="B469" s="108"/>
      <c r="C469" s="101"/>
      <c r="D469" s="101"/>
      <c r="E469" s="101"/>
      <c r="F469" s="101"/>
      <c r="G469" s="101"/>
      <c r="H469" s="101"/>
      <c r="I469" s="109"/>
      <c r="J469" s="109"/>
      <c r="K469" s="101"/>
    </row>
    <row r="470" spans="2:11">
      <c r="B470" s="108"/>
      <c r="C470" s="101"/>
      <c r="D470" s="101"/>
      <c r="E470" s="101"/>
      <c r="F470" s="101"/>
      <c r="G470" s="101"/>
      <c r="H470" s="101"/>
      <c r="I470" s="109"/>
      <c r="J470" s="109"/>
      <c r="K470" s="101"/>
    </row>
    <row r="471" spans="2:11">
      <c r="B471" s="108"/>
      <c r="C471" s="101"/>
      <c r="D471" s="101"/>
      <c r="E471" s="101"/>
      <c r="F471" s="101"/>
      <c r="G471" s="101"/>
      <c r="H471" s="101"/>
      <c r="I471" s="109"/>
      <c r="J471" s="109"/>
      <c r="K471" s="101"/>
    </row>
    <row r="472" spans="2:11">
      <c r="B472" s="108"/>
      <c r="C472" s="101"/>
      <c r="D472" s="101"/>
      <c r="E472" s="101"/>
      <c r="F472" s="101"/>
      <c r="G472" s="101"/>
      <c r="H472" s="101"/>
      <c r="I472" s="109"/>
      <c r="J472" s="109"/>
      <c r="K472" s="101"/>
    </row>
    <row r="473" spans="2:11">
      <c r="B473" s="108"/>
      <c r="C473" s="101"/>
      <c r="D473" s="101"/>
      <c r="E473" s="101"/>
      <c r="F473" s="101"/>
      <c r="G473" s="101"/>
      <c r="H473" s="101"/>
      <c r="I473" s="109"/>
      <c r="J473" s="109"/>
      <c r="K473" s="101"/>
    </row>
    <row r="474" spans="2:11">
      <c r="B474" s="108"/>
      <c r="C474" s="101"/>
      <c r="D474" s="101"/>
      <c r="E474" s="101"/>
      <c r="F474" s="101"/>
      <c r="G474" s="101"/>
      <c r="H474" s="101"/>
      <c r="I474" s="109"/>
      <c r="J474" s="109"/>
      <c r="K474" s="101"/>
    </row>
    <row r="475" spans="2:11">
      <c r="B475" s="108"/>
      <c r="C475" s="101"/>
      <c r="D475" s="101"/>
      <c r="E475" s="101"/>
      <c r="F475" s="101"/>
      <c r="G475" s="101"/>
      <c r="H475" s="101"/>
      <c r="I475" s="109"/>
      <c r="J475" s="109"/>
      <c r="K475" s="101"/>
    </row>
    <row r="476" spans="2:11">
      <c r="B476" s="108"/>
      <c r="C476" s="101"/>
      <c r="D476" s="101"/>
      <c r="E476" s="101"/>
      <c r="F476" s="101"/>
      <c r="G476" s="101"/>
      <c r="H476" s="101"/>
      <c r="I476" s="109"/>
      <c r="J476" s="109"/>
      <c r="K476" s="101"/>
    </row>
    <row r="477" spans="2:11">
      <c r="B477" s="108"/>
      <c r="C477" s="101"/>
      <c r="D477" s="101"/>
      <c r="E477" s="101"/>
      <c r="F477" s="101"/>
      <c r="G477" s="101"/>
      <c r="H477" s="101"/>
      <c r="I477" s="109"/>
      <c r="J477" s="109"/>
      <c r="K477" s="101"/>
    </row>
    <row r="478" spans="2:11">
      <c r="B478" s="108"/>
      <c r="C478" s="101"/>
      <c r="D478" s="101"/>
      <c r="E478" s="101"/>
      <c r="F478" s="101"/>
      <c r="G478" s="101"/>
      <c r="H478" s="101"/>
      <c r="I478" s="109"/>
      <c r="J478" s="109"/>
      <c r="K478" s="101"/>
    </row>
    <row r="479" spans="2:11">
      <c r="B479" s="108"/>
      <c r="C479" s="101"/>
      <c r="D479" s="101"/>
      <c r="E479" s="101"/>
      <c r="F479" s="101"/>
      <c r="G479" s="101"/>
      <c r="H479" s="101"/>
      <c r="I479" s="109"/>
      <c r="J479" s="109"/>
      <c r="K479" s="101"/>
    </row>
    <row r="480" spans="2:11">
      <c r="B480" s="108"/>
      <c r="C480" s="101"/>
      <c r="D480" s="101"/>
      <c r="E480" s="101"/>
      <c r="F480" s="101"/>
      <c r="G480" s="101"/>
      <c r="H480" s="101"/>
      <c r="I480" s="109"/>
      <c r="J480" s="109"/>
      <c r="K480" s="101"/>
    </row>
    <row r="481" spans="2:11">
      <c r="B481" s="108"/>
      <c r="C481" s="101"/>
      <c r="D481" s="101"/>
      <c r="E481" s="101"/>
      <c r="F481" s="101"/>
      <c r="G481" s="101"/>
      <c r="H481" s="101"/>
      <c r="I481" s="109"/>
      <c r="J481" s="109"/>
      <c r="K481" s="101"/>
    </row>
    <row r="482" spans="2:11">
      <c r="B482" s="108"/>
      <c r="C482" s="101"/>
      <c r="D482" s="101"/>
      <c r="E482" s="101"/>
      <c r="F482" s="101"/>
      <c r="G482" s="101"/>
      <c r="H482" s="101"/>
      <c r="I482" s="109"/>
      <c r="J482" s="109"/>
      <c r="K482" s="101"/>
    </row>
    <row r="483" spans="2:11">
      <c r="B483" s="108"/>
      <c r="C483" s="101"/>
      <c r="D483" s="101"/>
      <c r="E483" s="101"/>
      <c r="F483" s="101"/>
      <c r="G483" s="101"/>
      <c r="H483" s="101"/>
      <c r="I483" s="109"/>
      <c r="J483" s="109"/>
      <c r="K483" s="101"/>
    </row>
    <row r="484" spans="2:11">
      <c r="B484" s="108"/>
      <c r="C484" s="101"/>
      <c r="D484" s="101"/>
      <c r="E484" s="101"/>
      <c r="F484" s="101"/>
      <c r="G484" s="101"/>
      <c r="H484" s="101"/>
      <c r="I484" s="109"/>
      <c r="J484" s="109"/>
      <c r="K484" s="101"/>
    </row>
    <row r="485" spans="2:11">
      <c r="B485" s="108"/>
      <c r="C485" s="101"/>
      <c r="D485" s="101"/>
      <c r="E485" s="101"/>
      <c r="F485" s="101"/>
      <c r="G485" s="101"/>
      <c r="H485" s="101"/>
      <c r="I485" s="109"/>
      <c r="J485" s="109"/>
      <c r="K485" s="101"/>
    </row>
    <row r="486" spans="2:11">
      <c r="B486" s="108"/>
      <c r="C486" s="101"/>
      <c r="D486" s="101"/>
      <c r="E486" s="101"/>
      <c r="F486" s="101"/>
      <c r="G486" s="101"/>
      <c r="H486" s="101"/>
      <c r="I486" s="109"/>
      <c r="J486" s="109"/>
      <c r="K486" s="101"/>
    </row>
    <row r="487" spans="2:11">
      <c r="B487" s="108"/>
      <c r="C487" s="101"/>
      <c r="D487" s="101"/>
      <c r="E487" s="101"/>
      <c r="F487" s="101"/>
      <c r="G487" s="101"/>
      <c r="H487" s="101"/>
      <c r="I487" s="109"/>
      <c r="J487" s="109"/>
      <c r="K487" s="101"/>
    </row>
    <row r="488" spans="2:11">
      <c r="B488" s="108"/>
      <c r="C488" s="101"/>
      <c r="D488" s="101"/>
      <c r="E488" s="101"/>
      <c r="F488" s="101"/>
      <c r="G488" s="101"/>
      <c r="H488" s="101"/>
      <c r="I488" s="109"/>
      <c r="J488" s="109"/>
      <c r="K488" s="101"/>
    </row>
    <row r="489" spans="2:11">
      <c r="B489" s="108"/>
      <c r="C489" s="101"/>
      <c r="D489" s="101"/>
      <c r="E489" s="101"/>
      <c r="F489" s="101"/>
      <c r="G489" s="101"/>
      <c r="H489" s="101"/>
      <c r="I489" s="109"/>
      <c r="J489" s="109"/>
      <c r="K489" s="101"/>
    </row>
    <row r="490" spans="2:11">
      <c r="B490" s="108"/>
      <c r="C490" s="101"/>
      <c r="D490" s="101"/>
      <c r="E490" s="101"/>
      <c r="F490" s="101"/>
      <c r="G490" s="101"/>
      <c r="H490" s="101"/>
      <c r="I490" s="109"/>
      <c r="J490" s="109"/>
      <c r="K490" s="101"/>
    </row>
    <row r="491" spans="2:11">
      <c r="B491" s="108"/>
      <c r="C491" s="101"/>
      <c r="D491" s="101"/>
      <c r="E491" s="101"/>
      <c r="F491" s="101"/>
      <c r="G491" s="101"/>
      <c r="H491" s="101"/>
      <c r="I491" s="109"/>
      <c r="J491" s="109"/>
      <c r="K491" s="101"/>
    </row>
    <row r="492" spans="2:11">
      <c r="B492" s="108"/>
      <c r="C492" s="101"/>
      <c r="D492" s="101"/>
      <c r="E492" s="101"/>
      <c r="F492" s="101"/>
      <c r="G492" s="101"/>
      <c r="H492" s="101"/>
      <c r="I492" s="109"/>
      <c r="J492" s="109"/>
      <c r="K492" s="101"/>
    </row>
    <row r="493" spans="2:11">
      <c r="B493" s="108"/>
      <c r="C493" s="101"/>
      <c r="D493" s="101"/>
      <c r="E493" s="101"/>
      <c r="F493" s="101"/>
      <c r="G493" s="101"/>
      <c r="H493" s="101"/>
      <c r="I493" s="109"/>
      <c r="J493" s="109"/>
      <c r="K493" s="101"/>
    </row>
    <row r="494" spans="2:11">
      <c r="B494" s="108"/>
      <c r="C494" s="101"/>
      <c r="D494" s="101"/>
      <c r="E494" s="101"/>
      <c r="F494" s="101"/>
      <c r="G494" s="101"/>
      <c r="H494" s="101"/>
      <c r="I494" s="109"/>
      <c r="J494" s="109"/>
      <c r="K494" s="101"/>
    </row>
    <row r="495" spans="2:11">
      <c r="B495" s="108"/>
      <c r="C495" s="101"/>
      <c r="D495" s="101"/>
      <c r="E495" s="101"/>
      <c r="F495" s="101"/>
      <c r="G495" s="101"/>
      <c r="H495" s="101"/>
      <c r="I495" s="109"/>
      <c r="J495" s="109"/>
      <c r="K495" s="101"/>
    </row>
    <row r="496" spans="2:11">
      <c r="B496" s="108"/>
      <c r="C496" s="101"/>
      <c r="D496" s="101"/>
      <c r="E496" s="101"/>
      <c r="F496" s="101"/>
      <c r="G496" s="101"/>
      <c r="H496" s="101"/>
      <c r="I496" s="109"/>
      <c r="J496" s="109"/>
      <c r="K496" s="101"/>
    </row>
    <row r="497" spans="2:11">
      <c r="B497" s="108"/>
      <c r="C497" s="101"/>
      <c r="D497" s="101"/>
      <c r="E497" s="101"/>
      <c r="F497" s="101"/>
      <c r="G497" s="101"/>
      <c r="H497" s="101"/>
      <c r="I497" s="109"/>
      <c r="J497" s="109"/>
      <c r="K497" s="101"/>
    </row>
    <row r="498" spans="2:11">
      <c r="B498" s="108"/>
      <c r="C498" s="101"/>
      <c r="D498" s="101"/>
      <c r="E498" s="101"/>
      <c r="F498" s="101"/>
      <c r="G498" s="101"/>
      <c r="H498" s="101"/>
      <c r="I498" s="109"/>
      <c r="J498" s="109"/>
      <c r="K498" s="101"/>
    </row>
    <row r="499" spans="2:11">
      <c r="B499" s="108"/>
      <c r="C499" s="101"/>
      <c r="D499" s="101"/>
      <c r="E499" s="101"/>
      <c r="F499" s="101"/>
      <c r="G499" s="101"/>
      <c r="H499" s="101"/>
      <c r="I499" s="109"/>
      <c r="J499" s="109"/>
      <c r="K499" s="101"/>
    </row>
    <row r="500" spans="2:11">
      <c r="B500" s="108"/>
      <c r="C500" s="101"/>
      <c r="D500" s="101"/>
      <c r="E500" s="101"/>
      <c r="F500" s="101"/>
      <c r="G500" s="101"/>
      <c r="H500" s="101"/>
      <c r="I500" s="109"/>
      <c r="J500" s="109"/>
      <c r="K500" s="101"/>
    </row>
    <row r="501" spans="2:11">
      <c r="B501" s="108"/>
      <c r="C501" s="101"/>
      <c r="D501" s="101"/>
      <c r="E501" s="101"/>
      <c r="F501" s="101"/>
      <c r="G501" s="101"/>
      <c r="H501" s="101"/>
      <c r="I501" s="109"/>
      <c r="J501" s="109"/>
      <c r="K501" s="101"/>
    </row>
    <row r="502" spans="2:11">
      <c r="B502" s="108"/>
      <c r="C502" s="101"/>
      <c r="D502" s="101"/>
      <c r="E502" s="101"/>
      <c r="F502" s="101"/>
      <c r="G502" s="101"/>
      <c r="H502" s="101"/>
      <c r="I502" s="109"/>
      <c r="J502" s="109"/>
      <c r="K502" s="101"/>
    </row>
    <row r="503" spans="2:11">
      <c r="B503" s="108"/>
      <c r="C503" s="101"/>
      <c r="D503" s="101"/>
      <c r="E503" s="101"/>
      <c r="F503" s="101"/>
      <c r="G503" s="101"/>
      <c r="H503" s="101"/>
      <c r="I503" s="109"/>
      <c r="J503" s="109"/>
      <c r="K503" s="101"/>
    </row>
    <row r="504" spans="2:11">
      <c r="B504" s="108"/>
      <c r="C504" s="101"/>
      <c r="D504" s="101"/>
      <c r="E504" s="101"/>
      <c r="F504" s="101"/>
      <c r="G504" s="101"/>
      <c r="H504" s="101"/>
      <c r="I504" s="109"/>
      <c r="J504" s="109"/>
      <c r="K504" s="101"/>
    </row>
    <row r="505" spans="2:11">
      <c r="B505" s="108"/>
      <c r="C505" s="101"/>
      <c r="D505" s="101"/>
      <c r="E505" s="101"/>
      <c r="F505" s="101"/>
      <c r="G505" s="101"/>
      <c r="H505" s="101"/>
      <c r="I505" s="109"/>
      <c r="J505" s="109"/>
      <c r="K505" s="101"/>
    </row>
    <row r="506" spans="2:11">
      <c r="B506" s="108"/>
      <c r="C506" s="101"/>
      <c r="D506" s="101"/>
      <c r="E506" s="101"/>
      <c r="F506" s="101"/>
      <c r="G506" s="101"/>
      <c r="H506" s="101"/>
      <c r="I506" s="109"/>
      <c r="J506" s="109"/>
      <c r="K506" s="101"/>
    </row>
    <row r="507" spans="2:11">
      <c r="B507" s="108"/>
      <c r="C507" s="101"/>
      <c r="D507" s="101"/>
      <c r="E507" s="101"/>
      <c r="F507" s="101"/>
      <c r="G507" s="101"/>
      <c r="H507" s="101"/>
      <c r="I507" s="109"/>
      <c r="J507" s="109"/>
      <c r="K507" s="101"/>
    </row>
    <row r="508" spans="2:11">
      <c r="B508" s="108"/>
      <c r="C508" s="101"/>
      <c r="D508" s="101"/>
      <c r="E508" s="101"/>
      <c r="F508" s="101"/>
      <c r="G508" s="101"/>
      <c r="H508" s="101"/>
      <c r="I508" s="109"/>
      <c r="J508" s="109"/>
      <c r="K508" s="101"/>
    </row>
    <row r="509" spans="2:11">
      <c r="B509" s="108"/>
      <c r="C509" s="101"/>
      <c r="D509" s="101"/>
      <c r="E509" s="101"/>
      <c r="F509" s="101"/>
      <c r="G509" s="101"/>
      <c r="H509" s="101"/>
      <c r="I509" s="109"/>
      <c r="J509" s="109"/>
      <c r="K509" s="101"/>
    </row>
    <row r="510" spans="2:11">
      <c r="B510" s="108"/>
      <c r="C510" s="101"/>
      <c r="D510" s="101"/>
      <c r="E510" s="101"/>
      <c r="F510" s="101"/>
      <c r="G510" s="101"/>
      <c r="H510" s="101"/>
      <c r="I510" s="109"/>
      <c r="J510" s="109"/>
      <c r="K510" s="101"/>
    </row>
    <row r="511" spans="2:11">
      <c r="B511" s="108"/>
      <c r="C511" s="101"/>
      <c r="D511" s="101"/>
      <c r="E511" s="101"/>
      <c r="F511" s="101"/>
      <c r="G511" s="101"/>
      <c r="H511" s="101"/>
      <c r="I511" s="109"/>
      <c r="J511" s="109"/>
      <c r="K511" s="101"/>
    </row>
    <row r="512" spans="2:11">
      <c r="B512" s="108"/>
      <c r="C512" s="101"/>
      <c r="D512" s="101"/>
      <c r="E512" s="101"/>
      <c r="F512" s="101"/>
      <c r="G512" s="101"/>
      <c r="H512" s="101"/>
      <c r="I512" s="109"/>
      <c r="J512" s="109"/>
      <c r="K512" s="101"/>
    </row>
    <row r="513" spans="2:11">
      <c r="B513" s="108"/>
      <c r="C513" s="101"/>
      <c r="D513" s="101"/>
      <c r="E513" s="101"/>
      <c r="F513" s="101"/>
      <c r="G513" s="101"/>
      <c r="H513" s="101"/>
      <c r="I513" s="109"/>
      <c r="J513" s="109"/>
      <c r="K513" s="101"/>
    </row>
    <row r="514" spans="2:11">
      <c r="B514" s="108"/>
      <c r="C514" s="101"/>
      <c r="D514" s="101"/>
      <c r="E514" s="101"/>
      <c r="F514" s="101"/>
      <c r="G514" s="101"/>
      <c r="H514" s="101"/>
      <c r="I514" s="109"/>
      <c r="J514" s="109"/>
      <c r="K514" s="101"/>
    </row>
    <row r="515" spans="2:11">
      <c r="B515" s="108"/>
      <c r="C515" s="101"/>
      <c r="D515" s="101"/>
      <c r="E515" s="101"/>
      <c r="F515" s="101"/>
      <c r="G515" s="101"/>
      <c r="H515" s="101"/>
      <c r="I515" s="109"/>
      <c r="J515" s="109"/>
      <c r="K515" s="101"/>
    </row>
    <row r="516" spans="2:11">
      <c r="B516" s="108"/>
      <c r="C516" s="101"/>
      <c r="D516" s="101"/>
      <c r="E516" s="101"/>
      <c r="F516" s="101"/>
      <c r="G516" s="101"/>
      <c r="H516" s="101"/>
      <c r="I516" s="109"/>
      <c r="J516" s="109"/>
      <c r="K516" s="101"/>
    </row>
    <row r="517" spans="2:11">
      <c r="B517" s="108"/>
      <c r="C517" s="101"/>
      <c r="D517" s="101"/>
      <c r="E517" s="101"/>
      <c r="F517" s="101"/>
      <c r="G517" s="101"/>
      <c r="H517" s="101"/>
      <c r="I517" s="109"/>
      <c r="J517" s="109"/>
      <c r="K517" s="101"/>
    </row>
    <row r="518" spans="2:11">
      <c r="B518" s="108"/>
      <c r="C518" s="101"/>
      <c r="D518" s="101"/>
      <c r="E518" s="101"/>
      <c r="F518" s="101"/>
      <c r="G518" s="101"/>
      <c r="H518" s="101"/>
      <c r="I518" s="109"/>
      <c r="J518" s="109"/>
      <c r="K518" s="101"/>
    </row>
    <row r="519" spans="2:11">
      <c r="B519" s="108"/>
      <c r="C519" s="101"/>
      <c r="D519" s="101"/>
      <c r="E519" s="101"/>
      <c r="F519" s="101"/>
      <c r="G519" s="101"/>
      <c r="H519" s="101"/>
      <c r="I519" s="109"/>
      <c r="J519" s="109"/>
      <c r="K519" s="101"/>
    </row>
    <row r="520" spans="2:11">
      <c r="B520" s="108"/>
      <c r="C520" s="101"/>
      <c r="D520" s="101"/>
      <c r="E520" s="101"/>
      <c r="F520" s="101"/>
      <c r="G520" s="101"/>
      <c r="H520" s="101"/>
      <c r="I520" s="109"/>
      <c r="J520" s="109"/>
      <c r="K520" s="101"/>
    </row>
    <row r="521" spans="2:11">
      <c r="B521" s="108"/>
      <c r="C521" s="101"/>
      <c r="D521" s="101"/>
      <c r="E521" s="101"/>
      <c r="F521" s="101"/>
      <c r="G521" s="101"/>
      <c r="H521" s="101"/>
      <c r="I521" s="109"/>
      <c r="J521" s="109"/>
      <c r="K521" s="101"/>
    </row>
    <row r="522" spans="2:11">
      <c r="B522" s="108"/>
      <c r="C522" s="101"/>
      <c r="D522" s="101"/>
      <c r="E522" s="101"/>
      <c r="F522" s="101"/>
      <c r="G522" s="101"/>
      <c r="H522" s="101"/>
      <c r="I522" s="109"/>
      <c r="J522" s="109"/>
      <c r="K522" s="101"/>
    </row>
    <row r="523" spans="2:11">
      <c r="B523" s="108"/>
      <c r="C523" s="101"/>
      <c r="D523" s="101"/>
      <c r="E523" s="101"/>
      <c r="F523" s="101"/>
      <c r="G523" s="101"/>
      <c r="H523" s="101"/>
      <c r="I523" s="109"/>
      <c r="J523" s="109"/>
      <c r="K523" s="101"/>
    </row>
    <row r="524" spans="2:11">
      <c r="B524" s="108"/>
      <c r="C524" s="101"/>
      <c r="D524" s="101"/>
      <c r="E524" s="101"/>
      <c r="F524" s="101"/>
      <c r="G524" s="101"/>
      <c r="H524" s="101"/>
      <c r="I524" s="109"/>
      <c r="J524" s="109"/>
      <c r="K524" s="101"/>
    </row>
    <row r="525" spans="2:11">
      <c r="B525" s="108"/>
      <c r="C525" s="101"/>
      <c r="D525" s="101"/>
      <c r="E525" s="101"/>
      <c r="F525" s="101"/>
      <c r="G525" s="101"/>
      <c r="H525" s="101"/>
      <c r="I525" s="109"/>
      <c r="J525" s="109"/>
      <c r="K525" s="101"/>
    </row>
    <row r="526" spans="2:11">
      <c r="B526" s="108"/>
      <c r="C526" s="101"/>
      <c r="D526" s="101"/>
      <c r="E526" s="101"/>
      <c r="F526" s="101"/>
      <c r="G526" s="101"/>
      <c r="H526" s="101"/>
      <c r="I526" s="109"/>
      <c r="J526" s="109"/>
      <c r="K526" s="101"/>
    </row>
    <row r="527" spans="2:11">
      <c r="B527" s="108"/>
      <c r="C527" s="101"/>
      <c r="D527" s="101"/>
      <c r="E527" s="101"/>
      <c r="F527" s="101"/>
      <c r="G527" s="101"/>
      <c r="H527" s="101"/>
      <c r="I527" s="109"/>
      <c r="J527" s="109"/>
      <c r="K527" s="101"/>
    </row>
    <row r="528" spans="2:11">
      <c r="B528" s="108"/>
      <c r="C528" s="101"/>
      <c r="D528" s="101"/>
      <c r="E528" s="101"/>
      <c r="F528" s="101"/>
      <c r="G528" s="101"/>
      <c r="H528" s="101"/>
      <c r="I528" s="109"/>
      <c r="J528" s="109"/>
      <c r="K528" s="101"/>
    </row>
    <row r="529" spans="2:11">
      <c r="B529" s="108"/>
      <c r="C529" s="101"/>
      <c r="D529" s="101"/>
      <c r="E529" s="101"/>
      <c r="F529" s="101"/>
      <c r="G529" s="101"/>
      <c r="H529" s="101"/>
      <c r="I529" s="109"/>
      <c r="J529" s="109"/>
      <c r="K529" s="101"/>
    </row>
    <row r="530" spans="2:11">
      <c r="B530" s="108"/>
      <c r="C530" s="101"/>
      <c r="D530" s="101"/>
      <c r="E530" s="101"/>
      <c r="F530" s="101"/>
      <c r="G530" s="101"/>
      <c r="H530" s="101"/>
      <c r="I530" s="109"/>
      <c r="J530" s="109"/>
      <c r="K530" s="101"/>
    </row>
    <row r="531" spans="2:11">
      <c r="B531" s="108"/>
      <c r="C531" s="101"/>
      <c r="D531" s="101"/>
      <c r="E531" s="101"/>
      <c r="F531" s="101"/>
      <c r="G531" s="101"/>
      <c r="H531" s="101"/>
      <c r="I531" s="109"/>
      <c r="J531" s="109"/>
      <c r="K531" s="101"/>
    </row>
    <row r="532" spans="2:11">
      <c r="B532" s="108"/>
      <c r="C532" s="101"/>
      <c r="D532" s="101"/>
      <c r="E532" s="101"/>
      <c r="F532" s="101"/>
      <c r="G532" s="101"/>
      <c r="H532" s="101"/>
      <c r="I532" s="109"/>
      <c r="J532" s="109"/>
      <c r="K532" s="101"/>
    </row>
    <row r="533" spans="2:11">
      <c r="B533" s="108"/>
      <c r="C533" s="101"/>
      <c r="D533" s="101"/>
      <c r="E533" s="101"/>
      <c r="F533" s="101"/>
      <c r="G533" s="101"/>
      <c r="H533" s="101"/>
      <c r="I533" s="109"/>
      <c r="J533" s="109"/>
      <c r="K533" s="101"/>
    </row>
    <row r="534" spans="2:11">
      <c r="B534" s="108"/>
      <c r="C534" s="101"/>
      <c r="D534" s="101"/>
      <c r="E534" s="101"/>
      <c r="F534" s="101"/>
      <c r="G534" s="101"/>
      <c r="H534" s="101"/>
      <c r="I534" s="109"/>
      <c r="J534" s="109"/>
      <c r="K534" s="101"/>
    </row>
    <row r="535" spans="2:11">
      <c r="B535" s="108"/>
      <c r="C535" s="101"/>
      <c r="D535" s="101"/>
      <c r="E535" s="101"/>
      <c r="F535" s="101"/>
      <c r="G535" s="101"/>
      <c r="H535" s="101"/>
      <c r="I535" s="109"/>
      <c r="J535" s="109"/>
      <c r="K535" s="101"/>
    </row>
    <row r="536" spans="2:11">
      <c r="B536" s="108"/>
      <c r="C536" s="101"/>
      <c r="D536" s="101"/>
      <c r="E536" s="101"/>
      <c r="F536" s="101"/>
      <c r="G536" s="101"/>
      <c r="H536" s="101"/>
      <c r="I536" s="109"/>
      <c r="J536" s="109"/>
      <c r="K536" s="101"/>
    </row>
    <row r="537" spans="2:11">
      <c r="B537" s="108"/>
      <c r="C537" s="101"/>
      <c r="D537" s="101"/>
      <c r="E537" s="101"/>
      <c r="F537" s="101"/>
      <c r="G537" s="101"/>
      <c r="H537" s="101"/>
      <c r="I537" s="109"/>
      <c r="J537" s="109"/>
      <c r="K537" s="101"/>
    </row>
    <row r="538" spans="2:11">
      <c r="B538" s="108"/>
      <c r="C538" s="101"/>
      <c r="D538" s="101"/>
      <c r="E538" s="101"/>
      <c r="F538" s="101"/>
      <c r="G538" s="101"/>
      <c r="H538" s="101"/>
      <c r="I538" s="109"/>
      <c r="J538" s="109"/>
      <c r="K538" s="101"/>
    </row>
    <row r="539" spans="2:11">
      <c r="B539" s="108"/>
      <c r="C539" s="101"/>
      <c r="D539" s="101"/>
      <c r="E539" s="101"/>
      <c r="F539" s="101"/>
      <c r="G539" s="101"/>
      <c r="H539" s="101"/>
      <c r="I539" s="109"/>
      <c r="J539" s="109"/>
      <c r="K539" s="101"/>
    </row>
    <row r="540" spans="2:11">
      <c r="B540" s="108"/>
      <c r="C540" s="101"/>
      <c r="D540" s="101"/>
      <c r="E540" s="101"/>
      <c r="F540" s="101"/>
      <c r="G540" s="101"/>
      <c r="H540" s="101"/>
      <c r="I540" s="109"/>
      <c r="J540" s="109"/>
      <c r="K540" s="101"/>
    </row>
    <row r="541" spans="2:11">
      <c r="B541" s="108"/>
      <c r="C541" s="101"/>
      <c r="D541" s="101"/>
      <c r="E541" s="101"/>
      <c r="F541" s="101"/>
      <c r="G541" s="101"/>
      <c r="H541" s="101"/>
      <c r="I541" s="109"/>
      <c r="J541" s="109"/>
      <c r="K541" s="101"/>
    </row>
    <row r="542" spans="2:11">
      <c r="B542" s="108"/>
      <c r="C542" s="101"/>
      <c r="D542" s="101"/>
      <c r="E542" s="101"/>
      <c r="F542" s="101"/>
      <c r="G542" s="101"/>
      <c r="H542" s="101"/>
      <c r="I542" s="109"/>
      <c r="J542" s="109"/>
      <c r="K542" s="101"/>
    </row>
    <row r="543" spans="2:11">
      <c r="B543" s="108"/>
      <c r="C543" s="101"/>
      <c r="D543" s="101"/>
      <c r="E543" s="101"/>
      <c r="F543" s="101"/>
      <c r="G543" s="101"/>
      <c r="H543" s="101"/>
      <c r="I543" s="109"/>
      <c r="J543" s="109"/>
      <c r="K543" s="101"/>
    </row>
    <row r="544" spans="2:11">
      <c r="B544" s="108"/>
      <c r="C544" s="101"/>
      <c r="D544" s="101"/>
      <c r="E544" s="101"/>
      <c r="F544" s="101"/>
      <c r="G544" s="101"/>
      <c r="H544" s="101"/>
      <c r="I544" s="109"/>
      <c r="J544" s="109"/>
      <c r="K544" s="101"/>
    </row>
    <row r="545" spans="2:11">
      <c r="B545" s="108"/>
      <c r="C545" s="101"/>
      <c r="D545" s="101"/>
      <c r="E545" s="101"/>
      <c r="F545" s="101"/>
      <c r="G545" s="101"/>
      <c r="H545" s="101"/>
      <c r="I545" s="109"/>
      <c r="J545" s="109"/>
      <c r="K545" s="101"/>
    </row>
    <row r="546" spans="2:11">
      <c r="B546" s="108"/>
      <c r="C546" s="101"/>
      <c r="D546" s="101"/>
      <c r="E546" s="101"/>
      <c r="F546" s="101"/>
      <c r="G546" s="101"/>
      <c r="H546" s="101"/>
      <c r="I546" s="109"/>
      <c r="J546" s="109"/>
      <c r="K546" s="101"/>
    </row>
    <row r="547" spans="2:11">
      <c r="B547" s="108"/>
      <c r="C547" s="101"/>
      <c r="D547" s="101"/>
      <c r="E547" s="101"/>
      <c r="F547" s="101"/>
      <c r="G547" s="101"/>
      <c r="H547" s="101"/>
      <c r="I547" s="109"/>
      <c r="J547" s="109"/>
      <c r="K547" s="101"/>
    </row>
    <row r="548" spans="2:11">
      <c r="B548" s="108"/>
      <c r="C548" s="101"/>
      <c r="D548" s="101"/>
      <c r="E548" s="101"/>
      <c r="F548" s="101"/>
      <c r="G548" s="101"/>
      <c r="H548" s="101"/>
      <c r="I548" s="109"/>
      <c r="J548" s="109"/>
      <c r="K548" s="101"/>
    </row>
    <row r="549" spans="2:11">
      <c r="B549" s="108"/>
      <c r="C549" s="101"/>
      <c r="D549" s="101"/>
      <c r="E549" s="101"/>
      <c r="F549" s="101"/>
      <c r="G549" s="101"/>
      <c r="H549" s="101"/>
      <c r="I549" s="109"/>
      <c r="J549" s="109"/>
      <c r="K549" s="101"/>
    </row>
    <row r="550" spans="2:11">
      <c r="B550" s="108"/>
      <c r="C550" s="101"/>
      <c r="D550" s="101"/>
      <c r="E550" s="101"/>
      <c r="F550" s="101"/>
      <c r="G550" s="101"/>
      <c r="H550" s="101"/>
      <c r="I550" s="109"/>
      <c r="J550" s="109"/>
      <c r="K550" s="101"/>
    </row>
    <row r="551" spans="2:11">
      <c r="B551" s="108"/>
      <c r="C551" s="101"/>
      <c r="D551" s="101"/>
      <c r="E551" s="101"/>
      <c r="F551" s="101"/>
      <c r="G551" s="101"/>
      <c r="H551" s="101"/>
      <c r="I551" s="109"/>
      <c r="J551" s="109"/>
      <c r="K551" s="101"/>
    </row>
    <row r="552" spans="2:11">
      <c r="B552" s="108"/>
      <c r="C552" s="101"/>
      <c r="D552" s="101"/>
      <c r="E552" s="101"/>
      <c r="F552" s="101"/>
      <c r="G552" s="101"/>
      <c r="H552" s="101"/>
      <c r="I552" s="109"/>
      <c r="J552" s="109"/>
      <c r="K552" s="101"/>
    </row>
    <row r="553" spans="2:11">
      <c r="B553" s="108"/>
      <c r="C553" s="101"/>
      <c r="D553" s="101"/>
      <c r="E553" s="101"/>
      <c r="F553" s="101"/>
      <c r="G553" s="101"/>
      <c r="H553" s="101"/>
      <c r="I553" s="109"/>
      <c r="J553" s="109"/>
      <c r="K553" s="101"/>
    </row>
    <row r="554" spans="2:11">
      <c r="B554" s="108"/>
      <c r="C554" s="101"/>
      <c r="D554" s="101"/>
      <c r="E554" s="101"/>
      <c r="F554" s="101"/>
      <c r="G554" s="101"/>
      <c r="H554" s="101"/>
      <c r="I554" s="109"/>
      <c r="J554" s="109"/>
      <c r="K554" s="101"/>
    </row>
    <row r="555" spans="2:11">
      <c r="B555" s="108"/>
      <c r="C555" s="101"/>
      <c r="D555" s="101"/>
      <c r="E555" s="101"/>
      <c r="F555" s="101"/>
      <c r="G555" s="101"/>
      <c r="H555" s="101"/>
      <c r="I555" s="109"/>
      <c r="J555" s="109"/>
      <c r="K555" s="101"/>
    </row>
    <row r="556" spans="2:11">
      <c r="B556" s="108"/>
      <c r="C556" s="101"/>
      <c r="D556" s="101"/>
      <c r="E556" s="101"/>
      <c r="F556" s="101"/>
      <c r="G556" s="101"/>
      <c r="H556" s="101"/>
      <c r="I556" s="109"/>
      <c r="J556" s="109"/>
      <c r="K556" s="101"/>
    </row>
    <row r="557" spans="2:11">
      <c r="B557" s="108"/>
      <c r="C557" s="101"/>
      <c r="D557" s="101"/>
      <c r="E557" s="101"/>
      <c r="F557" s="101"/>
      <c r="G557" s="101"/>
      <c r="H557" s="101"/>
      <c r="I557" s="109"/>
      <c r="J557" s="109"/>
      <c r="K557" s="101"/>
    </row>
    <row r="558" spans="2:11">
      <c r="B558" s="108"/>
      <c r="C558" s="101"/>
      <c r="D558" s="101"/>
      <c r="E558" s="101"/>
      <c r="F558" s="101"/>
      <c r="G558" s="101"/>
      <c r="H558" s="101"/>
      <c r="I558" s="109"/>
      <c r="J558" s="109"/>
      <c r="K558" s="101"/>
    </row>
    <row r="559" spans="2:11">
      <c r="B559" s="108"/>
      <c r="C559" s="101"/>
      <c r="D559" s="101"/>
      <c r="E559" s="101"/>
      <c r="F559" s="101"/>
      <c r="G559" s="101"/>
      <c r="H559" s="101"/>
      <c r="I559" s="109"/>
      <c r="J559" s="109"/>
      <c r="K559" s="101"/>
    </row>
    <row r="560" spans="2:11">
      <c r="B560" s="108"/>
      <c r="C560" s="101"/>
      <c r="D560" s="101"/>
      <c r="E560" s="101"/>
      <c r="F560" s="101"/>
      <c r="G560" s="101"/>
      <c r="H560" s="101"/>
      <c r="I560" s="109"/>
      <c r="J560" s="109"/>
      <c r="K560" s="101"/>
    </row>
    <row r="561" spans="2:11">
      <c r="B561" s="108"/>
      <c r="C561" s="101"/>
      <c r="D561" s="101"/>
      <c r="E561" s="101"/>
      <c r="F561" s="101"/>
      <c r="G561" s="101"/>
      <c r="H561" s="101"/>
      <c r="I561" s="109"/>
      <c r="J561" s="109"/>
      <c r="K561" s="101"/>
    </row>
    <row r="562" spans="2:11">
      <c r="B562" s="108"/>
      <c r="C562" s="101"/>
      <c r="D562" s="101"/>
      <c r="E562" s="101"/>
      <c r="F562" s="101"/>
      <c r="G562" s="101"/>
      <c r="H562" s="101"/>
      <c r="I562" s="109"/>
      <c r="J562" s="109"/>
      <c r="K562" s="101"/>
    </row>
    <row r="563" spans="2:11">
      <c r="B563" s="108"/>
      <c r="C563" s="101"/>
      <c r="D563" s="101"/>
      <c r="E563" s="101"/>
      <c r="F563" s="101"/>
      <c r="G563" s="101"/>
      <c r="H563" s="101"/>
      <c r="I563" s="109"/>
      <c r="J563" s="109"/>
      <c r="K563" s="101"/>
    </row>
    <row r="564" spans="2:11">
      <c r="B564" s="108"/>
      <c r="C564" s="101"/>
      <c r="D564" s="101"/>
      <c r="E564" s="101"/>
      <c r="F564" s="101"/>
      <c r="G564" s="101"/>
      <c r="H564" s="101"/>
      <c r="I564" s="109"/>
      <c r="J564" s="109"/>
      <c r="K564" s="10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123</v>
      </c>
      <c r="C1" s="67" t="s" vm="1">
        <v>200</v>
      </c>
    </row>
    <row r="2" spans="2:35">
      <c r="B2" s="46" t="s">
        <v>122</v>
      </c>
      <c r="C2" s="67" t="s">
        <v>201</v>
      </c>
    </row>
    <row r="3" spans="2:35">
      <c r="B3" s="46" t="s">
        <v>124</v>
      </c>
      <c r="C3" s="67" t="s">
        <v>202</v>
      </c>
      <c r="E3" s="2"/>
    </row>
    <row r="4" spans="2:35">
      <c r="B4" s="46" t="s">
        <v>125</v>
      </c>
      <c r="C4" s="67">
        <v>2142</v>
      </c>
    </row>
    <row r="6" spans="2:35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35" ht="26.25" customHeight="1">
      <c r="B7" s="120" t="s">
        <v>75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35" s="3" customFormat="1" ht="47.25">
      <c r="B8" s="21" t="s">
        <v>94</v>
      </c>
      <c r="C8" s="29" t="s">
        <v>33</v>
      </c>
      <c r="D8" s="12" t="s">
        <v>37</v>
      </c>
      <c r="E8" s="29" t="s">
        <v>14</v>
      </c>
      <c r="F8" s="29" t="s">
        <v>48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44</v>
      </c>
      <c r="O8" s="29" t="s">
        <v>43</v>
      </c>
      <c r="P8" s="29" t="s">
        <v>126</v>
      </c>
      <c r="Q8" s="30" t="s">
        <v>128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185</v>
      </c>
      <c r="M9" s="31"/>
      <c r="N9" s="31" t="s">
        <v>181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35" s="4" customFormat="1" ht="18" customHeight="1">
      <c r="B11" s="112" t="s">
        <v>1662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114">
        <v>0</v>
      </c>
      <c r="Q11" s="114">
        <v>0</v>
      </c>
      <c r="AI11" s="1"/>
    </row>
    <row r="12" spans="2:35" ht="21.75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2.42578125" style="2" bestFit="1" customWidth="1"/>
    <col min="3" max="3" width="4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13.140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123</v>
      </c>
      <c r="C1" s="67" t="s" vm="1">
        <v>200</v>
      </c>
    </row>
    <row r="2" spans="2:16">
      <c r="B2" s="46" t="s">
        <v>122</v>
      </c>
      <c r="C2" s="67" t="s">
        <v>201</v>
      </c>
    </row>
    <row r="3" spans="2:16">
      <c r="B3" s="46" t="s">
        <v>124</v>
      </c>
      <c r="C3" s="67" t="s">
        <v>202</v>
      </c>
    </row>
    <row r="4" spans="2:16">
      <c r="B4" s="46" t="s">
        <v>125</v>
      </c>
      <c r="C4" s="67">
        <v>2142</v>
      </c>
    </row>
    <row r="6" spans="2:16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ht="26.25" customHeight="1">
      <c r="B7" s="120" t="s">
        <v>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s="3" customFormat="1" ht="78.75">
      <c r="B8" s="21" t="s">
        <v>94</v>
      </c>
      <c r="C8" s="29" t="s">
        <v>33</v>
      </c>
      <c r="D8" s="29" t="s">
        <v>14</v>
      </c>
      <c r="E8" s="29" t="s">
        <v>48</v>
      </c>
      <c r="F8" s="29" t="s">
        <v>82</v>
      </c>
      <c r="G8" s="29" t="s">
        <v>17</v>
      </c>
      <c r="H8" s="29" t="s">
        <v>81</v>
      </c>
      <c r="I8" s="29" t="s">
        <v>16</v>
      </c>
      <c r="J8" s="29" t="s">
        <v>18</v>
      </c>
      <c r="K8" s="29" t="s">
        <v>178</v>
      </c>
      <c r="L8" s="29" t="s">
        <v>177</v>
      </c>
      <c r="M8" s="29" t="s">
        <v>89</v>
      </c>
      <c r="N8" s="29" t="s">
        <v>43</v>
      </c>
      <c r="O8" s="29" t="s">
        <v>126</v>
      </c>
      <c r="P8" s="30" t="s">
        <v>128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185</v>
      </c>
      <c r="L9" s="31"/>
      <c r="M9" s="31" t="s">
        <v>181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23</v>
      </c>
      <c r="C11" s="74"/>
      <c r="D11" s="74"/>
      <c r="E11" s="74"/>
      <c r="F11" s="74"/>
      <c r="G11" s="75">
        <v>9.2919744693952175</v>
      </c>
      <c r="H11" s="74"/>
      <c r="I11" s="74"/>
      <c r="J11" s="89">
        <v>4.8533418518037504E-2</v>
      </c>
      <c r="K11" s="75"/>
      <c r="L11" s="76"/>
      <c r="M11" s="75">
        <v>403050.38712000014</v>
      </c>
      <c r="N11" s="74"/>
      <c r="O11" s="77">
        <f>IFERROR(M11/$M$11,0)</f>
        <v>1</v>
      </c>
      <c r="P11" s="77">
        <f>M11/'סכום נכסי הקרן'!$C$42</f>
        <v>0.26212298656913563</v>
      </c>
    </row>
    <row r="12" spans="2:16" ht="21.75" customHeight="1">
      <c r="B12" s="70" t="s">
        <v>172</v>
      </c>
      <c r="C12" s="78"/>
      <c r="D12" s="78"/>
      <c r="E12" s="78"/>
      <c r="F12" s="78"/>
      <c r="G12" s="79">
        <v>9.2919744693952175</v>
      </c>
      <c r="H12" s="78"/>
      <c r="I12" s="78"/>
      <c r="J12" s="90">
        <v>4.8533418518037504E-2</v>
      </c>
      <c r="K12" s="79"/>
      <c r="L12" s="80"/>
      <c r="M12" s="79">
        <v>403050.38712000014</v>
      </c>
      <c r="N12" s="78"/>
      <c r="O12" s="81">
        <f t="shared" ref="O12:O75" si="0">IFERROR(M12/$M$11,0)</f>
        <v>1</v>
      </c>
      <c r="P12" s="81">
        <f>M12/'סכום נכסי הקרן'!$C$42</f>
        <v>0.26212298656913563</v>
      </c>
    </row>
    <row r="13" spans="2:16">
      <c r="B13" s="71" t="s">
        <v>49</v>
      </c>
      <c r="C13" s="78"/>
      <c r="D13" s="78"/>
      <c r="E13" s="78"/>
      <c r="F13" s="78"/>
      <c r="G13" s="79">
        <v>9.2919744693952175</v>
      </c>
      <c r="H13" s="78"/>
      <c r="I13" s="78"/>
      <c r="J13" s="90">
        <v>4.8533418518037504E-2</v>
      </c>
      <c r="K13" s="79"/>
      <c r="L13" s="80"/>
      <c r="M13" s="79">
        <v>403050.38712000014</v>
      </c>
      <c r="N13" s="78"/>
      <c r="O13" s="81">
        <f t="shared" si="0"/>
        <v>1</v>
      </c>
      <c r="P13" s="81">
        <f>M13/'סכום נכסי הקרן'!$C$42</f>
        <v>0.26212298656913563</v>
      </c>
    </row>
    <row r="14" spans="2:16">
      <c r="B14" s="72" t="s">
        <v>1045</v>
      </c>
      <c r="C14" s="82" t="s">
        <v>1046</v>
      </c>
      <c r="D14" s="82" t="s">
        <v>1047</v>
      </c>
      <c r="E14" s="82"/>
      <c r="F14" s="91">
        <v>40148</v>
      </c>
      <c r="G14" s="84">
        <v>3.6099999999999994</v>
      </c>
      <c r="H14" s="83" t="s">
        <v>110</v>
      </c>
      <c r="I14" s="92">
        <v>4.8000000000000001E-2</v>
      </c>
      <c r="J14" s="92">
        <v>4.8600000000000004E-2</v>
      </c>
      <c r="K14" s="84">
        <v>279000</v>
      </c>
      <c r="L14" s="85">
        <v>109.043194</v>
      </c>
      <c r="M14" s="84">
        <v>304.23050999999998</v>
      </c>
      <c r="N14" s="82"/>
      <c r="O14" s="86">
        <f t="shared" si="0"/>
        <v>7.5482004166744902E-4</v>
      </c>
      <c r="P14" s="86">
        <f>M14/'סכום נכסי הקרן'!$C$42</f>
        <v>1.9785568364411114E-4</v>
      </c>
    </row>
    <row r="15" spans="2:16">
      <c r="B15" s="72" t="s">
        <v>1048</v>
      </c>
      <c r="C15" s="82" t="s">
        <v>1049</v>
      </c>
      <c r="D15" s="82" t="s">
        <v>1047</v>
      </c>
      <c r="E15" s="82"/>
      <c r="F15" s="91">
        <v>40452</v>
      </c>
      <c r="G15" s="84">
        <v>4.26</v>
      </c>
      <c r="H15" s="83" t="s">
        <v>110</v>
      </c>
      <c r="I15" s="92">
        <v>4.8000000000000001E-2</v>
      </c>
      <c r="J15" s="92">
        <v>4.8600000000000004E-2</v>
      </c>
      <c r="K15" s="84">
        <v>550000</v>
      </c>
      <c r="L15" s="85">
        <v>107.824004</v>
      </c>
      <c r="M15" s="84">
        <v>593.03201999999999</v>
      </c>
      <c r="N15" s="82"/>
      <c r="O15" s="86">
        <f t="shared" si="0"/>
        <v>1.4713595097563736E-3</v>
      </c>
      <c r="P15" s="86">
        <f>M15/'סכום נכסי הקרן'!$C$42</f>
        <v>3.8567714901423987E-4</v>
      </c>
    </row>
    <row r="16" spans="2:16">
      <c r="B16" s="72" t="s">
        <v>1050</v>
      </c>
      <c r="C16" s="82" t="s">
        <v>1051</v>
      </c>
      <c r="D16" s="82" t="s">
        <v>1047</v>
      </c>
      <c r="E16" s="82"/>
      <c r="F16" s="91">
        <v>40909</v>
      </c>
      <c r="G16" s="84">
        <v>5.1700000000000008</v>
      </c>
      <c r="H16" s="83" t="s">
        <v>110</v>
      </c>
      <c r="I16" s="92">
        <v>4.8000000000000001E-2</v>
      </c>
      <c r="J16" s="92">
        <v>4.8600000000000004E-2</v>
      </c>
      <c r="K16" s="84">
        <v>2438000</v>
      </c>
      <c r="L16" s="85">
        <v>105.723135</v>
      </c>
      <c r="M16" s="84">
        <v>2577.5300299999999</v>
      </c>
      <c r="N16" s="82"/>
      <c r="O16" s="86">
        <f t="shared" si="0"/>
        <v>6.395056579445964E-3</v>
      </c>
      <c r="P16" s="86">
        <f>M16/'סכום נכסי הקרן'!$C$42</f>
        <v>1.6762913298829769E-3</v>
      </c>
    </row>
    <row r="17" spans="2:16">
      <c r="B17" s="72" t="s">
        <v>1052</v>
      </c>
      <c r="C17" s="82">
        <v>8790</v>
      </c>
      <c r="D17" s="82" t="s">
        <v>1047</v>
      </c>
      <c r="E17" s="82"/>
      <c r="F17" s="91">
        <v>41030</v>
      </c>
      <c r="G17" s="84">
        <v>5.5</v>
      </c>
      <c r="H17" s="83" t="s">
        <v>110</v>
      </c>
      <c r="I17" s="92">
        <v>4.8000000000000001E-2</v>
      </c>
      <c r="J17" s="92">
        <v>4.8600000000000004E-2</v>
      </c>
      <c r="K17" s="84">
        <v>1696000</v>
      </c>
      <c r="L17" s="85">
        <v>103.656125</v>
      </c>
      <c r="M17" s="84">
        <v>1758.0078799999999</v>
      </c>
      <c r="N17" s="82"/>
      <c r="O17" s="86">
        <f t="shared" si="0"/>
        <v>4.3617570809492568E-3</v>
      </c>
      <c r="P17" s="86">
        <f>M17/'סכום נכסי הקרן'!$C$42</f>
        <v>1.1433167927474943E-3</v>
      </c>
    </row>
    <row r="18" spans="2:16">
      <c r="B18" s="72" t="s">
        <v>1053</v>
      </c>
      <c r="C18" s="82" t="s">
        <v>1054</v>
      </c>
      <c r="D18" s="82" t="s">
        <v>1047</v>
      </c>
      <c r="E18" s="82"/>
      <c r="F18" s="91">
        <v>41091</v>
      </c>
      <c r="G18" s="84">
        <v>5.5300000000000011</v>
      </c>
      <c r="H18" s="83" t="s">
        <v>110</v>
      </c>
      <c r="I18" s="92">
        <v>4.8000000000000001E-2</v>
      </c>
      <c r="J18" s="92">
        <v>4.8600000000000004E-2</v>
      </c>
      <c r="K18" s="84">
        <v>1170000</v>
      </c>
      <c r="L18" s="85">
        <v>104.433145</v>
      </c>
      <c r="M18" s="84">
        <v>1221.8678</v>
      </c>
      <c r="N18" s="82"/>
      <c r="O18" s="86">
        <f t="shared" si="0"/>
        <v>3.0315509897679703E-3</v>
      </c>
      <c r="P18" s="86">
        <f>M18/'סכום נכסי הקרן'!$C$42</f>
        <v>7.9463919937459949E-4</v>
      </c>
    </row>
    <row r="19" spans="2:16">
      <c r="B19" s="72" t="s">
        <v>1055</v>
      </c>
      <c r="C19" s="82">
        <v>8793</v>
      </c>
      <c r="D19" s="82" t="s">
        <v>1047</v>
      </c>
      <c r="E19" s="82"/>
      <c r="F19" s="91">
        <v>41122</v>
      </c>
      <c r="G19" s="84">
        <v>5.61</v>
      </c>
      <c r="H19" s="83" t="s">
        <v>110</v>
      </c>
      <c r="I19" s="92">
        <v>4.8000000000000001E-2</v>
      </c>
      <c r="J19" s="92">
        <v>4.8600000000000004E-2</v>
      </c>
      <c r="K19" s="84">
        <v>1195000</v>
      </c>
      <c r="L19" s="85">
        <v>104.31832199999999</v>
      </c>
      <c r="M19" s="84">
        <v>1246.6039499999999</v>
      </c>
      <c r="N19" s="82"/>
      <c r="O19" s="86">
        <f t="shared" si="0"/>
        <v>3.0929233411921987E-3</v>
      </c>
      <c r="P19" s="86">
        <f>M19/'סכום נכסי הקרן'!$C$42</f>
        <v>8.1072630342268878E-4</v>
      </c>
    </row>
    <row r="20" spans="2:16">
      <c r="B20" s="72" t="s">
        <v>1056</v>
      </c>
      <c r="C20" s="82" t="s">
        <v>1057</v>
      </c>
      <c r="D20" s="82" t="s">
        <v>1047</v>
      </c>
      <c r="E20" s="82"/>
      <c r="F20" s="91">
        <v>41154</v>
      </c>
      <c r="G20" s="84">
        <v>5.7</v>
      </c>
      <c r="H20" s="83" t="s">
        <v>110</v>
      </c>
      <c r="I20" s="92">
        <v>4.8000000000000001E-2</v>
      </c>
      <c r="J20" s="92">
        <v>4.8600000000000004E-2</v>
      </c>
      <c r="K20" s="84">
        <v>480000</v>
      </c>
      <c r="L20" s="85">
        <v>103.800685</v>
      </c>
      <c r="M20" s="84">
        <v>498.24329</v>
      </c>
      <c r="N20" s="82"/>
      <c r="O20" s="86">
        <f t="shared" si="0"/>
        <v>1.2361811473751497E-3</v>
      </c>
      <c r="P20" s="86">
        <f>M20/'סכום נכסי הקרן'!$C$42</f>
        <v>3.2403149429043499E-4</v>
      </c>
    </row>
    <row r="21" spans="2:16">
      <c r="B21" s="72" t="s">
        <v>1058</v>
      </c>
      <c r="C21" s="82" t="s">
        <v>1059</v>
      </c>
      <c r="D21" s="82" t="s">
        <v>1047</v>
      </c>
      <c r="E21" s="82"/>
      <c r="F21" s="91">
        <v>41184</v>
      </c>
      <c r="G21" s="84">
        <v>5.7799999999999994</v>
      </c>
      <c r="H21" s="83" t="s">
        <v>110</v>
      </c>
      <c r="I21" s="92">
        <v>4.8000000000000001E-2</v>
      </c>
      <c r="J21" s="92">
        <v>4.8599999999999997E-2</v>
      </c>
      <c r="K21" s="84">
        <v>661000</v>
      </c>
      <c r="L21" s="85">
        <v>102.312977</v>
      </c>
      <c r="M21" s="84">
        <v>676.28877999999997</v>
      </c>
      <c r="N21" s="82"/>
      <c r="O21" s="86">
        <f t="shared" si="0"/>
        <v>1.677926139290988E-3</v>
      </c>
      <c r="P21" s="86">
        <f>M21/'סכום נכסי הקרן'!$C$42</f>
        <v>4.3982301087337321E-4</v>
      </c>
    </row>
    <row r="22" spans="2:16">
      <c r="B22" s="72" t="s">
        <v>1060</v>
      </c>
      <c r="C22" s="82" t="s">
        <v>1061</v>
      </c>
      <c r="D22" s="82" t="s">
        <v>1047</v>
      </c>
      <c r="E22" s="82"/>
      <c r="F22" s="91">
        <v>41214</v>
      </c>
      <c r="G22" s="84">
        <v>5.870000000000001</v>
      </c>
      <c r="H22" s="83" t="s">
        <v>110</v>
      </c>
      <c r="I22" s="92">
        <v>4.8000000000000001E-2</v>
      </c>
      <c r="J22" s="92">
        <v>4.8600000000000004E-2</v>
      </c>
      <c r="K22" s="84">
        <v>548000</v>
      </c>
      <c r="L22" s="85">
        <v>101.924328</v>
      </c>
      <c r="M22" s="84">
        <v>558.54531999999995</v>
      </c>
      <c r="N22" s="82"/>
      <c r="O22" s="86">
        <f t="shared" si="0"/>
        <v>1.3857952698943924E-3</v>
      </c>
      <c r="P22" s="86">
        <f>M22/'סכום נכסי הקרן'!$C$42</f>
        <v>3.6324879491809949E-4</v>
      </c>
    </row>
    <row r="23" spans="2:16">
      <c r="B23" s="72" t="s">
        <v>1062</v>
      </c>
      <c r="C23" s="82" t="s">
        <v>1063</v>
      </c>
      <c r="D23" s="82" t="s">
        <v>1047</v>
      </c>
      <c r="E23" s="82"/>
      <c r="F23" s="91">
        <v>41245</v>
      </c>
      <c r="G23" s="84">
        <v>5.95</v>
      </c>
      <c r="H23" s="83" t="s">
        <v>110</v>
      </c>
      <c r="I23" s="92">
        <v>4.8000000000000001E-2</v>
      </c>
      <c r="J23" s="92">
        <v>4.8599999999999997E-2</v>
      </c>
      <c r="K23" s="84">
        <v>592000</v>
      </c>
      <c r="L23" s="85">
        <v>101.70062299999999</v>
      </c>
      <c r="M23" s="84">
        <v>602.06768999999997</v>
      </c>
      <c r="N23" s="82"/>
      <c r="O23" s="86">
        <f t="shared" si="0"/>
        <v>1.4937777241750829E-3</v>
      </c>
      <c r="P23" s="86">
        <f>M23/'סכום נכסי הקרן'!$C$42</f>
        <v>3.9155347833121925E-4</v>
      </c>
    </row>
    <row r="24" spans="2:16">
      <c r="B24" s="72" t="s">
        <v>1064</v>
      </c>
      <c r="C24" s="82" t="s">
        <v>1065</v>
      </c>
      <c r="D24" s="82" t="s">
        <v>1047</v>
      </c>
      <c r="E24" s="82"/>
      <c r="F24" s="91">
        <v>41275</v>
      </c>
      <c r="G24" s="84">
        <v>5.89</v>
      </c>
      <c r="H24" s="83" t="s">
        <v>110</v>
      </c>
      <c r="I24" s="92">
        <v>4.8000000000000001E-2</v>
      </c>
      <c r="J24" s="92">
        <v>4.8599999999999983E-2</v>
      </c>
      <c r="K24" s="84">
        <v>538000</v>
      </c>
      <c r="L24" s="85">
        <v>104.229764</v>
      </c>
      <c r="M24" s="84">
        <v>560.75612999999998</v>
      </c>
      <c r="N24" s="82"/>
      <c r="O24" s="86">
        <f t="shared" si="0"/>
        <v>1.3912804649733436E-3</v>
      </c>
      <c r="P24" s="86">
        <f>M24/'סכום נכסי הקרן'!$C$42</f>
        <v>3.6468659063410854E-4</v>
      </c>
    </row>
    <row r="25" spans="2:16">
      <c r="B25" s="72" t="s">
        <v>1066</v>
      </c>
      <c r="C25" s="82" t="s">
        <v>1067</v>
      </c>
      <c r="D25" s="82" t="s">
        <v>1047</v>
      </c>
      <c r="E25" s="82"/>
      <c r="F25" s="91">
        <v>41306</v>
      </c>
      <c r="G25" s="84">
        <v>5.97</v>
      </c>
      <c r="H25" s="83" t="s">
        <v>110</v>
      </c>
      <c r="I25" s="92">
        <v>4.8000000000000001E-2</v>
      </c>
      <c r="J25" s="92">
        <v>4.8500000000000008E-2</v>
      </c>
      <c r="K25" s="84">
        <v>989000</v>
      </c>
      <c r="L25" s="85">
        <v>103.62228</v>
      </c>
      <c r="M25" s="84">
        <v>1024.8243499999999</v>
      </c>
      <c r="N25" s="82"/>
      <c r="O25" s="86">
        <f t="shared" si="0"/>
        <v>2.542670551250157E-3</v>
      </c>
      <c r="P25" s="86">
        <f>M25/'סכום נכסי הקרן'!$C$42</f>
        <v>6.6649239875508155E-4</v>
      </c>
    </row>
    <row r="26" spans="2:16">
      <c r="B26" s="72" t="s">
        <v>1068</v>
      </c>
      <c r="C26" s="82" t="s">
        <v>1069</v>
      </c>
      <c r="D26" s="82" t="s">
        <v>1047</v>
      </c>
      <c r="E26" s="82"/>
      <c r="F26" s="91">
        <v>41334</v>
      </c>
      <c r="G26" s="84">
        <v>6.05</v>
      </c>
      <c r="H26" s="83" t="s">
        <v>110</v>
      </c>
      <c r="I26" s="92">
        <v>4.8000000000000001E-2</v>
      </c>
      <c r="J26" s="92">
        <v>4.8599999999999997E-2</v>
      </c>
      <c r="K26" s="84">
        <v>600000</v>
      </c>
      <c r="L26" s="85">
        <v>103.393815</v>
      </c>
      <c r="M26" s="84">
        <v>620.36288999999999</v>
      </c>
      <c r="N26" s="82"/>
      <c r="O26" s="86">
        <f t="shared" si="0"/>
        <v>1.5391695674399624E-3</v>
      </c>
      <c r="P26" s="86">
        <f>M26/'סכום נכסי הקרן'!$C$42</f>
        <v>4.0345172385368753E-4</v>
      </c>
    </row>
    <row r="27" spans="2:16">
      <c r="B27" s="72" t="s">
        <v>1070</v>
      </c>
      <c r="C27" s="82" t="s">
        <v>1071</v>
      </c>
      <c r="D27" s="82" t="s">
        <v>1047</v>
      </c>
      <c r="E27" s="82"/>
      <c r="F27" s="91">
        <v>41366</v>
      </c>
      <c r="G27" s="84">
        <v>6.14</v>
      </c>
      <c r="H27" s="83" t="s">
        <v>110</v>
      </c>
      <c r="I27" s="92">
        <v>4.8000000000000001E-2</v>
      </c>
      <c r="J27" s="92">
        <v>4.8599999999999997E-2</v>
      </c>
      <c r="K27" s="84">
        <v>810000</v>
      </c>
      <c r="L27" s="85">
        <v>102.97759000000001</v>
      </c>
      <c r="M27" s="84">
        <v>834.11847999999998</v>
      </c>
      <c r="N27" s="82"/>
      <c r="O27" s="86">
        <f t="shared" si="0"/>
        <v>2.0695141517173585E-3</v>
      </c>
      <c r="P27" s="86">
        <f>M27/'סכום נכסי הקרן'!$C$42</f>
        <v>5.4246723019524517E-4</v>
      </c>
    </row>
    <row r="28" spans="2:16">
      <c r="B28" s="72" t="s">
        <v>1072</v>
      </c>
      <c r="C28" s="82">
        <v>2704</v>
      </c>
      <c r="D28" s="82" t="s">
        <v>1047</v>
      </c>
      <c r="E28" s="82"/>
      <c r="F28" s="91">
        <v>41395</v>
      </c>
      <c r="G28" s="84">
        <v>6.2200000000000006</v>
      </c>
      <c r="H28" s="83" t="s">
        <v>110</v>
      </c>
      <c r="I28" s="92">
        <v>4.8000000000000001E-2</v>
      </c>
      <c r="J28" s="92">
        <v>4.8600000000000004E-2</v>
      </c>
      <c r="K28" s="84">
        <v>698000</v>
      </c>
      <c r="L28" s="85">
        <v>102.375049</v>
      </c>
      <c r="M28" s="84">
        <v>714.57783999999992</v>
      </c>
      <c r="N28" s="82"/>
      <c r="O28" s="86">
        <f t="shared" si="0"/>
        <v>1.7729243361010562E-3</v>
      </c>
      <c r="P28" s="86">
        <f>M28/'סכום נכסי הקרן'!$C$42</f>
        <v>4.647242219399108E-4</v>
      </c>
    </row>
    <row r="29" spans="2:16">
      <c r="B29" s="72" t="s">
        <v>1073</v>
      </c>
      <c r="C29" s="82" t="s">
        <v>1074</v>
      </c>
      <c r="D29" s="82" t="s">
        <v>1047</v>
      </c>
      <c r="E29" s="82"/>
      <c r="F29" s="91">
        <v>41427</v>
      </c>
      <c r="G29" s="84">
        <v>6.31</v>
      </c>
      <c r="H29" s="83" t="s">
        <v>110</v>
      </c>
      <c r="I29" s="92">
        <v>4.8000000000000001E-2</v>
      </c>
      <c r="J29" s="92">
        <v>4.8600000000000004E-2</v>
      </c>
      <c r="K29" s="84">
        <v>719000</v>
      </c>
      <c r="L29" s="85">
        <v>101.559196</v>
      </c>
      <c r="M29" s="84">
        <v>730.21061999999995</v>
      </c>
      <c r="N29" s="82"/>
      <c r="O29" s="86">
        <f t="shared" si="0"/>
        <v>1.8117105040333194E-3</v>
      </c>
      <c r="P29" s="86">
        <f>M29/'סכום נכסי הקרן'!$C$42</f>
        <v>4.748909681158877E-4</v>
      </c>
    </row>
    <row r="30" spans="2:16">
      <c r="B30" s="72" t="s">
        <v>1075</v>
      </c>
      <c r="C30" s="82">
        <v>8805</v>
      </c>
      <c r="D30" s="82" t="s">
        <v>1047</v>
      </c>
      <c r="E30" s="82"/>
      <c r="F30" s="91">
        <v>41487</v>
      </c>
      <c r="G30" s="84">
        <v>6.32</v>
      </c>
      <c r="H30" s="83" t="s">
        <v>110</v>
      </c>
      <c r="I30" s="92">
        <v>4.8000000000000001E-2</v>
      </c>
      <c r="J30" s="92">
        <v>4.8600000000000004E-2</v>
      </c>
      <c r="K30" s="84">
        <v>1269000</v>
      </c>
      <c r="L30" s="85">
        <v>102.273765</v>
      </c>
      <c r="M30" s="84">
        <v>1297.8540800000001</v>
      </c>
      <c r="N30" s="82"/>
      <c r="O30" s="86">
        <f t="shared" si="0"/>
        <v>3.2200789813745796E-3</v>
      </c>
      <c r="P30" s="86">
        <f>M30/'סכום נכסי הקרן'!$C$42</f>
        <v>8.4405671958640482E-4</v>
      </c>
    </row>
    <row r="31" spans="2:16">
      <c r="B31" s="72" t="s">
        <v>1076</v>
      </c>
      <c r="C31" s="82">
        <v>8806</v>
      </c>
      <c r="D31" s="82" t="s">
        <v>1047</v>
      </c>
      <c r="E31" s="82"/>
      <c r="F31" s="91">
        <v>41518</v>
      </c>
      <c r="G31" s="84">
        <v>6.4099999999999993</v>
      </c>
      <c r="H31" s="83" t="s">
        <v>110</v>
      </c>
      <c r="I31" s="92">
        <v>4.8000000000000001E-2</v>
      </c>
      <c r="J31" s="92">
        <v>4.8600000000000004E-2</v>
      </c>
      <c r="K31" s="84">
        <v>584000</v>
      </c>
      <c r="L31" s="85">
        <v>101.58033399999999</v>
      </c>
      <c r="M31" s="84">
        <v>593.22915</v>
      </c>
      <c r="N31" s="82"/>
      <c r="O31" s="86">
        <f t="shared" si="0"/>
        <v>1.4718486049323108E-3</v>
      </c>
      <c r="P31" s="86">
        <f>M31/'סכום נכסי הקרן'!$C$42</f>
        <v>3.8580535210247307E-4</v>
      </c>
    </row>
    <row r="32" spans="2:16">
      <c r="B32" s="72" t="s">
        <v>1077</v>
      </c>
      <c r="C32" s="82" t="s">
        <v>1078</v>
      </c>
      <c r="D32" s="82" t="s">
        <v>1047</v>
      </c>
      <c r="E32" s="82"/>
      <c r="F32" s="91">
        <v>41548</v>
      </c>
      <c r="G32" s="84">
        <v>6.49</v>
      </c>
      <c r="H32" s="83" t="s">
        <v>110</v>
      </c>
      <c r="I32" s="92">
        <v>4.8000000000000001E-2</v>
      </c>
      <c r="J32" s="92">
        <v>4.8600000000000004E-2</v>
      </c>
      <c r="K32" s="84">
        <v>1180000</v>
      </c>
      <c r="L32" s="85">
        <v>101.184169</v>
      </c>
      <c r="M32" s="84">
        <v>1193.9731999999999</v>
      </c>
      <c r="N32" s="82"/>
      <c r="O32" s="86">
        <f t="shared" si="0"/>
        <v>2.962342273211906E-3</v>
      </c>
      <c r="P32" s="86">
        <f>M32/'סכום נכסי הקרן'!$C$42</f>
        <v>7.7649800389430711E-4</v>
      </c>
    </row>
    <row r="33" spans="2:16">
      <c r="B33" s="72" t="s">
        <v>1079</v>
      </c>
      <c r="C33" s="82" t="s">
        <v>1080</v>
      </c>
      <c r="D33" s="82" t="s">
        <v>1047</v>
      </c>
      <c r="E33" s="82"/>
      <c r="F33" s="91">
        <v>41672</v>
      </c>
      <c r="G33" s="84">
        <v>6.67</v>
      </c>
      <c r="H33" s="83" t="s">
        <v>110</v>
      </c>
      <c r="I33" s="92">
        <v>4.8000000000000001E-2</v>
      </c>
      <c r="J33" s="92">
        <v>4.8499999999999995E-2</v>
      </c>
      <c r="K33" s="84">
        <v>633000</v>
      </c>
      <c r="L33" s="85">
        <v>101.9786</v>
      </c>
      <c r="M33" s="84">
        <v>645.52454</v>
      </c>
      <c r="N33" s="82"/>
      <c r="O33" s="86">
        <f t="shared" si="0"/>
        <v>1.6015976181355412E-3</v>
      </c>
      <c r="P33" s="86">
        <f>M33/'סכום נכסי הקרן'!$C$42</f>
        <v>4.1981555094770204E-4</v>
      </c>
    </row>
    <row r="34" spans="2:16">
      <c r="B34" s="72" t="s">
        <v>1081</v>
      </c>
      <c r="C34" s="82" t="s">
        <v>1082</v>
      </c>
      <c r="D34" s="82" t="s">
        <v>1047</v>
      </c>
      <c r="E34" s="82"/>
      <c r="F34" s="91">
        <v>41700</v>
      </c>
      <c r="G34" s="84">
        <v>6.7499999999999991</v>
      </c>
      <c r="H34" s="83" t="s">
        <v>110</v>
      </c>
      <c r="I34" s="92">
        <v>4.8000000000000001E-2</v>
      </c>
      <c r="J34" s="92">
        <v>4.8599999999999997E-2</v>
      </c>
      <c r="K34" s="84">
        <v>1590000</v>
      </c>
      <c r="L34" s="85">
        <v>101.96652899999999</v>
      </c>
      <c r="M34" s="84">
        <v>1621.2678100000001</v>
      </c>
      <c r="N34" s="82"/>
      <c r="O34" s="86">
        <f t="shared" si="0"/>
        <v>4.0224941144078354E-3</v>
      </c>
      <c r="P34" s="86">
        <f>M34/'סכום נכסי הקרן'!$C$42</f>
        <v>1.0543881707253521E-3</v>
      </c>
    </row>
    <row r="35" spans="2:16">
      <c r="B35" s="72" t="s">
        <v>1083</v>
      </c>
      <c r="C35" s="82" t="s">
        <v>1084</v>
      </c>
      <c r="D35" s="82" t="s">
        <v>1047</v>
      </c>
      <c r="E35" s="82"/>
      <c r="F35" s="91">
        <v>41760</v>
      </c>
      <c r="G35" s="84">
        <v>6.92</v>
      </c>
      <c r="H35" s="83" t="s">
        <v>110</v>
      </c>
      <c r="I35" s="92">
        <v>4.8000000000000001E-2</v>
      </c>
      <c r="J35" s="92">
        <v>4.8599999999999997E-2</v>
      </c>
      <c r="K35" s="84">
        <v>1239000</v>
      </c>
      <c r="L35" s="85">
        <v>101.07243200000001</v>
      </c>
      <c r="M35" s="84">
        <v>1252.2874299999999</v>
      </c>
      <c r="N35" s="82"/>
      <c r="O35" s="86">
        <f t="shared" si="0"/>
        <v>3.1070245061621945E-3</v>
      </c>
      <c r="P35" s="86">
        <f>M35/'סכום נכסי הקרן'!$C$42</f>
        <v>8.1442254289872823E-4</v>
      </c>
    </row>
    <row r="36" spans="2:16">
      <c r="B36" s="72" t="s">
        <v>1085</v>
      </c>
      <c r="C36" s="82" t="s">
        <v>1086</v>
      </c>
      <c r="D36" s="82" t="s">
        <v>1047</v>
      </c>
      <c r="E36" s="82"/>
      <c r="F36" s="91">
        <v>41791</v>
      </c>
      <c r="G36" s="84">
        <v>7</v>
      </c>
      <c r="H36" s="83" t="s">
        <v>110</v>
      </c>
      <c r="I36" s="92">
        <v>4.8000000000000001E-2</v>
      </c>
      <c r="J36" s="92">
        <v>4.8600000000000004E-2</v>
      </c>
      <c r="K36" s="84">
        <v>1490000</v>
      </c>
      <c r="L36" s="85">
        <v>100.574682</v>
      </c>
      <c r="M36" s="84">
        <v>1498.56276</v>
      </c>
      <c r="N36" s="82"/>
      <c r="O36" s="86">
        <f t="shared" si="0"/>
        <v>3.7180531464266605E-3</v>
      </c>
      <c r="P36" s="86">
        <f>M36/'סכום נכסי הקרן'!$C$42</f>
        <v>9.7458719496412792E-4</v>
      </c>
    </row>
    <row r="37" spans="2:16">
      <c r="B37" s="72" t="s">
        <v>1087</v>
      </c>
      <c r="C37" s="82" t="s">
        <v>1088</v>
      </c>
      <c r="D37" s="82" t="s">
        <v>1047</v>
      </c>
      <c r="E37" s="82"/>
      <c r="F37" s="91">
        <v>41945</v>
      </c>
      <c r="G37" s="84">
        <v>7.25</v>
      </c>
      <c r="H37" s="83" t="s">
        <v>110</v>
      </c>
      <c r="I37" s="92">
        <v>4.8000000000000001E-2</v>
      </c>
      <c r="J37" s="92">
        <v>4.8500000000000008E-2</v>
      </c>
      <c r="K37" s="84">
        <v>1094000</v>
      </c>
      <c r="L37" s="85">
        <v>100.860776</v>
      </c>
      <c r="M37" s="84">
        <v>1103.41689</v>
      </c>
      <c r="N37" s="82"/>
      <c r="O37" s="86">
        <f t="shared" si="0"/>
        <v>2.7376648807720407E-3</v>
      </c>
      <c r="P37" s="86">
        <f>M37/'סכום נכסי הקרן'!$C$42</f>
        <v>7.1760489477340386E-4</v>
      </c>
    </row>
    <row r="38" spans="2:16">
      <c r="B38" s="72" t="s">
        <v>1089</v>
      </c>
      <c r="C38" s="82" t="s">
        <v>1090</v>
      </c>
      <c r="D38" s="82" t="s">
        <v>1047</v>
      </c>
      <c r="E38" s="82"/>
      <c r="F38" s="91">
        <v>42125</v>
      </c>
      <c r="G38" s="84">
        <v>7.580000000000001</v>
      </c>
      <c r="H38" s="83" t="s">
        <v>110</v>
      </c>
      <c r="I38" s="92">
        <v>4.8000000000000001E-2</v>
      </c>
      <c r="J38" s="92">
        <v>4.8600000000000004E-2</v>
      </c>
      <c r="K38" s="84">
        <v>3210000</v>
      </c>
      <c r="L38" s="85">
        <v>102.099062</v>
      </c>
      <c r="M38" s="84">
        <v>3277.37988</v>
      </c>
      <c r="N38" s="82"/>
      <c r="O38" s="86">
        <f t="shared" si="0"/>
        <v>8.1314396034166958E-3</v>
      </c>
      <c r="P38" s="86">
        <f>M38/'סכום נכסי הקרן'!$C$42</f>
        <v>2.131437233954132E-3</v>
      </c>
    </row>
    <row r="39" spans="2:16">
      <c r="B39" s="72" t="s">
        <v>1091</v>
      </c>
      <c r="C39" s="82" t="s">
        <v>1092</v>
      </c>
      <c r="D39" s="82" t="s">
        <v>1047</v>
      </c>
      <c r="E39" s="82"/>
      <c r="F39" s="91">
        <v>42156</v>
      </c>
      <c r="G39" s="84">
        <v>7.66</v>
      </c>
      <c r="H39" s="83" t="s">
        <v>110</v>
      </c>
      <c r="I39" s="92">
        <v>4.8000000000000001E-2</v>
      </c>
      <c r="J39" s="92">
        <v>4.8599999999999997E-2</v>
      </c>
      <c r="K39" s="84">
        <v>128000</v>
      </c>
      <c r="L39" s="85">
        <v>101.082352</v>
      </c>
      <c r="M39" s="84">
        <v>129.38541000000001</v>
      </c>
      <c r="N39" s="82"/>
      <c r="O39" s="86">
        <f t="shared" si="0"/>
        <v>3.2101547135216646E-4</v>
      </c>
      <c r="P39" s="86">
        <f>M39/'סכום נכסי הקרן'!$C$42</f>
        <v>8.4145534085728675E-5</v>
      </c>
    </row>
    <row r="40" spans="2:16">
      <c r="B40" s="72" t="s">
        <v>1093</v>
      </c>
      <c r="C40" s="82" t="s">
        <v>1094</v>
      </c>
      <c r="D40" s="82" t="s">
        <v>1047</v>
      </c>
      <c r="E40" s="82"/>
      <c r="F40" s="91">
        <v>42218</v>
      </c>
      <c r="G40" s="84">
        <v>7.65</v>
      </c>
      <c r="H40" s="83" t="s">
        <v>110</v>
      </c>
      <c r="I40" s="92">
        <v>4.8000000000000001E-2</v>
      </c>
      <c r="J40" s="92">
        <v>4.8600000000000004E-2</v>
      </c>
      <c r="K40" s="84">
        <v>3641000</v>
      </c>
      <c r="L40" s="85">
        <v>102.165882</v>
      </c>
      <c r="M40" s="84">
        <v>3719.8597599999998</v>
      </c>
      <c r="N40" s="82"/>
      <c r="O40" s="86">
        <f t="shared" si="0"/>
        <v>9.2292673047166349E-3</v>
      </c>
      <c r="P40" s="86">
        <f>M40/'סכום נכסי הקרן'!$C$42</f>
        <v>2.4192031097572007E-3</v>
      </c>
    </row>
    <row r="41" spans="2:16">
      <c r="B41" s="72" t="s">
        <v>1095</v>
      </c>
      <c r="C41" s="82" t="s">
        <v>1096</v>
      </c>
      <c r="D41" s="82" t="s">
        <v>1047</v>
      </c>
      <c r="E41" s="82"/>
      <c r="F41" s="91">
        <v>42309</v>
      </c>
      <c r="G41" s="84">
        <v>7.9</v>
      </c>
      <c r="H41" s="83" t="s">
        <v>110</v>
      </c>
      <c r="I41" s="92">
        <v>4.8000000000000001E-2</v>
      </c>
      <c r="J41" s="92">
        <v>4.8600000000000004E-2</v>
      </c>
      <c r="K41" s="84">
        <v>4976000</v>
      </c>
      <c r="L41" s="85">
        <v>101.380456</v>
      </c>
      <c r="M41" s="84">
        <v>5044.6914699999998</v>
      </c>
      <c r="N41" s="82"/>
      <c r="O41" s="86">
        <f t="shared" si="0"/>
        <v>1.2516279927298628E-2</v>
      </c>
      <c r="P41" s="86">
        <f>M41/'סכום נכסי הקרן'!$C$42</f>
        <v>3.2808046752788402E-3</v>
      </c>
    </row>
    <row r="42" spans="2:16">
      <c r="B42" s="72" t="s">
        <v>1097</v>
      </c>
      <c r="C42" s="82" t="s">
        <v>1098</v>
      </c>
      <c r="D42" s="82" t="s">
        <v>1047</v>
      </c>
      <c r="E42" s="82"/>
      <c r="F42" s="91">
        <v>42339</v>
      </c>
      <c r="G42" s="84">
        <v>7.9799999999999986</v>
      </c>
      <c r="H42" s="83" t="s">
        <v>110</v>
      </c>
      <c r="I42" s="92">
        <v>4.8000000000000001E-2</v>
      </c>
      <c r="J42" s="92">
        <v>4.8600000000000004E-2</v>
      </c>
      <c r="K42" s="84">
        <v>2929000</v>
      </c>
      <c r="L42" s="85">
        <v>100.879024</v>
      </c>
      <c r="M42" s="84">
        <v>2954.7466099999997</v>
      </c>
      <c r="N42" s="82"/>
      <c r="O42" s="86">
        <f t="shared" si="0"/>
        <v>7.3309608535874777E-3</v>
      </c>
      <c r="P42" s="86">
        <f>M42/'סכום נכסי הקרן'!$C$42</f>
        <v>1.9216133533637694E-3</v>
      </c>
    </row>
    <row r="43" spans="2:16">
      <c r="B43" s="72" t="s">
        <v>1099</v>
      </c>
      <c r="C43" s="82" t="s">
        <v>1100</v>
      </c>
      <c r="D43" s="82" t="s">
        <v>1047</v>
      </c>
      <c r="E43" s="82"/>
      <c r="F43" s="91">
        <v>42370</v>
      </c>
      <c r="G43" s="84">
        <v>7.88</v>
      </c>
      <c r="H43" s="83" t="s">
        <v>110</v>
      </c>
      <c r="I43" s="92">
        <v>4.8000000000000001E-2</v>
      </c>
      <c r="J43" s="92">
        <v>4.8600000000000004E-2</v>
      </c>
      <c r="K43" s="84">
        <v>2572000</v>
      </c>
      <c r="L43" s="85">
        <v>103.30762900000001</v>
      </c>
      <c r="M43" s="84">
        <v>2657.07222</v>
      </c>
      <c r="N43" s="82"/>
      <c r="O43" s="86">
        <f t="shared" si="0"/>
        <v>6.5924070659902634E-3</v>
      </c>
      <c r="P43" s="86">
        <f>M43/'סכום נכסי הקרן'!$C$42</f>
        <v>1.7280214288168405E-3</v>
      </c>
    </row>
    <row r="44" spans="2:16">
      <c r="B44" s="72" t="s">
        <v>1101</v>
      </c>
      <c r="C44" s="82" t="s">
        <v>1102</v>
      </c>
      <c r="D44" s="82" t="s">
        <v>1047</v>
      </c>
      <c r="E44" s="82"/>
      <c r="F44" s="91">
        <v>42461</v>
      </c>
      <c r="G44" s="84">
        <v>8.1199999999999992</v>
      </c>
      <c r="H44" s="83" t="s">
        <v>110</v>
      </c>
      <c r="I44" s="92">
        <v>4.8000000000000001E-2</v>
      </c>
      <c r="J44" s="92">
        <v>4.8599999999999997E-2</v>
      </c>
      <c r="K44" s="84">
        <v>3308000</v>
      </c>
      <c r="L44" s="85">
        <v>103.024198</v>
      </c>
      <c r="M44" s="84">
        <v>3408.0404800000001</v>
      </c>
      <c r="N44" s="82"/>
      <c r="O44" s="86">
        <f t="shared" si="0"/>
        <v>8.4556189223689415E-3</v>
      </c>
      <c r="P44" s="86">
        <f>M44/'סכום נכסי הקרן'!$C$42</f>
        <v>2.2164120852218431E-3</v>
      </c>
    </row>
    <row r="45" spans="2:16">
      <c r="B45" s="72" t="s">
        <v>1103</v>
      </c>
      <c r="C45" s="82" t="s">
        <v>1104</v>
      </c>
      <c r="D45" s="82" t="s">
        <v>1047</v>
      </c>
      <c r="E45" s="82"/>
      <c r="F45" s="91">
        <v>42491</v>
      </c>
      <c r="G45" s="84">
        <v>8.2099999999999991</v>
      </c>
      <c r="H45" s="83" t="s">
        <v>110</v>
      </c>
      <c r="I45" s="92">
        <v>4.8000000000000001E-2</v>
      </c>
      <c r="J45" s="92">
        <v>4.8599999999999997E-2</v>
      </c>
      <c r="K45" s="84">
        <v>2489000</v>
      </c>
      <c r="L45" s="85">
        <v>102.826881</v>
      </c>
      <c r="M45" s="84">
        <v>2559.3610800000001</v>
      </c>
      <c r="N45" s="82"/>
      <c r="O45" s="86">
        <f t="shared" si="0"/>
        <v>6.3499779724513743E-3</v>
      </c>
      <c r="P45" s="86">
        <f>M45/'סכום נכסי הקרן'!$C$42</f>
        <v>1.6644751907871787E-3</v>
      </c>
    </row>
    <row r="46" spans="2:16">
      <c r="B46" s="72" t="s">
        <v>1105</v>
      </c>
      <c r="C46" s="82" t="s">
        <v>1106</v>
      </c>
      <c r="D46" s="82" t="s">
        <v>1047</v>
      </c>
      <c r="E46" s="82"/>
      <c r="F46" s="91">
        <v>42522</v>
      </c>
      <c r="G46" s="84">
        <v>8.2900000000000009</v>
      </c>
      <c r="H46" s="83" t="s">
        <v>110</v>
      </c>
      <c r="I46" s="92">
        <v>4.8000000000000001E-2</v>
      </c>
      <c r="J46" s="92">
        <v>4.8599999999999997E-2</v>
      </c>
      <c r="K46" s="84">
        <v>3050000</v>
      </c>
      <c r="L46" s="85">
        <v>102.005208</v>
      </c>
      <c r="M46" s="84">
        <v>3111.1588500000003</v>
      </c>
      <c r="N46" s="82"/>
      <c r="O46" s="86">
        <f t="shared" si="0"/>
        <v>7.7190320352519973E-3</v>
      </c>
      <c r="P46" s="86">
        <f>M46/'סכום נכסי הקרן'!$C$42</f>
        <v>2.0233357305030871E-3</v>
      </c>
    </row>
    <row r="47" spans="2:16">
      <c r="B47" s="72" t="s">
        <v>1107</v>
      </c>
      <c r="C47" s="82" t="s">
        <v>1108</v>
      </c>
      <c r="D47" s="82" t="s">
        <v>1047</v>
      </c>
      <c r="E47" s="82"/>
      <c r="F47" s="91">
        <v>42552</v>
      </c>
      <c r="G47" s="84">
        <v>8.1800000000000015</v>
      </c>
      <c r="H47" s="83" t="s">
        <v>110</v>
      </c>
      <c r="I47" s="92">
        <v>4.8000000000000001E-2</v>
      </c>
      <c r="J47" s="92">
        <v>4.8600000000000004E-2</v>
      </c>
      <c r="K47" s="84">
        <v>407000</v>
      </c>
      <c r="L47" s="85">
        <v>103.725506</v>
      </c>
      <c r="M47" s="84">
        <v>422.16280999999998</v>
      </c>
      <c r="N47" s="82"/>
      <c r="O47" s="86">
        <f t="shared" si="0"/>
        <v>1.0474194380920157E-3</v>
      </c>
      <c r="P47" s="86">
        <f>M47/'סכום נכסי הקרן'!$C$42</f>
        <v>2.7455271130324505E-4</v>
      </c>
    </row>
    <row r="48" spans="2:16">
      <c r="B48" s="72" t="s">
        <v>1109</v>
      </c>
      <c r="C48" s="82" t="s">
        <v>1110</v>
      </c>
      <c r="D48" s="82" t="s">
        <v>1047</v>
      </c>
      <c r="E48" s="82"/>
      <c r="F48" s="91">
        <v>42583</v>
      </c>
      <c r="G48" s="84">
        <v>8.26</v>
      </c>
      <c r="H48" s="83" t="s">
        <v>110</v>
      </c>
      <c r="I48" s="92">
        <v>4.8000000000000001E-2</v>
      </c>
      <c r="J48" s="92">
        <v>4.8499999999999988E-2</v>
      </c>
      <c r="K48" s="84">
        <v>4755000</v>
      </c>
      <c r="L48" s="85">
        <v>103.01388</v>
      </c>
      <c r="M48" s="84">
        <v>4898.3099900000007</v>
      </c>
      <c r="N48" s="82"/>
      <c r="O48" s="86">
        <f t="shared" si="0"/>
        <v>1.2153095857321747E-2</v>
      </c>
      <c r="P48" s="86">
        <f>M48/'סכום נכסי הקרן'!$C$42</f>
        <v>3.1856057821821665E-3</v>
      </c>
    </row>
    <row r="49" spans="2:16">
      <c r="B49" s="72" t="s">
        <v>1111</v>
      </c>
      <c r="C49" s="82" t="s">
        <v>1112</v>
      </c>
      <c r="D49" s="82" t="s">
        <v>1047</v>
      </c>
      <c r="E49" s="82"/>
      <c r="F49" s="91">
        <v>42614</v>
      </c>
      <c r="G49" s="84">
        <v>8.3399999999999981</v>
      </c>
      <c r="H49" s="83" t="s">
        <v>110</v>
      </c>
      <c r="I49" s="92">
        <v>4.8000000000000001E-2</v>
      </c>
      <c r="J49" s="92">
        <v>4.8600000000000004E-2</v>
      </c>
      <c r="K49" s="84">
        <v>3227000</v>
      </c>
      <c r="L49" s="85">
        <v>102.184539</v>
      </c>
      <c r="M49" s="84">
        <v>3297.4950800000001</v>
      </c>
      <c r="N49" s="82"/>
      <c r="O49" s="86">
        <f t="shared" si="0"/>
        <v>8.1813470111324754E-3</v>
      </c>
      <c r="P49" s="86">
        <f>M49/'סכום נכסי הקרן'!$C$42</f>
        <v>2.1445191127165155E-3</v>
      </c>
    </row>
    <row r="50" spans="2:16">
      <c r="B50" s="72" t="s">
        <v>1113</v>
      </c>
      <c r="C50" s="82" t="s">
        <v>1114</v>
      </c>
      <c r="D50" s="82" t="s">
        <v>1047</v>
      </c>
      <c r="E50" s="82"/>
      <c r="F50" s="91">
        <v>42644</v>
      </c>
      <c r="G50" s="84">
        <v>8.43</v>
      </c>
      <c r="H50" s="83" t="s">
        <v>110</v>
      </c>
      <c r="I50" s="92">
        <v>4.8000000000000001E-2</v>
      </c>
      <c r="J50" s="92">
        <v>4.8599999999999997E-2</v>
      </c>
      <c r="K50" s="84">
        <v>1705000</v>
      </c>
      <c r="L50" s="85">
        <v>102.08913099999999</v>
      </c>
      <c r="M50" s="84">
        <v>1740.61969</v>
      </c>
      <c r="N50" s="82"/>
      <c r="O50" s="86">
        <f t="shared" si="0"/>
        <v>4.3186156014825153E-3</v>
      </c>
      <c r="P50" s="86">
        <f>M50/'סכום נכסי הקרן'!$C$42</f>
        <v>1.1320084193046608E-3</v>
      </c>
    </row>
    <row r="51" spans="2:16">
      <c r="B51" s="72" t="s">
        <v>1115</v>
      </c>
      <c r="C51" s="82" t="s">
        <v>1116</v>
      </c>
      <c r="D51" s="82" t="s">
        <v>1047</v>
      </c>
      <c r="E51" s="82"/>
      <c r="F51" s="91">
        <v>42675</v>
      </c>
      <c r="G51" s="84">
        <v>8.5100000000000016</v>
      </c>
      <c r="H51" s="83" t="s">
        <v>110</v>
      </c>
      <c r="I51" s="92">
        <v>4.8000000000000001E-2</v>
      </c>
      <c r="J51" s="92">
        <v>4.8599999999999997E-2</v>
      </c>
      <c r="K51" s="84">
        <v>1797000</v>
      </c>
      <c r="L51" s="85">
        <v>101.7889</v>
      </c>
      <c r="M51" s="84">
        <v>1829.14654</v>
      </c>
      <c r="N51" s="82"/>
      <c r="O51" s="86">
        <f t="shared" si="0"/>
        <v>4.5382577425869298E-3</v>
      </c>
      <c r="P51" s="86">
        <f>M51/'סכום נכסי הקרן'!$C$42</f>
        <v>1.1895816733073895E-3</v>
      </c>
    </row>
    <row r="52" spans="2:16">
      <c r="B52" s="72" t="s">
        <v>1117</v>
      </c>
      <c r="C52" s="82" t="s">
        <v>1118</v>
      </c>
      <c r="D52" s="82" t="s">
        <v>1047</v>
      </c>
      <c r="E52" s="82"/>
      <c r="F52" s="91">
        <v>42705</v>
      </c>
      <c r="G52" s="84">
        <v>8.6</v>
      </c>
      <c r="H52" s="83" t="s">
        <v>110</v>
      </c>
      <c r="I52" s="92">
        <v>4.8000000000000001E-2</v>
      </c>
      <c r="J52" s="92">
        <v>4.8599999999999997E-2</v>
      </c>
      <c r="K52" s="84">
        <v>3516000</v>
      </c>
      <c r="L52" s="85">
        <v>101.183042</v>
      </c>
      <c r="M52" s="84">
        <v>3557.5957400000002</v>
      </c>
      <c r="N52" s="82"/>
      <c r="O52" s="86">
        <f t="shared" si="0"/>
        <v>8.826677392424381E-3</v>
      </c>
      <c r="P52" s="86">
        <f>M52/'סכום נכסי הקרן'!$C$42</f>
        <v>2.313675039584549E-3</v>
      </c>
    </row>
    <row r="53" spans="2:16">
      <c r="B53" s="72" t="s">
        <v>1119</v>
      </c>
      <c r="C53" s="82" t="s">
        <v>1120</v>
      </c>
      <c r="D53" s="82" t="s">
        <v>1047</v>
      </c>
      <c r="E53" s="82"/>
      <c r="F53" s="91">
        <v>42736</v>
      </c>
      <c r="G53" s="84">
        <v>8.48</v>
      </c>
      <c r="H53" s="83" t="s">
        <v>110</v>
      </c>
      <c r="I53" s="92">
        <v>4.8000000000000001E-2</v>
      </c>
      <c r="J53" s="92">
        <v>4.8500000000000008E-2</v>
      </c>
      <c r="K53" s="84">
        <v>7393000</v>
      </c>
      <c r="L53" s="85">
        <v>103.62024599999999</v>
      </c>
      <c r="M53" s="84">
        <v>7660.6447600000001</v>
      </c>
      <c r="N53" s="82"/>
      <c r="O53" s="86">
        <f t="shared" si="0"/>
        <v>1.9006667664405931E-2</v>
      </c>
      <c r="P53" s="86">
        <f>M53/'סכום נכסי הקרן'!$C$42</f>
        <v>4.9820844929211001E-3</v>
      </c>
    </row>
    <row r="54" spans="2:16">
      <c r="B54" s="72" t="s">
        <v>1121</v>
      </c>
      <c r="C54" s="82" t="s">
        <v>1122</v>
      </c>
      <c r="D54" s="82" t="s">
        <v>1047</v>
      </c>
      <c r="E54" s="82"/>
      <c r="F54" s="91">
        <v>42767</v>
      </c>
      <c r="G54" s="84">
        <v>8.56</v>
      </c>
      <c r="H54" s="83" t="s">
        <v>110</v>
      </c>
      <c r="I54" s="92">
        <v>4.8000000000000001E-2</v>
      </c>
      <c r="J54" s="92">
        <v>4.8499999999999995E-2</v>
      </c>
      <c r="K54" s="84">
        <v>2848000</v>
      </c>
      <c r="L54" s="85">
        <v>103.211364</v>
      </c>
      <c r="M54" s="84">
        <v>2939.45966</v>
      </c>
      <c r="N54" s="82"/>
      <c r="O54" s="86">
        <f t="shared" si="0"/>
        <v>7.2930327173332671E-3</v>
      </c>
      <c r="P54" s="86">
        <f>M54/'סכום נכסי הקרן'!$C$42</f>
        <v>1.9116715170138146E-3</v>
      </c>
    </row>
    <row r="55" spans="2:16">
      <c r="B55" s="72" t="s">
        <v>1123</v>
      </c>
      <c r="C55" s="82" t="s">
        <v>1124</v>
      </c>
      <c r="D55" s="82" t="s">
        <v>1047</v>
      </c>
      <c r="E55" s="82"/>
      <c r="F55" s="91">
        <v>42795</v>
      </c>
      <c r="G55" s="84">
        <v>8.64</v>
      </c>
      <c r="H55" s="83" t="s">
        <v>110</v>
      </c>
      <c r="I55" s="92">
        <v>4.8000000000000001E-2</v>
      </c>
      <c r="J55" s="92">
        <v>4.8600000000000004E-2</v>
      </c>
      <c r="K55" s="84">
        <v>5336000</v>
      </c>
      <c r="L55" s="85">
        <v>103.010161</v>
      </c>
      <c r="M55" s="84">
        <v>5496.62219</v>
      </c>
      <c r="N55" s="82"/>
      <c r="O55" s="86">
        <f t="shared" si="0"/>
        <v>1.363755591273875E-2</v>
      </c>
      <c r="P55" s="86">
        <f>M55/'סכום נכסי הקרן'!$C$42</f>
        <v>3.5747168853506556E-3</v>
      </c>
    </row>
    <row r="56" spans="2:16">
      <c r="B56" s="72" t="s">
        <v>1125</v>
      </c>
      <c r="C56" s="82" t="s">
        <v>1126</v>
      </c>
      <c r="D56" s="82" t="s">
        <v>1047</v>
      </c>
      <c r="E56" s="82"/>
      <c r="F56" s="91">
        <v>42826</v>
      </c>
      <c r="G56" s="84">
        <v>8.7200000000000006</v>
      </c>
      <c r="H56" s="83" t="s">
        <v>110</v>
      </c>
      <c r="I56" s="92">
        <v>4.8000000000000001E-2</v>
      </c>
      <c r="J56" s="92">
        <v>4.8600000000000004E-2</v>
      </c>
      <c r="K56" s="84">
        <v>4899000</v>
      </c>
      <c r="L56" s="85">
        <v>102.603686</v>
      </c>
      <c r="M56" s="84">
        <v>5026.55458</v>
      </c>
      <c r="N56" s="82"/>
      <c r="O56" s="86">
        <f t="shared" si="0"/>
        <v>1.2471280863708597E-2</v>
      </c>
      <c r="P56" s="86">
        <f>M56/'סכום נכסי הקרן'!$C$42</f>
        <v>3.2690093863378066E-3</v>
      </c>
    </row>
    <row r="57" spans="2:16">
      <c r="B57" s="72" t="s">
        <v>1127</v>
      </c>
      <c r="C57" s="82" t="s">
        <v>1128</v>
      </c>
      <c r="D57" s="82" t="s">
        <v>1047</v>
      </c>
      <c r="E57" s="82"/>
      <c r="F57" s="91">
        <v>42856</v>
      </c>
      <c r="G57" s="84">
        <v>8.8099999999999987</v>
      </c>
      <c r="H57" s="83" t="s">
        <v>110</v>
      </c>
      <c r="I57" s="92">
        <v>4.8000000000000001E-2</v>
      </c>
      <c r="J57" s="92">
        <v>4.8599999999999997E-2</v>
      </c>
      <c r="K57" s="84">
        <v>3852000</v>
      </c>
      <c r="L57" s="85">
        <v>101.892461</v>
      </c>
      <c r="M57" s="84">
        <v>3924.8976000000002</v>
      </c>
      <c r="N57" s="82"/>
      <c r="O57" s="86">
        <f t="shared" si="0"/>
        <v>9.7379824593281962E-3</v>
      </c>
      <c r="P57" s="86">
        <f>M57/'סכום נכסי הקרן'!$C$42</f>
        <v>2.552549045396963E-3</v>
      </c>
    </row>
    <row r="58" spans="2:16">
      <c r="B58" s="72" t="s">
        <v>1129</v>
      </c>
      <c r="C58" s="82" t="s">
        <v>1130</v>
      </c>
      <c r="D58" s="82" t="s">
        <v>1047</v>
      </c>
      <c r="E58" s="82"/>
      <c r="F58" s="91">
        <v>42887</v>
      </c>
      <c r="G58" s="84">
        <v>8.8899999999999988</v>
      </c>
      <c r="H58" s="83" t="s">
        <v>110</v>
      </c>
      <c r="I58" s="92">
        <v>4.8000000000000001E-2</v>
      </c>
      <c r="J58" s="92">
        <v>4.8599999999999983E-2</v>
      </c>
      <c r="K58" s="84">
        <v>5184000</v>
      </c>
      <c r="L58" s="85">
        <v>101.288079</v>
      </c>
      <c r="M58" s="84">
        <v>5250.7740400000002</v>
      </c>
      <c r="N58" s="82"/>
      <c r="O58" s="86">
        <f t="shared" si="0"/>
        <v>1.3027587139958975E-2</v>
      </c>
      <c r="P58" s="86">
        <f>M58/'סכום נכסי הקרן'!$C$42</f>
        <v>3.4148300489157102E-3</v>
      </c>
    </row>
    <row r="59" spans="2:16">
      <c r="B59" s="72" t="s">
        <v>1131</v>
      </c>
      <c r="C59" s="82" t="s">
        <v>1132</v>
      </c>
      <c r="D59" s="82" t="s">
        <v>1047</v>
      </c>
      <c r="E59" s="82"/>
      <c r="F59" s="91">
        <v>42949</v>
      </c>
      <c r="G59" s="84">
        <v>8.8500000000000014</v>
      </c>
      <c r="H59" s="83" t="s">
        <v>110</v>
      </c>
      <c r="I59" s="92">
        <v>4.8000000000000001E-2</v>
      </c>
      <c r="J59" s="92">
        <v>4.8499999999999995E-2</v>
      </c>
      <c r="K59" s="84">
        <v>5160000</v>
      </c>
      <c r="L59" s="85">
        <v>103.208608</v>
      </c>
      <c r="M59" s="84">
        <v>5325.5641900000001</v>
      </c>
      <c r="N59" s="82"/>
      <c r="O59" s="86">
        <f t="shared" si="0"/>
        <v>1.3213147438100389E-2</v>
      </c>
      <c r="P59" s="86">
        <f>M59/'סכום נכסי הקרן'!$C$42</f>
        <v>3.4634696684531971E-3</v>
      </c>
    </row>
    <row r="60" spans="2:16">
      <c r="B60" s="72" t="s">
        <v>1133</v>
      </c>
      <c r="C60" s="82" t="s">
        <v>1134</v>
      </c>
      <c r="D60" s="82" t="s">
        <v>1047</v>
      </c>
      <c r="E60" s="82"/>
      <c r="F60" s="91">
        <v>42979</v>
      </c>
      <c r="G60" s="84">
        <v>8.9300000000000015</v>
      </c>
      <c r="H60" s="83" t="s">
        <v>110</v>
      </c>
      <c r="I60" s="92">
        <v>4.8000000000000001E-2</v>
      </c>
      <c r="J60" s="92">
        <v>4.8500000000000008E-2</v>
      </c>
      <c r="K60" s="84">
        <v>3143000</v>
      </c>
      <c r="L60" s="85">
        <v>102.917941</v>
      </c>
      <c r="M60" s="84">
        <v>3234.7109</v>
      </c>
      <c r="N60" s="82"/>
      <c r="O60" s="86">
        <f t="shared" si="0"/>
        <v>8.0255744774583981E-3</v>
      </c>
      <c r="P60" s="86">
        <f>M60/'סכום נכסי הקרן'!$C$42</f>
        <v>2.103687550964425E-3</v>
      </c>
    </row>
    <row r="61" spans="2:16">
      <c r="B61" s="72" t="s">
        <v>1135</v>
      </c>
      <c r="C61" s="82" t="s">
        <v>1136</v>
      </c>
      <c r="D61" s="82" t="s">
        <v>1047</v>
      </c>
      <c r="E61" s="82"/>
      <c r="F61" s="91">
        <v>43009</v>
      </c>
      <c r="G61" s="84">
        <v>9.0199999999999978</v>
      </c>
      <c r="H61" s="83" t="s">
        <v>110</v>
      </c>
      <c r="I61" s="92">
        <v>4.8000000000000001E-2</v>
      </c>
      <c r="J61" s="92">
        <v>4.8499999999999995E-2</v>
      </c>
      <c r="K61" s="84">
        <v>19869000</v>
      </c>
      <c r="L61" s="85">
        <v>102.19672799999999</v>
      </c>
      <c r="M61" s="84">
        <v>20305.467920000003</v>
      </c>
      <c r="N61" s="82"/>
      <c r="O61" s="86">
        <f t="shared" si="0"/>
        <v>5.0379477526601303E-2</v>
      </c>
      <c r="P61" s="86">
        <f>M61/'סכום נכסי הקרן'!$C$42</f>
        <v>1.3205619111065383E-2</v>
      </c>
    </row>
    <row r="62" spans="2:16">
      <c r="B62" s="72" t="s">
        <v>1137</v>
      </c>
      <c r="C62" s="82" t="s">
        <v>1138</v>
      </c>
      <c r="D62" s="82" t="s">
        <v>1047</v>
      </c>
      <c r="E62" s="82"/>
      <c r="F62" s="91">
        <v>43040</v>
      </c>
      <c r="G62" s="84">
        <v>9.1</v>
      </c>
      <c r="H62" s="83" t="s">
        <v>110</v>
      </c>
      <c r="I62" s="92">
        <v>4.8000000000000001E-2</v>
      </c>
      <c r="J62" s="92">
        <v>4.8499999999999995E-2</v>
      </c>
      <c r="K62" s="84">
        <v>6169000</v>
      </c>
      <c r="L62" s="85">
        <v>101.700337</v>
      </c>
      <c r="M62" s="84">
        <v>6273.8938099999996</v>
      </c>
      <c r="N62" s="82"/>
      <c r="O62" s="86">
        <f t="shared" si="0"/>
        <v>1.5566028492938958E-2</v>
      </c>
      <c r="P62" s="86">
        <f>M62/'סכום נכסי הקרן'!$C$42</f>
        <v>4.0802138775894205E-3</v>
      </c>
    </row>
    <row r="63" spans="2:16">
      <c r="B63" s="72" t="s">
        <v>1139</v>
      </c>
      <c r="C63" s="82" t="s">
        <v>1140</v>
      </c>
      <c r="D63" s="82" t="s">
        <v>1047</v>
      </c>
      <c r="E63" s="82"/>
      <c r="F63" s="91">
        <v>43070</v>
      </c>
      <c r="G63" s="84">
        <v>9.1900000000000013</v>
      </c>
      <c r="H63" s="83" t="s">
        <v>110</v>
      </c>
      <c r="I63" s="92">
        <v>4.8000000000000001E-2</v>
      </c>
      <c r="J63" s="92">
        <v>4.8500000000000008E-2</v>
      </c>
      <c r="K63" s="84">
        <v>7726000</v>
      </c>
      <c r="L63" s="85">
        <v>100.994232</v>
      </c>
      <c r="M63" s="84">
        <v>7802.8143399999999</v>
      </c>
      <c r="N63" s="82"/>
      <c r="O63" s="86">
        <f t="shared" si="0"/>
        <v>1.9359401676190102E-2</v>
      </c>
      <c r="P63" s="86">
        <f>M63/'סכום נכסי הקרן'!$C$42</f>
        <v>5.0745441855544792E-3</v>
      </c>
    </row>
    <row r="64" spans="2:16">
      <c r="B64" s="72" t="s">
        <v>1141</v>
      </c>
      <c r="C64" s="82" t="s">
        <v>1142</v>
      </c>
      <c r="D64" s="82" t="s">
        <v>1047</v>
      </c>
      <c r="E64" s="82"/>
      <c r="F64" s="91">
        <v>43101</v>
      </c>
      <c r="G64" s="84">
        <v>9.0499999999999989</v>
      </c>
      <c r="H64" s="83" t="s">
        <v>110</v>
      </c>
      <c r="I64" s="92">
        <v>4.8000000000000001E-2</v>
      </c>
      <c r="J64" s="92">
        <v>4.8500000000000008E-2</v>
      </c>
      <c r="K64" s="84">
        <v>15578000</v>
      </c>
      <c r="L64" s="85">
        <v>103.313633</v>
      </c>
      <c r="M64" s="84">
        <v>16094.197749999999</v>
      </c>
      <c r="N64" s="82"/>
      <c r="O64" s="86">
        <f t="shared" si="0"/>
        <v>3.9930981992105805E-2</v>
      </c>
      <c r="P64" s="86">
        <f>M64/'סכום נכסי הקרן'!$C$42</f>
        <v>1.0466828256409147E-2</v>
      </c>
    </row>
    <row r="65" spans="2:16">
      <c r="B65" s="72" t="s">
        <v>1143</v>
      </c>
      <c r="C65" s="82" t="s">
        <v>1144</v>
      </c>
      <c r="D65" s="82" t="s">
        <v>1047</v>
      </c>
      <c r="E65" s="82"/>
      <c r="F65" s="91">
        <v>43132</v>
      </c>
      <c r="G65" s="84">
        <v>9.1300000000000008</v>
      </c>
      <c r="H65" s="83" t="s">
        <v>110</v>
      </c>
      <c r="I65" s="92">
        <v>4.8000000000000001E-2</v>
      </c>
      <c r="J65" s="92">
        <v>4.8500000000000008E-2</v>
      </c>
      <c r="K65" s="84">
        <v>4121000</v>
      </c>
      <c r="L65" s="85">
        <v>102.81098</v>
      </c>
      <c r="M65" s="84">
        <v>4236.8404700000001</v>
      </c>
      <c r="N65" s="82"/>
      <c r="O65" s="86">
        <f t="shared" si="0"/>
        <v>1.0511937478275057E-2</v>
      </c>
      <c r="P65" s="86">
        <f>M65/'סכום נכסי הקרן'!$C$42</f>
        <v>2.7554204464334863E-3</v>
      </c>
    </row>
    <row r="66" spans="2:16">
      <c r="B66" s="72" t="s">
        <v>1145</v>
      </c>
      <c r="C66" s="82" t="s">
        <v>1146</v>
      </c>
      <c r="D66" s="82" t="s">
        <v>1047</v>
      </c>
      <c r="E66" s="82"/>
      <c r="F66" s="91">
        <v>43161</v>
      </c>
      <c r="G66" s="84">
        <v>9.2200000000000006</v>
      </c>
      <c r="H66" s="83" t="s">
        <v>110</v>
      </c>
      <c r="I66" s="92">
        <v>4.8000000000000001E-2</v>
      </c>
      <c r="J66" s="92">
        <v>4.8500000000000008E-2</v>
      </c>
      <c r="K66" s="84">
        <v>3028000</v>
      </c>
      <c r="L66" s="85">
        <v>102.904388</v>
      </c>
      <c r="M66" s="84">
        <v>3115.9448600000001</v>
      </c>
      <c r="N66" s="82"/>
      <c r="O66" s="86">
        <f t="shared" si="0"/>
        <v>7.7309065059210334E-3</v>
      </c>
      <c r="P66" s="86">
        <f>M66/'סכום נכסי הקרן'!$C$42</f>
        <v>2.0264483022187823E-3</v>
      </c>
    </row>
    <row r="67" spans="2:16">
      <c r="B67" s="72" t="s">
        <v>1147</v>
      </c>
      <c r="C67" s="82" t="s">
        <v>1148</v>
      </c>
      <c r="D67" s="82" t="s">
        <v>1047</v>
      </c>
      <c r="E67" s="82"/>
      <c r="F67" s="91">
        <v>43221</v>
      </c>
      <c r="G67" s="84">
        <v>9.3800000000000008</v>
      </c>
      <c r="H67" s="83" t="s">
        <v>110</v>
      </c>
      <c r="I67" s="92">
        <v>4.8000000000000001E-2</v>
      </c>
      <c r="J67" s="92">
        <v>4.8499999999999995E-2</v>
      </c>
      <c r="K67" s="84">
        <v>5743000</v>
      </c>
      <c r="L67" s="85">
        <v>101.70034200000001</v>
      </c>
      <c r="M67" s="84">
        <v>5840.6506200000003</v>
      </c>
      <c r="N67" s="82"/>
      <c r="O67" s="86">
        <f t="shared" si="0"/>
        <v>1.4491117752632413E-2</v>
      </c>
      <c r="P67" s="86">
        <f>M67/'סכום נכסי הקרן'!$C$42</f>
        <v>3.7984550640450285E-3</v>
      </c>
    </row>
    <row r="68" spans="2:16">
      <c r="B68" s="72" t="s">
        <v>1149</v>
      </c>
      <c r="C68" s="82" t="s">
        <v>1150</v>
      </c>
      <c r="D68" s="82" t="s">
        <v>1047</v>
      </c>
      <c r="E68" s="82"/>
      <c r="F68" s="91">
        <v>43252</v>
      </c>
      <c r="G68" s="84">
        <v>9.4699999999999989</v>
      </c>
      <c r="H68" s="83" t="s">
        <v>110</v>
      </c>
      <c r="I68" s="92">
        <v>4.8000000000000001E-2</v>
      </c>
      <c r="J68" s="92">
        <v>4.8499999999999995E-2</v>
      </c>
      <c r="K68" s="84">
        <v>5047000</v>
      </c>
      <c r="L68" s="85">
        <v>100.896772</v>
      </c>
      <c r="M68" s="84">
        <v>5092.2600700000003</v>
      </c>
      <c r="N68" s="82"/>
      <c r="O68" s="86">
        <f t="shared" si="0"/>
        <v>1.2634301399353036E-2</v>
      </c>
      <c r="P68" s="86">
        <f>M68/'סכום נכסי הקרן'!$C$42</f>
        <v>3.3117408160130268E-3</v>
      </c>
    </row>
    <row r="69" spans="2:16">
      <c r="B69" s="72" t="s">
        <v>1151</v>
      </c>
      <c r="C69" s="82" t="s">
        <v>1152</v>
      </c>
      <c r="D69" s="82" t="s">
        <v>1047</v>
      </c>
      <c r="E69" s="82"/>
      <c r="F69" s="91">
        <v>43282</v>
      </c>
      <c r="G69" s="84">
        <v>9.32</v>
      </c>
      <c r="H69" s="83" t="s">
        <v>110</v>
      </c>
      <c r="I69" s="92">
        <v>4.8000000000000001E-2</v>
      </c>
      <c r="J69" s="92">
        <v>4.8500000000000008E-2</v>
      </c>
      <c r="K69" s="84">
        <v>3786000</v>
      </c>
      <c r="L69" s="85">
        <v>102.402244</v>
      </c>
      <c r="M69" s="84">
        <v>3876.9489399999998</v>
      </c>
      <c r="N69" s="82"/>
      <c r="O69" s="86">
        <f t="shared" si="0"/>
        <v>9.6190180282489501E-3</v>
      </c>
      <c r="P69" s="86">
        <f>M69/'סכום נכסי הקרן'!$C$42</f>
        <v>2.521365733426973E-3</v>
      </c>
    </row>
    <row r="70" spans="2:16">
      <c r="B70" s="72" t="s">
        <v>1153</v>
      </c>
      <c r="C70" s="82" t="s">
        <v>1154</v>
      </c>
      <c r="D70" s="82" t="s">
        <v>1047</v>
      </c>
      <c r="E70" s="82"/>
      <c r="F70" s="91">
        <v>43313</v>
      </c>
      <c r="G70" s="84">
        <v>9.41</v>
      </c>
      <c r="H70" s="83" t="s">
        <v>110</v>
      </c>
      <c r="I70" s="92">
        <v>4.8000000000000001E-2</v>
      </c>
      <c r="J70" s="92">
        <v>4.8600000000000011E-2</v>
      </c>
      <c r="K70" s="84">
        <v>35673000</v>
      </c>
      <c r="L70" s="85">
        <v>101.962633</v>
      </c>
      <c r="M70" s="84">
        <v>36373.13005</v>
      </c>
      <c r="N70" s="82"/>
      <c r="O70" s="86">
        <f t="shared" si="0"/>
        <v>9.0244622539391417E-2</v>
      </c>
      <c r="P70" s="86">
        <f>M70/'סכום נכסי הקרן'!$C$42</f>
        <v>2.3655189981829607E-2</v>
      </c>
    </row>
    <row r="71" spans="2:16">
      <c r="B71" s="72" t="s">
        <v>1155</v>
      </c>
      <c r="C71" s="82" t="s">
        <v>1156</v>
      </c>
      <c r="D71" s="82" t="s">
        <v>1047</v>
      </c>
      <c r="E71" s="82"/>
      <c r="F71" s="91">
        <v>43345</v>
      </c>
      <c r="G71" s="84">
        <v>9.4899999999999984</v>
      </c>
      <c r="H71" s="83" t="s">
        <v>110</v>
      </c>
      <c r="I71" s="92">
        <v>4.8000000000000001E-2</v>
      </c>
      <c r="J71" s="92">
        <v>4.8499999999999995E-2</v>
      </c>
      <c r="K71" s="84">
        <v>8133000</v>
      </c>
      <c r="L71" s="85">
        <v>101.580421</v>
      </c>
      <c r="M71" s="84">
        <v>8261.5356599999996</v>
      </c>
      <c r="N71" s="82"/>
      <c r="O71" s="86">
        <f t="shared" si="0"/>
        <v>2.049752567919081E-2</v>
      </c>
      <c r="P71" s="86">
        <f>M71/'סכום נכסי הקרן'!$C$42</f>
        <v>5.3728726483070451E-3</v>
      </c>
    </row>
    <row r="72" spans="2:16">
      <c r="B72" s="72" t="s">
        <v>1157</v>
      </c>
      <c r="C72" s="82" t="s">
        <v>1158</v>
      </c>
      <c r="D72" s="82" t="s">
        <v>1047</v>
      </c>
      <c r="E72" s="82"/>
      <c r="F72" s="91">
        <v>43375</v>
      </c>
      <c r="G72" s="84">
        <v>9.5799999999999983</v>
      </c>
      <c r="H72" s="83" t="s">
        <v>110</v>
      </c>
      <c r="I72" s="92">
        <v>4.8000000000000001E-2</v>
      </c>
      <c r="J72" s="92">
        <v>4.8499999999999995E-2</v>
      </c>
      <c r="K72" s="84">
        <v>2611000</v>
      </c>
      <c r="L72" s="85">
        <v>101.17969100000001</v>
      </c>
      <c r="M72" s="84">
        <v>2641.8017400000003</v>
      </c>
      <c r="N72" s="82"/>
      <c r="O72" s="86">
        <f t="shared" si="0"/>
        <v>6.5545197931132539E-3</v>
      </c>
      <c r="P72" s="86">
        <f>M72/'סכום נכסי הקרן'!$C$42</f>
        <v>1.7180903036973592E-3</v>
      </c>
    </row>
    <row r="73" spans="2:16">
      <c r="B73" s="72" t="s">
        <v>1159</v>
      </c>
      <c r="C73" s="82" t="s">
        <v>1160</v>
      </c>
      <c r="D73" s="82" t="s">
        <v>1047</v>
      </c>
      <c r="E73" s="82"/>
      <c r="F73" s="91">
        <v>43435</v>
      </c>
      <c r="G73" s="84">
        <v>9.7399999999999984</v>
      </c>
      <c r="H73" s="83" t="s">
        <v>110</v>
      </c>
      <c r="I73" s="92">
        <v>4.8000000000000001E-2</v>
      </c>
      <c r="J73" s="92">
        <v>4.8499999999999995E-2</v>
      </c>
      <c r="K73" s="84">
        <v>5403000</v>
      </c>
      <c r="L73" s="85">
        <v>100.396199</v>
      </c>
      <c r="M73" s="84">
        <v>5424.40661</v>
      </c>
      <c r="N73" s="82"/>
      <c r="O73" s="86">
        <f t="shared" si="0"/>
        <v>1.3458383327107417E-2</v>
      </c>
      <c r="P73" s="86">
        <f>M73/'סכום נכסי הקרן'!$C$42</f>
        <v>3.527751632093656E-3</v>
      </c>
    </row>
    <row r="74" spans="2:16">
      <c r="B74" s="72" t="s">
        <v>1161</v>
      </c>
      <c r="C74" s="82" t="s">
        <v>1162</v>
      </c>
      <c r="D74" s="82" t="s">
        <v>1047</v>
      </c>
      <c r="E74" s="82"/>
      <c r="F74" s="91">
        <v>43497</v>
      </c>
      <c r="G74" s="84">
        <v>9.6800000000000015</v>
      </c>
      <c r="H74" s="83" t="s">
        <v>110</v>
      </c>
      <c r="I74" s="92">
        <v>4.8000000000000001E-2</v>
      </c>
      <c r="J74" s="92">
        <v>4.8499999999999995E-2</v>
      </c>
      <c r="K74" s="84">
        <v>7516000</v>
      </c>
      <c r="L74" s="85">
        <v>101.998277</v>
      </c>
      <c r="M74" s="84">
        <v>7666.1904999999997</v>
      </c>
      <c r="N74" s="82"/>
      <c r="O74" s="86">
        <f t="shared" si="0"/>
        <v>1.9020427085503694E-2</v>
      </c>
      <c r="P74" s="86">
        <f>M74/'סכום נכסי הקרן'!$C$42</f>
        <v>4.9856911534727081E-3</v>
      </c>
    </row>
    <row r="75" spans="2:16">
      <c r="B75" s="72" t="s">
        <v>1163</v>
      </c>
      <c r="C75" s="82" t="s">
        <v>1164</v>
      </c>
      <c r="D75" s="82" t="s">
        <v>1047</v>
      </c>
      <c r="E75" s="82"/>
      <c r="F75" s="91">
        <v>43525</v>
      </c>
      <c r="G75" s="84">
        <v>9.76</v>
      </c>
      <c r="H75" s="83" t="s">
        <v>110</v>
      </c>
      <c r="I75" s="92">
        <v>4.8000000000000001E-2</v>
      </c>
      <c r="J75" s="92">
        <v>4.8600000000000004E-2</v>
      </c>
      <c r="K75" s="84">
        <v>8388000</v>
      </c>
      <c r="L75" s="85">
        <v>101.69531499999999</v>
      </c>
      <c r="M75" s="84">
        <v>8530.2030599999998</v>
      </c>
      <c r="N75" s="82"/>
      <c r="O75" s="86">
        <f t="shared" si="0"/>
        <v>2.1164110822353095E-2</v>
      </c>
      <c r="P75" s="86">
        <f>M75/'סכום נכסי הקרן'!$C$42</f>
        <v>5.5475999368353578E-3</v>
      </c>
    </row>
    <row r="76" spans="2:16">
      <c r="B76" s="72" t="s">
        <v>1165</v>
      </c>
      <c r="C76" s="82" t="s">
        <v>1166</v>
      </c>
      <c r="D76" s="82" t="s">
        <v>1047</v>
      </c>
      <c r="E76" s="82"/>
      <c r="F76" s="91">
        <v>43556</v>
      </c>
      <c r="G76" s="84">
        <v>9.84</v>
      </c>
      <c r="H76" s="83" t="s">
        <v>110</v>
      </c>
      <c r="I76" s="92">
        <v>4.8000000000000001E-2</v>
      </c>
      <c r="J76" s="92">
        <v>4.8499999999999995E-2</v>
      </c>
      <c r="K76" s="84">
        <v>2110000</v>
      </c>
      <c r="L76" s="85">
        <v>101.193028</v>
      </c>
      <c r="M76" s="84">
        <v>2135.1729</v>
      </c>
      <c r="N76" s="82"/>
      <c r="O76" s="86">
        <f t="shared" ref="O76:O95" si="1">IFERROR(M76/$M$11,0)</f>
        <v>5.2975334306385249E-3</v>
      </c>
      <c r="P76" s="86">
        <f>M76/'סכום נכסי הקרן'!$C$42</f>
        <v>1.3886052842888091E-3</v>
      </c>
    </row>
    <row r="77" spans="2:16">
      <c r="B77" s="72" t="s">
        <v>1167</v>
      </c>
      <c r="C77" s="82" t="s">
        <v>1168</v>
      </c>
      <c r="D77" s="82" t="s">
        <v>1047</v>
      </c>
      <c r="E77" s="82"/>
      <c r="F77" s="91">
        <v>43586</v>
      </c>
      <c r="G77" s="84">
        <v>9.9300000000000015</v>
      </c>
      <c r="H77" s="83" t="s">
        <v>110</v>
      </c>
      <c r="I77" s="92">
        <v>4.8000000000000001E-2</v>
      </c>
      <c r="J77" s="92">
        <v>4.8600000000000004E-2</v>
      </c>
      <c r="K77" s="84">
        <v>9803000</v>
      </c>
      <c r="L77" s="85">
        <v>100.793828</v>
      </c>
      <c r="M77" s="84">
        <v>9880.8189399999992</v>
      </c>
      <c r="N77" s="82"/>
      <c r="O77" s="86">
        <f t="shared" si="1"/>
        <v>2.4515096017159226E-2</v>
      </c>
      <c r="P77" s="86">
        <f>M77/'סכום נכסי הקרן'!$C$42</f>
        <v>6.4259701840468971E-3</v>
      </c>
    </row>
    <row r="78" spans="2:16">
      <c r="B78" s="72" t="s">
        <v>1169</v>
      </c>
      <c r="C78" s="82" t="s">
        <v>1170</v>
      </c>
      <c r="D78" s="82" t="s">
        <v>1047</v>
      </c>
      <c r="E78" s="82"/>
      <c r="F78" s="91">
        <v>43647</v>
      </c>
      <c r="G78" s="84">
        <v>9.8600000000000012</v>
      </c>
      <c r="H78" s="83" t="s">
        <v>110</v>
      </c>
      <c r="I78" s="92">
        <v>4.8000000000000001E-2</v>
      </c>
      <c r="J78" s="92">
        <v>4.8499999999999995E-2</v>
      </c>
      <c r="K78" s="84">
        <v>12185000</v>
      </c>
      <c r="L78" s="85">
        <v>102.40014499999999</v>
      </c>
      <c r="M78" s="84">
        <v>12477.457689999999</v>
      </c>
      <c r="N78" s="82"/>
      <c r="O78" s="86">
        <f t="shared" si="1"/>
        <v>3.0957562847558032E-2</v>
      </c>
      <c r="P78" s="86">
        <f>M78/'סכום נכסי הקרן'!$C$42</f>
        <v>8.114688830503626E-3</v>
      </c>
    </row>
    <row r="79" spans="2:16">
      <c r="B79" s="72" t="s">
        <v>1171</v>
      </c>
      <c r="C79" s="82" t="s">
        <v>1172</v>
      </c>
      <c r="D79" s="82" t="s">
        <v>1047</v>
      </c>
      <c r="E79" s="82"/>
      <c r="F79" s="91">
        <v>43678</v>
      </c>
      <c r="G79" s="84">
        <v>9.9400000000000013</v>
      </c>
      <c r="H79" s="83" t="s">
        <v>110</v>
      </c>
      <c r="I79" s="92">
        <v>4.8000000000000001E-2</v>
      </c>
      <c r="J79" s="92">
        <v>4.8499999999999995E-2</v>
      </c>
      <c r="K79" s="84">
        <v>9460000</v>
      </c>
      <c r="L79" s="85">
        <v>101.996183</v>
      </c>
      <c r="M79" s="84">
        <v>9648.8389100000004</v>
      </c>
      <c r="N79" s="82"/>
      <c r="O79" s="86">
        <f t="shared" si="1"/>
        <v>2.3939535150793077E-2</v>
      </c>
      <c r="P79" s="86">
        <f>M79/'סכום נכסי הקרן'!$C$42</f>
        <v>6.2751024508026837E-3</v>
      </c>
    </row>
    <row r="80" spans="2:16">
      <c r="B80" s="72" t="s">
        <v>1173</v>
      </c>
      <c r="C80" s="82" t="s">
        <v>1174</v>
      </c>
      <c r="D80" s="82" t="s">
        <v>1047</v>
      </c>
      <c r="E80" s="82"/>
      <c r="F80" s="91">
        <v>43740</v>
      </c>
      <c r="G80" s="84">
        <v>10.11</v>
      </c>
      <c r="H80" s="83" t="s">
        <v>110</v>
      </c>
      <c r="I80" s="92">
        <v>4.8000000000000001E-2</v>
      </c>
      <c r="J80" s="92">
        <v>4.8499999999999995E-2</v>
      </c>
      <c r="K80" s="84">
        <v>9576000</v>
      </c>
      <c r="L80" s="85">
        <v>101.1797</v>
      </c>
      <c r="M80" s="84">
        <v>9688.9680700000008</v>
      </c>
      <c r="N80" s="82"/>
      <c r="O80" s="86">
        <f t="shared" si="1"/>
        <v>2.4039098781749355E-2</v>
      </c>
      <c r="P80" s="86">
        <f>M80/'סכום נכסי הקרן'!$C$42</f>
        <v>6.3012003671026103E-3</v>
      </c>
    </row>
    <row r="81" spans="2:16">
      <c r="B81" s="72" t="s">
        <v>1175</v>
      </c>
      <c r="C81" s="82" t="s">
        <v>1176</v>
      </c>
      <c r="D81" s="82" t="s">
        <v>1047</v>
      </c>
      <c r="E81" s="82"/>
      <c r="F81" s="91">
        <v>43770</v>
      </c>
      <c r="G81" s="84">
        <v>10.19</v>
      </c>
      <c r="H81" s="83" t="s">
        <v>110</v>
      </c>
      <c r="I81" s="92">
        <v>4.8000000000000001E-2</v>
      </c>
      <c r="J81" s="92">
        <v>4.8499999999999995E-2</v>
      </c>
      <c r="K81" s="84">
        <v>12750000</v>
      </c>
      <c r="L81" s="85">
        <v>100.79383199999999</v>
      </c>
      <c r="M81" s="84">
        <v>12851.21355</v>
      </c>
      <c r="N81" s="82"/>
      <c r="O81" s="86">
        <f t="shared" si="1"/>
        <v>3.1884880800706963E-2</v>
      </c>
      <c r="P81" s="86">
        <f>M81/'סכום נכסי הקרן'!$C$42</f>
        <v>8.3577601818822008E-3</v>
      </c>
    </row>
    <row r="82" spans="2:16">
      <c r="B82" s="72" t="s">
        <v>1177</v>
      </c>
      <c r="C82" s="82" t="s">
        <v>1178</v>
      </c>
      <c r="D82" s="82" t="s">
        <v>1047</v>
      </c>
      <c r="E82" s="82"/>
      <c r="F82" s="91">
        <v>43800</v>
      </c>
      <c r="G82" s="84">
        <v>10.28</v>
      </c>
      <c r="H82" s="83" t="s">
        <v>110</v>
      </c>
      <c r="I82" s="92">
        <v>4.8000000000000001E-2</v>
      </c>
      <c r="J82" s="92">
        <v>4.8499999999999995E-2</v>
      </c>
      <c r="K82" s="84">
        <v>9718000</v>
      </c>
      <c r="L82" s="85">
        <v>100.39620600000001</v>
      </c>
      <c r="M82" s="84">
        <v>9756.5033100000001</v>
      </c>
      <c r="N82" s="82"/>
      <c r="O82" s="86">
        <f t="shared" si="1"/>
        <v>2.420665907236853E-2</v>
      </c>
      <c r="P82" s="86">
        <f>M82/'סכום נכסי הקרן'!$C$42</f>
        <v>6.345121770910101E-3</v>
      </c>
    </row>
    <row r="83" spans="2:16">
      <c r="B83" s="72" t="s">
        <v>1179</v>
      </c>
      <c r="C83" s="82" t="s">
        <v>1180</v>
      </c>
      <c r="D83" s="82" t="s">
        <v>1047</v>
      </c>
      <c r="E83" s="82"/>
      <c r="F83" s="91">
        <v>43831</v>
      </c>
      <c r="G83" s="84">
        <v>10.119999999999999</v>
      </c>
      <c r="H83" s="83" t="s">
        <v>110</v>
      </c>
      <c r="I83" s="92">
        <v>4.8000000000000001E-2</v>
      </c>
      <c r="J83" s="92">
        <v>4.8500000000000008E-2</v>
      </c>
      <c r="K83" s="84">
        <v>12033000</v>
      </c>
      <c r="L83" s="85">
        <v>102.400149</v>
      </c>
      <c r="M83" s="84">
        <v>12321.809929999999</v>
      </c>
      <c r="N83" s="82"/>
      <c r="O83" s="86">
        <f t="shared" si="1"/>
        <v>3.0571388401449243E-2</v>
      </c>
      <c r="P83" s="86">
        <f>M83/'סכום נכסי הקרן'!$C$42</f>
        <v>8.0134636313529076E-3</v>
      </c>
    </row>
    <row r="84" spans="2:16">
      <c r="B84" s="72" t="s">
        <v>1181</v>
      </c>
      <c r="C84" s="82" t="s">
        <v>1182</v>
      </c>
      <c r="D84" s="82" t="s">
        <v>1047</v>
      </c>
      <c r="E84" s="82"/>
      <c r="F84" s="91">
        <v>43863</v>
      </c>
      <c r="G84" s="84">
        <v>10.199999999999999</v>
      </c>
      <c r="H84" s="83" t="s">
        <v>110</v>
      </c>
      <c r="I84" s="92">
        <v>4.8000000000000001E-2</v>
      </c>
      <c r="J84" s="92">
        <v>4.8500000000000008E-2</v>
      </c>
      <c r="K84" s="84">
        <v>12195000</v>
      </c>
      <c r="L84" s="85">
        <v>101.97832</v>
      </c>
      <c r="M84" s="84">
        <v>12436.25618</v>
      </c>
      <c r="N84" s="82"/>
      <c r="O84" s="86">
        <f t="shared" si="1"/>
        <v>3.0855338631140813E-2</v>
      </c>
      <c r="P84" s="86">
        <f>M84/'סכום נכסי הקרן'!$C$42</f>
        <v>8.0878935135966553E-3</v>
      </c>
    </row>
    <row r="85" spans="2:16">
      <c r="B85" s="72" t="s">
        <v>1183</v>
      </c>
      <c r="C85" s="82" t="s">
        <v>1184</v>
      </c>
      <c r="D85" s="82" t="s">
        <v>1047</v>
      </c>
      <c r="E85" s="82"/>
      <c r="F85" s="91">
        <v>44045</v>
      </c>
      <c r="G85" s="84">
        <v>10.450000000000001</v>
      </c>
      <c r="H85" s="83" t="s">
        <v>110</v>
      </c>
      <c r="I85" s="92">
        <v>4.8000000000000001E-2</v>
      </c>
      <c r="J85" s="92">
        <v>4.8499999999999995E-2</v>
      </c>
      <c r="K85" s="84">
        <v>7116000</v>
      </c>
      <c r="L85" s="85">
        <v>102.186744</v>
      </c>
      <c r="M85" s="84">
        <v>7271.6086999999998</v>
      </c>
      <c r="N85" s="82"/>
      <c r="O85" s="86">
        <f t="shared" si="1"/>
        <v>1.8041438322288536E-2</v>
      </c>
      <c r="P85" s="86">
        <f>M85/'סכום נכסי הקרן'!$C$42</f>
        <v>4.7290756950411263E-3</v>
      </c>
    </row>
    <row r="86" spans="2:16">
      <c r="B86" s="72" t="s">
        <v>1185</v>
      </c>
      <c r="C86" s="82" t="s">
        <v>1186</v>
      </c>
      <c r="D86" s="82" t="s">
        <v>1047</v>
      </c>
      <c r="E86" s="82"/>
      <c r="F86" s="91">
        <v>44075</v>
      </c>
      <c r="G86" s="84">
        <v>10.53</v>
      </c>
      <c r="H86" s="83" t="s">
        <v>110</v>
      </c>
      <c r="I86" s="92">
        <v>4.8000000000000001E-2</v>
      </c>
      <c r="J86" s="92">
        <v>4.8499999999999995E-2</v>
      </c>
      <c r="K86" s="84">
        <v>19177000</v>
      </c>
      <c r="L86" s="85">
        <v>101.59382100000001</v>
      </c>
      <c r="M86" s="84">
        <v>19482.647100000002</v>
      </c>
      <c r="N86" s="82"/>
      <c r="O86" s="86">
        <f t="shared" si="1"/>
        <v>4.8337993766023692E-2</v>
      </c>
      <c r="P86" s="86">
        <f>M86/'סכום נכסי הקרן'!$C$42</f>
        <v>1.2670499290710388E-2</v>
      </c>
    </row>
    <row r="87" spans="2:16">
      <c r="B87" s="72" t="s">
        <v>1187</v>
      </c>
      <c r="C87" s="82" t="s">
        <v>1188</v>
      </c>
      <c r="D87" s="82" t="s">
        <v>1047</v>
      </c>
      <c r="E87" s="82"/>
      <c r="F87" s="91">
        <v>44166</v>
      </c>
      <c r="G87" s="84">
        <v>10.790000000000001</v>
      </c>
      <c r="H87" s="83" t="s">
        <v>110</v>
      </c>
      <c r="I87" s="92">
        <v>4.8000000000000001E-2</v>
      </c>
      <c r="J87" s="92">
        <v>4.8499999999999995E-2</v>
      </c>
      <c r="K87" s="84">
        <v>35064000</v>
      </c>
      <c r="L87" s="85">
        <v>100.396213</v>
      </c>
      <c r="M87" s="84">
        <v>35202.928289999996</v>
      </c>
      <c r="N87" s="82"/>
      <c r="O87" s="86">
        <f t="shared" si="1"/>
        <v>8.7341259095526022E-2</v>
      </c>
      <c r="P87" s="86">
        <f>M87/'סכום נכסי הקרן'!$C$42</f>
        <v>2.289415168482796E-2</v>
      </c>
    </row>
    <row r="88" spans="2:16">
      <c r="B88" s="72" t="s">
        <v>1189</v>
      </c>
      <c r="C88" s="82" t="s">
        <v>1190</v>
      </c>
      <c r="D88" s="82" t="s">
        <v>1047</v>
      </c>
      <c r="E88" s="82"/>
      <c r="F88" s="91">
        <v>40057</v>
      </c>
      <c r="G88" s="84">
        <v>3.36</v>
      </c>
      <c r="H88" s="83" t="s">
        <v>110</v>
      </c>
      <c r="I88" s="92">
        <v>4.8000000000000001E-2</v>
      </c>
      <c r="J88" s="92">
        <v>4.8499999999999995E-2</v>
      </c>
      <c r="K88" s="84">
        <v>103000</v>
      </c>
      <c r="L88" s="85">
        <v>110.78157299999999</v>
      </c>
      <c r="M88" s="84">
        <v>114.10502000000001</v>
      </c>
      <c r="N88" s="82"/>
      <c r="O88" s="86">
        <f t="shared" si="1"/>
        <v>2.8310361097861329E-4</v>
      </c>
      <c r="P88" s="86">
        <f>M88/'סכום נכסי הקרן'!$C$42</f>
        <v>7.4207964018220844E-5</v>
      </c>
    </row>
    <row r="89" spans="2:16">
      <c r="B89" s="72" t="s">
        <v>1191</v>
      </c>
      <c r="C89" s="82" t="s">
        <v>1192</v>
      </c>
      <c r="D89" s="82" t="s">
        <v>1047</v>
      </c>
      <c r="E89" s="82"/>
      <c r="F89" s="91">
        <v>39995</v>
      </c>
      <c r="G89" s="84">
        <v>3.19</v>
      </c>
      <c r="H89" s="83" t="s">
        <v>110</v>
      </c>
      <c r="I89" s="92">
        <v>4.8000000000000001E-2</v>
      </c>
      <c r="J89" s="92">
        <v>4.8600000000000004E-2</v>
      </c>
      <c r="K89" s="84">
        <v>51000</v>
      </c>
      <c r="L89" s="85">
        <v>113.831941</v>
      </c>
      <c r="M89" s="84">
        <v>58.054290000000002</v>
      </c>
      <c r="N89" s="82"/>
      <c r="O89" s="86">
        <f t="shared" si="1"/>
        <v>1.4403730117920841E-4</v>
      </c>
      <c r="P89" s="86">
        <f>M89/'סכום נכסי הקרן'!$C$42</f>
        <v>3.775548756245219E-5</v>
      </c>
    </row>
    <row r="90" spans="2:16">
      <c r="B90" s="72" t="s">
        <v>1193</v>
      </c>
      <c r="C90" s="82" t="s">
        <v>1194</v>
      </c>
      <c r="D90" s="82" t="s">
        <v>1047</v>
      </c>
      <c r="E90" s="82"/>
      <c r="F90" s="91">
        <v>40756</v>
      </c>
      <c r="G90" s="84">
        <v>4.87</v>
      </c>
      <c r="H90" s="83" t="s">
        <v>110</v>
      </c>
      <c r="I90" s="92">
        <v>4.8000000000000001E-2</v>
      </c>
      <c r="J90" s="92">
        <v>4.8499999999999995E-2</v>
      </c>
      <c r="K90" s="84">
        <v>346000</v>
      </c>
      <c r="L90" s="85">
        <v>105.33165</v>
      </c>
      <c r="M90" s="84">
        <v>364.44751000000002</v>
      </c>
      <c r="N90" s="82"/>
      <c r="O90" s="86">
        <f t="shared" si="1"/>
        <v>9.0422319800797786E-4</v>
      </c>
      <c r="P90" s="86">
        <f>M90/'סכום נכסי הקרן'!$C$42</f>
        <v>2.3701768518694604E-4</v>
      </c>
    </row>
    <row r="91" spans="2:16">
      <c r="B91" s="72" t="s">
        <v>1195</v>
      </c>
      <c r="C91" s="82" t="s">
        <v>1196</v>
      </c>
      <c r="D91" s="82" t="s">
        <v>1047</v>
      </c>
      <c r="E91" s="82"/>
      <c r="F91" s="91">
        <v>40848</v>
      </c>
      <c r="G91" s="84">
        <v>5.12</v>
      </c>
      <c r="H91" s="83" t="s">
        <v>110</v>
      </c>
      <c r="I91" s="92">
        <v>4.8000000000000001E-2</v>
      </c>
      <c r="J91" s="92">
        <v>4.8600000000000004E-2</v>
      </c>
      <c r="K91" s="84">
        <v>204000</v>
      </c>
      <c r="L91" s="85">
        <v>104.080377</v>
      </c>
      <c r="M91" s="84">
        <v>212.32397</v>
      </c>
      <c r="N91" s="82"/>
      <c r="O91" s="86">
        <f t="shared" si="1"/>
        <v>5.2679262143168421E-4</v>
      </c>
      <c r="P91" s="86">
        <f>M91/'סכום נכסי הקרן'!$C$42</f>
        <v>1.380844552322571E-4</v>
      </c>
    </row>
    <row r="92" spans="2:16">
      <c r="B92" s="72" t="s">
        <v>1197</v>
      </c>
      <c r="C92" s="82" t="s">
        <v>1198</v>
      </c>
      <c r="D92" s="82" t="s">
        <v>1047</v>
      </c>
      <c r="E92" s="82"/>
      <c r="F92" s="91">
        <v>40940</v>
      </c>
      <c r="G92" s="84">
        <v>5.25</v>
      </c>
      <c r="H92" s="83" t="s">
        <v>110</v>
      </c>
      <c r="I92" s="92">
        <v>4.8000000000000001E-2</v>
      </c>
      <c r="J92" s="92">
        <v>4.8500000000000008E-2</v>
      </c>
      <c r="K92" s="84">
        <v>346000</v>
      </c>
      <c r="L92" s="85">
        <v>105.333032</v>
      </c>
      <c r="M92" s="84">
        <v>364.45229</v>
      </c>
      <c r="N92" s="82"/>
      <c r="O92" s="86">
        <f t="shared" si="1"/>
        <v>9.0423505756735982E-4</v>
      </c>
      <c r="P92" s="86">
        <f>M92/'סכום נכסי הקרן'!$C$42</f>
        <v>2.3702079385007064E-4</v>
      </c>
    </row>
    <row r="93" spans="2:16">
      <c r="B93" s="72" t="s">
        <v>1199</v>
      </c>
      <c r="C93" s="82" t="s">
        <v>1200</v>
      </c>
      <c r="D93" s="82" t="s">
        <v>1047</v>
      </c>
      <c r="E93" s="82"/>
      <c r="F93" s="91">
        <v>40969</v>
      </c>
      <c r="G93" s="84">
        <v>5.330000000000001</v>
      </c>
      <c r="H93" s="83" t="s">
        <v>110</v>
      </c>
      <c r="I93" s="92">
        <v>4.8000000000000001E-2</v>
      </c>
      <c r="J93" s="92">
        <v>4.8599999999999997E-2</v>
      </c>
      <c r="K93" s="84">
        <v>741000</v>
      </c>
      <c r="L93" s="85">
        <v>104.888931</v>
      </c>
      <c r="M93" s="84">
        <v>777.22698000000003</v>
      </c>
      <c r="N93" s="82"/>
      <c r="O93" s="86">
        <f t="shared" si="1"/>
        <v>1.9283618248171941E-3</v>
      </c>
      <c r="P93" s="86">
        <f>M93/'סכום נכסי הקרן'!$C$42</f>
        <v>5.0546796070699129E-4</v>
      </c>
    </row>
    <row r="94" spans="2:16">
      <c r="B94" s="72" t="s">
        <v>1201</v>
      </c>
      <c r="C94" s="82">
        <v>8789</v>
      </c>
      <c r="D94" s="82" t="s">
        <v>1047</v>
      </c>
      <c r="E94" s="82"/>
      <c r="F94" s="91">
        <v>41000</v>
      </c>
      <c r="G94" s="84">
        <v>5.4099999999999993</v>
      </c>
      <c r="H94" s="83" t="s">
        <v>110</v>
      </c>
      <c r="I94" s="92">
        <v>4.8000000000000001E-2</v>
      </c>
      <c r="J94" s="92">
        <v>4.8600000000000004E-2</v>
      </c>
      <c r="K94" s="84">
        <v>479000</v>
      </c>
      <c r="L94" s="85">
        <v>104.494225</v>
      </c>
      <c r="M94" s="84">
        <v>500.52734000000004</v>
      </c>
      <c r="N94" s="82"/>
      <c r="O94" s="86">
        <f t="shared" si="1"/>
        <v>1.241848056707059E-3</v>
      </c>
      <c r="P94" s="86">
        <f>M94/'סכום נכסי הקרן'!$C$42</f>
        <v>3.2551692148913161E-4</v>
      </c>
    </row>
    <row r="95" spans="2:16">
      <c r="B95" s="72" t="s">
        <v>1202</v>
      </c>
      <c r="C95" s="82" t="s">
        <v>1203</v>
      </c>
      <c r="D95" s="82" t="s">
        <v>1047</v>
      </c>
      <c r="E95" s="82"/>
      <c r="F95" s="91">
        <v>41640</v>
      </c>
      <c r="G95" s="84">
        <v>6.59</v>
      </c>
      <c r="H95" s="83" t="s">
        <v>110</v>
      </c>
      <c r="I95" s="92">
        <v>4.8000000000000001E-2</v>
      </c>
      <c r="J95" s="92">
        <v>4.8499999999999995E-2</v>
      </c>
      <c r="K95" s="84">
        <v>757000</v>
      </c>
      <c r="L95" s="85">
        <v>102.391384</v>
      </c>
      <c r="M95" s="84">
        <v>775.10278000000005</v>
      </c>
      <c r="N95" s="82"/>
      <c r="O95" s="86">
        <f t="shared" si="1"/>
        <v>1.9230915160223596E-3</v>
      </c>
      <c r="P95" s="86">
        <f>M95/'סכום נכסי הקרן'!$C$42</f>
        <v>5.0408649162554762E-4</v>
      </c>
    </row>
    <row r="96" spans="2:16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</row>
    <row r="97" spans="2:16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</row>
    <row r="98" spans="2:16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2:16">
      <c r="B99" s="110" t="s">
        <v>90</v>
      </c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2:16">
      <c r="B100" s="110" t="s">
        <v>176</v>
      </c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</row>
    <row r="101" spans="2:16">
      <c r="B101" s="110" t="s">
        <v>184</v>
      </c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2:16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2:16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</row>
    <row r="104" spans="2:16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2:16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</row>
    <row r="106" spans="2:16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</row>
    <row r="107" spans="2:16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</row>
    <row r="108" spans="2:16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</row>
    <row r="109" spans="2:16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123</v>
      </c>
      <c r="C1" s="67" t="s" vm="1">
        <v>200</v>
      </c>
    </row>
    <row r="2" spans="2:19">
      <c r="B2" s="46" t="s">
        <v>122</v>
      </c>
      <c r="C2" s="67" t="s">
        <v>201</v>
      </c>
    </row>
    <row r="3" spans="2:19">
      <c r="B3" s="46" t="s">
        <v>124</v>
      </c>
      <c r="C3" s="67" t="s">
        <v>202</v>
      </c>
    </row>
    <row r="4" spans="2:19">
      <c r="B4" s="46" t="s">
        <v>125</v>
      </c>
      <c r="C4" s="67">
        <v>2142</v>
      </c>
    </row>
    <row r="6" spans="2:19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19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19" s="3" customFormat="1" ht="78.75">
      <c r="B8" s="21" t="s">
        <v>94</v>
      </c>
      <c r="C8" s="29" t="s">
        <v>33</v>
      </c>
      <c r="D8" s="29" t="s">
        <v>96</v>
      </c>
      <c r="E8" s="29" t="s">
        <v>95</v>
      </c>
      <c r="F8" s="29" t="s">
        <v>47</v>
      </c>
      <c r="G8" s="29" t="s">
        <v>14</v>
      </c>
      <c r="H8" s="29" t="s">
        <v>48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29" t="s">
        <v>178</v>
      </c>
      <c r="O8" s="29" t="s">
        <v>177</v>
      </c>
      <c r="P8" s="29" t="s">
        <v>89</v>
      </c>
      <c r="Q8" s="29" t="s">
        <v>43</v>
      </c>
      <c r="R8" s="29" t="s">
        <v>126</v>
      </c>
      <c r="S8" s="30" t="s">
        <v>128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185</v>
      </c>
      <c r="O9" s="31"/>
      <c r="P9" s="31" t="s">
        <v>181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129</v>
      </c>
    </row>
    <row r="11" spans="2:19" s="4" customFormat="1" ht="18" customHeight="1">
      <c r="B11" s="112" t="s">
        <v>1660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114">
        <v>0</v>
      </c>
      <c r="S11" s="114">
        <v>0</v>
      </c>
    </row>
    <row r="12" spans="2:19" ht="20.25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123</v>
      </c>
      <c r="C1" s="67" t="s" vm="1">
        <v>200</v>
      </c>
    </row>
    <row r="2" spans="2:30">
      <c r="B2" s="46" t="s">
        <v>122</v>
      </c>
      <c r="C2" s="67" t="s">
        <v>201</v>
      </c>
    </row>
    <row r="3" spans="2:30">
      <c r="B3" s="46" t="s">
        <v>124</v>
      </c>
      <c r="C3" s="67" t="s">
        <v>202</v>
      </c>
    </row>
    <row r="4" spans="2:30">
      <c r="B4" s="46" t="s">
        <v>125</v>
      </c>
      <c r="C4" s="67">
        <v>2142</v>
      </c>
    </row>
    <row r="6" spans="2:30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0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0" s="3" customFormat="1" ht="78.75">
      <c r="B8" s="21" t="s">
        <v>94</v>
      </c>
      <c r="C8" s="29" t="s">
        <v>33</v>
      </c>
      <c r="D8" s="29" t="s">
        <v>96</v>
      </c>
      <c r="E8" s="29" t="s">
        <v>95</v>
      </c>
      <c r="F8" s="29" t="s">
        <v>47</v>
      </c>
      <c r="G8" s="29" t="s">
        <v>14</v>
      </c>
      <c r="H8" s="29" t="s">
        <v>48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58" t="s">
        <v>178</v>
      </c>
      <c r="O8" s="29" t="s">
        <v>177</v>
      </c>
      <c r="P8" s="29" t="s">
        <v>89</v>
      </c>
      <c r="Q8" s="29" t="s">
        <v>43</v>
      </c>
      <c r="R8" s="29" t="s">
        <v>126</v>
      </c>
      <c r="S8" s="30" t="s">
        <v>128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185</v>
      </c>
      <c r="O9" s="31"/>
      <c r="P9" s="31" t="s">
        <v>181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129</v>
      </c>
      <c r="AA10" s="1"/>
    </row>
    <row r="11" spans="2:30" s="4" customFormat="1" ht="18" customHeight="1">
      <c r="B11" s="112" t="s">
        <v>1663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114">
        <v>0</v>
      </c>
      <c r="S11" s="114">
        <v>0</v>
      </c>
      <c r="AA11" s="1"/>
      <c r="AD11" s="1"/>
    </row>
    <row r="12" spans="2:30" ht="17.25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</row>
    <row r="313" spans="2:19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</row>
    <row r="314" spans="2:19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</row>
    <row r="315" spans="2:19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</row>
    <row r="316" spans="2:19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</row>
    <row r="317" spans="2:19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</row>
    <row r="318" spans="2:19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</row>
    <row r="319" spans="2:19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</row>
    <row r="320" spans="2:19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</row>
    <row r="321" spans="2:19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</row>
    <row r="322" spans="2:19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</row>
    <row r="323" spans="2:19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</row>
    <row r="324" spans="2:19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</row>
    <row r="325" spans="2:19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</row>
    <row r="326" spans="2:19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</row>
    <row r="327" spans="2:19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</row>
    <row r="328" spans="2:19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</row>
    <row r="329" spans="2:19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</row>
    <row r="330" spans="2:19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</row>
    <row r="331" spans="2:19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</row>
    <row r="332" spans="2:19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</row>
    <row r="333" spans="2:19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</row>
    <row r="334" spans="2:19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</row>
    <row r="335" spans="2:19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</row>
    <row r="336" spans="2:19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</row>
    <row r="337" spans="2:19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</row>
    <row r="338" spans="2:19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2:19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2:19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2:19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2:19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2:19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2:19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2:19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2:19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2:19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2:19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2:19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2:19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2:19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2:19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2:19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2:19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2:19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2:19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2:19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2:19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2:19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2:19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2:19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2:19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2:19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2:19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2:19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2:19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2:19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2:19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2:19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2:19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2:19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  <row r="372" spans="2:19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</row>
    <row r="373" spans="2:19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</row>
    <row r="374" spans="2:19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</row>
    <row r="375" spans="2:19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</row>
    <row r="376" spans="2:19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</row>
    <row r="377" spans="2:19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</row>
    <row r="378" spans="2:19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</row>
    <row r="379" spans="2:19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</row>
    <row r="380" spans="2:19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</row>
    <row r="381" spans="2:19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</row>
    <row r="382" spans="2:19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</row>
    <row r="383" spans="2:19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</row>
    <row r="384" spans="2:19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</row>
    <row r="385" spans="2:19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</row>
    <row r="386" spans="2:19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</row>
    <row r="387" spans="2:19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</row>
    <row r="388" spans="2:19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</row>
    <row r="389" spans="2:19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</row>
    <row r="390" spans="2:19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</row>
    <row r="391" spans="2:19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</row>
    <row r="392" spans="2:19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</row>
    <row r="393" spans="2:19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</row>
    <row r="394" spans="2:19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</row>
    <row r="395" spans="2:19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</row>
    <row r="396" spans="2:19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</row>
    <row r="397" spans="2:19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</row>
    <row r="398" spans="2:19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</row>
    <row r="399" spans="2:19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</row>
    <row r="400" spans="2:19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</row>
    <row r="401" spans="2:19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</row>
    <row r="402" spans="2:19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</row>
    <row r="403" spans="2:19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</row>
    <row r="404" spans="2:19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</row>
    <row r="405" spans="2:19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</row>
    <row r="406" spans="2:19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</row>
    <row r="407" spans="2:19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</row>
    <row r="408" spans="2:19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</row>
    <row r="409" spans="2:19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</row>
    <row r="410" spans="2:19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</row>
    <row r="411" spans="2:19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</row>
    <row r="412" spans="2:19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</row>
    <row r="413" spans="2:19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</row>
    <row r="414" spans="2:19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</row>
    <row r="415" spans="2:19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</row>
    <row r="416" spans="2:19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</row>
    <row r="417" spans="2:19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</row>
    <row r="418" spans="2:19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</row>
    <row r="419" spans="2:19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</row>
    <row r="420" spans="2:19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</row>
    <row r="421" spans="2:19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</row>
    <row r="422" spans="2:19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</row>
    <row r="423" spans="2:19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</row>
    <row r="424" spans="2:19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</row>
    <row r="425" spans="2:19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</row>
    <row r="426" spans="2:19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</row>
    <row r="427" spans="2:19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</row>
    <row r="428" spans="2:19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</row>
    <row r="429" spans="2:19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</row>
    <row r="430" spans="2:19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</row>
    <row r="431" spans="2:19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</row>
    <row r="432" spans="2:19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</row>
    <row r="433" spans="2:19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</row>
    <row r="434" spans="2:19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</row>
    <row r="435" spans="2:19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</row>
    <row r="436" spans="2:19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</row>
    <row r="437" spans="2:19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</row>
    <row r="438" spans="2:19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</row>
    <row r="439" spans="2:19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</row>
    <row r="440" spans="2:19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</row>
    <row r="441" spans="2:19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</row>
    <row r="442" spans="2:19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</row>
    <row r="443" spans="2:19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</row>
    <row r="444" spans="2:19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</row>
    <row r="445" spans="2:19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</row>
    <row r="446" spans="2:19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</row>
    <row r="447" spans="2:19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</row>
    <row r="448" spans="2:19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</row>
    <row r="449" spans="2:19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</row>
    <row r="450" spans="2:19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</row>
    <row r="451" spans="2:19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</row>
    <row r="452" spans="2:19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</row>
    <row r="453" spans="2:19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</row>
    <row r="454" spans="2:19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</row>
    <row r="455" spans="2:19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</row>
    <row r="456" spans="2:19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</row>
    <row r="457" spans="2:19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</row>
    <row r="458" spans="2:19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</row>
    <row r="459" spans="2:19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</row>
    <row r="460" spans="2:19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</row>
    <row r="461" spans="2:19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</row>
    <row r="462" spans="2:19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</row>
    <row r="463" spans="2:19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</row>
    <row r="464" spans="2:19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</row>
    <row r="465" spans="2:19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</row>
    <row r="466" spans="2:19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</row>
    <row r="467" spans="2:19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</row>
    <row r="468" spans="2:19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</row>
    <row r="469" spans="2:19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</row>
    <row r="470" spans="2:19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</row>
    <row r="471" spans="2:19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</row>
    <row r="472" spans="2:19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</row>
    <row r="473" spans="2:19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</row>
    <row r="474" spans="2:19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</row>
    <row r="475" spans="2:19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</row>
    <row r="476" spans="2:19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</row>
    <row r="477" spans="2:19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</row>
    <row r="478" spans="2:19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</row>
    <row r="479" spans="2:19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</row>
    <row r="480" spans="2:19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</row>
    <row r="481" spans="2:19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</row>
    <row r="482" spans="2:19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</row>
    <row r="483" spans="2:19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</row>
    <row r="484" spans="2:19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</row>
    <row r="485" spans="2:19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</row>
    <row r="486" spans="2:19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</row>
    <row r="487" spans="2:19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</row>
    <row r="488" spans="2:19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</row>
    <row r="489" spans="2:19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</row>
    <row r="490" spans="2:19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</row>
    <row r="491" spans="2:19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</row>
    <row r="492" spans="2:19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</row>
    <row r="493" spans="2:19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</row>
    <row r="494" spans="2:19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</row>
    <row r="495" spans="2:19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</row>
    <row r="496" spans="2:19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</row>
    <row r="497" spans="2:19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</row>
    <row r="498" spans="2:19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</row>
    <row r="499" spans="2:19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</row>
    <row r="500" spans="2:19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</row>
    <row r="501" spans="2:19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</row>
    <row r="502" spans="2:19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</row>
    <row r="503" spans="2:19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</row>
    <row r="504" spans="2:19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</row>
    <row r="505" spans="2:19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</row>
    <row r="506" spans="2:19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</row>
    <row r="507" spans="2:19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</row>
    <row r="508" spans="2:19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</row>
    <row r="509" spans="2:19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</row>
    <row r="510" spans="2:19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</row>
    <row r="511" spans="2:19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</row>
    <row r="512" spans="2:19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</row>
    <row r="513" spans="2:19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</row>
    <row r="514" spans="2:19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</row>
    <row r="515" spans="2:19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</row>
    <row r="516" spans="2:19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</row>
    <row r="517" spans="2:19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</row>
    <row r="518" spans="2:19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</row>
    <row r="519" spans="2:19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</row>
    <row r="520" spans="2:19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</row>
    <row r="521" spans="2:19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</row>
    <row r="522" spans="2:19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</row>
    <row r="523" spans="2:19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</row>
    <row r="524" spans="2:19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</row>
    <row r="525" spans="2:19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</row>
    <row r="526" spans="2:19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</row>
    <row r="527" spans="2:19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</row>
    <row r="528" spans="2:19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</row>
    <row r="529" spans="2:19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</row>
    <row r="530" spans="2:19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</row>
    <row r="531" spans="2:19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</row>
    <row r="532" spans="2:19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</row>
    <row r="533" spans="2:19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</row>
    <row r="534" spans="2:19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</row>
    <row r="535" spans="2:19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</row>
    <row r="536" spans="2:19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</row>
    <row r="537" spans="2:19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</row>
    <row r="538" spans="2:19">
      <c r="B538" s="116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</row>
    <row r="539" spans="2:19">
      <c r="B539" s="116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</row>
    <row r="540" spans="2:19">
      <c r="B540" s="101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</row>
    <row r="541" spans="2:19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</row>
    <row r="542" spans="2:19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</row>
    <row r="543" spans="2:19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</row>
    <row r="544" spans="2:19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</row>
    <row r="545" spans="2:19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</row>
    <row r="546" spans="2:19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</row>
    <row r="547" spans="2:19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</row>
    <row r="548" spans="2:19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</row>
    <row r="549" spans="2:19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</row>
    <row r="550" spans="2:19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</row>
    <row r="551" spans="2:19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</row>
    <row r="552" spans="2:19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</row>
    <row r="553" spans="2:19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</row>
    <row r="554" spans="2:19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</row>
    <row r="555" spans="2:19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</row>
    <row r="556" spans="2:19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2:19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</row>
    <row r="558" spans="2:19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</row>
    <row r="559" spans="2:19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</row>
    <row r="560" spans="2:19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</row>
    <row r="561" spans="2:19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</row>
    <row r="562" spans="2:19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</row>
    <row r="563" spans="2:19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</row>
    <row r="564" spans="2:19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</row>
    <row r="565" spans="2:19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</row>
    <row r="566" spans="2:19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</row>
    <row r="567" spans="2:19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</row>
    <row r="568" spans="2:19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</row>
    <row r="569" spans="2:19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2:19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</row>
    <row r="571" spans="2:19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</row>
    <row r="572" spans="2:19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</row>
    <row r="573" spans="2:19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</row>
    <row r="574" spans="2:19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</row>
    <row r="575" spans="2:19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</row>
    <row r="576" spans="2:19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</row>
    <row r="577" spans="2:19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</row>
    <row r="578" spans="2:19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</row>
    <row r="579" spans="2:19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</row>
    <row r="580" spans="2:19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</row>
    <row r="581" spans="2:19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</row>
    <row r="582" spans="2:19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</row>
    <row r="583" spans="2:19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</row>
    <row r="584" spans="2:19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</row>
    <row r="585" spans="2:19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</row>
    <row r="586" spans="2:19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</row>
    <row r="587" spans="2:19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</row>
    <row r="588" spans="2:19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</row>
    <row r="589" spans="2:19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</row>
    <row r="590" spans="2:19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</row>
    <row r="591" spans="2:19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</row>
    <row r="592" spans="2:19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</row>
    <row r="593" spans="2:19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</row>
    <row r="594" spans="2:19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</row>
    <row r="595" spans="2:19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</row>
    <row r="596" spans="2:19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</row>
    <row r="597" spans="2:19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</row>
    <row r="598" spans="2:19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</row>
    <row r="599" spans="2:19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</row>
    <row r="600" spans="2:19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</row>
    <row r="601" spans="2:19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</row>
    <row r="602" spans="2:19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</row>
    <row r="603" spans="2:19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</row>
    <row r="604" spans="2:19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</row>
    <row r="605" spans="2:19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</row>
    <row r="606" spans="2:19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</row>
    <row r="607" spans="2:19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</row>
    <row r="608" spans="2:19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</row>
    <row r="609" spans="2:19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</row>
    <row r="610" spans="2:19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</row>
    <row r="611" spans="2:19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</row>
    <row r="612" spans="2:19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</row>
    <row r="613" spans="2:19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</row>
    <row r="614" spans="2:19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</row>
    <row r="615" spans="2:19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</row>
    <row r="616" spans="2:19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</row>
    <row r="617" spans="2:19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</row>
    <row r="618" spans="2:19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</row>
    <row r="619" spans="2:19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</row>
    <row r="620" spans="2:19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</row>
    <row r="621" spans="2:19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</row>
    <row r="622" spans="2:19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</row>
    <row r="623" spans="2:19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</row>
    <row r="624" spans="2:19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</row>
    <row r="625" spans="2:19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</row>
    <row r="626" spans="2:19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</row>
    <row r="627" spans="2:19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</row>
    <row r="628" spans="2:19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</row>
    <row r="629" spans="2:19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</row>
    <row r="630" spans="2:19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</row>
    <row r="631" spans="2:19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</row>
    <row r="632" spans="2:19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</row>
    <row r="633" spans="2:19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</row>
    <row r="634" spans="2:19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</row>
    <row r="635" spans="2:19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</row>
    <row r="636" spans="2:19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</row>
    <row r="637" spans="2:19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</row>
    <row r="638" spans="2:19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</row>
    <row r="639" spans="2:19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</row>
    <row r="640" spans="2:19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</row>
    <row r="641" spans="2:19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</row>
    <row r="642" spans="2:19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</row>
    <row r="643" spans="2:19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</row>
    <row r="644" spans="2:19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</row>
    <row r="645" spans="2:19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</row>
    <row r="646" spans="2:19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</row>
    <row r="647" spans="2:19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</row>
    <row r="648" spans="2:19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</row>
    <row r="649" spans="2:19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</row>
    <row r="650" spans="2:19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</row>
    <row r="651" spans="2:19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</row>
    <row r="652" spans="2:19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</row>
    <row r="653" spans="2:19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</row>
    <row r="654" spans="2:19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</row>
    <row r="655" spans="2:19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</row>
    <row r="656" spans="2:19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</row>
    <row r="657" spans="2:19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</row>
    <row r="658" spans="2:19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</row>
    <row r="659" spans="2:19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</row>
    <row r="660" spans="2:19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</row>
    <row r="661" spans="2:19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</row>
    <row r="662" spans="2:19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</row>
    <row r="663" spans="2:19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</row>
    <row r="664" spans="2:19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</row>
    <row r="665" spans="2:19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</row>
    <row r="666" spans="2:19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</row>
    <row r="667" spans="2:19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</row>
    <row r="668" spans="2:19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123</v>
      </c>
      <c r="C1" s="67" t="s" vm="1">
        <v>200</v>
      </c>
    </row>
    <row r="2" spans="2:49">
      <c r="B2" s="46" t="s">
        <v>122</v>
      </c>
      <c r="C2" s="67" t="s">
        <v>201</v>
      </c>
    </row>
    <row r="3" spans="2:49">
      <c r="B3" s="46" t="s">
        <v>124</v>
      </c>
      <c r="C3" s="67" t="s">
        <v>202</v>
      </c>
    </row>
    <row r="4" spans="2:49">
      <c r="B4" s="46" t="s">
        <v>125</v>
      </c>
      <c r="C4" s="67">
        <v>2142</v>
      </c>
    </row>
    <row r="6" spans="2:49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49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49" s="3" customFormat="1" ht="78.75">
      <c r="B8" s="21" t="s">
        <v>94</v>
      </c>
      <c r="C8" s="29" t="s">
        <v>33</v>
      </c>
      <c r="D8" s="29" t="s">
        <v>96</v>
      </c>
      <c r="E8" s="29" t="s">
        <v>95</v>
      </c>
      <c r="F8" s="29" t="s">
        <v>47</v>
      </c>
      <c r="G8" s="29" t="s">
        <v>81</v>
      </c>
      <c r="H8" s="29" t="s">
        <v>178</v>
      </c>
      <c r="I8" s="29" t="s">
        <v>177</v>
      </c>
      <c r="J8" s="29" t="s">
        <v>89</v>
      </c>
      <c r="K8" s="29" t="s">
        <v>43</v>
      </c>
      <c r="L8" s="29" t="s">
        <v>126</v>
      </c>
      <c r="M8" s="30" t="s">
        <v>128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185</v>
      </c>
      <c r="I9" s="31"/>
      <c r="J9" s="31" t="s">
        <v>181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2" t="s">
        <v>26</v>
      </c>
      <c r="C11" s="68"/>
      <c r="D11" s="68"/>
      <c r="E11" s="68"/>
      <c r="F11" s="68"/>
      <c r="G11" s="68"/>
      <c r="H11" s="68"/>
      <c r="I11" s="68"/>
      <c r="J11" s="113">
        <v>0</v>
      </c>
      <c r="K11" s="68"/>
      <c r="L11" s="114">
        <v>0</v>
      </c>
      <c r="M11" s="11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2:13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2:13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2:13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2:13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2:13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2:13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2:13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2:13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2:13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2:13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2:13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2:13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2:13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2:13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2:13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2:13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2:13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2:13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2:13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2:13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2:13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2:13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2:13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2:13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2:13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2:13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2:13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2:13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2:13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2:13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2:13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  <row r="261" spans="2:13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</row>
    <row r="262" spans="2:13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</row>
    <row r="263" spans="2:13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</row>
    <row r="264" spans="2:13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</row>
    <row r="265" spans="2:13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</row>
    <row r="266" spans="2:13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</row>
    <row r="267" spans="2:13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2:13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2:13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2:13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2:13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2:13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2:13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2:13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2:13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2:13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2:13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2:13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2:13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2:13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2:13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2:13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</row>
    <row r="283" spans="2:13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2:13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2:13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2:13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2:13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2:13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2:13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2:13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2:13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2:13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2:13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2:13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2:13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2:13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2:13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2:13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2:13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2:13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2:13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2:13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123</v>
      </c>
      <c r="C1" s="67" t="s" vm="1">
        <v>200</v>
      </c>
    </row>
    <row r="2" spans="2:11">
      <c r="B2" s="46" t="s">
        <v>122</v>
      </c>
      <c r="C2" s="67" t="s">
        <v>201</v>
      </c>
    </row>
    <row r="3" spans="2:11">
      <c r="B3" s="46" t="s">
        <v>124</v>
      </c>
      <c r="C3" s="67" t="s">
        <v>202</v>
      </c>
    </row>
    <row r="4" spans="2:11">
      <c r="B4" s="46" t="s">
        <v>125</v>
      </c>
      <c r="C4" s="67">
        <v>2142</v>
      </c>
    </row>
    <row r="6" spans="2:11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78.75">
      <c r="B8" s="21" t="s">
        <v>94</v>
      </c>
      <c r="C8" s="29" t="s">
        <v>33</v>
      </c>
      <c r="D8" s="29" t="s">
        <v>81</v>
      </c>
      <c r="E8" s="29" t="s">
        <v>82</v>
      </c>
      <c r="F8" s="29" t="s">
        <v>178</v>
      </c>
      <c r="G8" s="29" t="s">
        <v>177</v>
      </c>
      <c r="H8" s="29" t="s">
        <v>89</v>
      </c>
      <c r="I8" s="29" t="s">
        <v>43</v>
      </c>
      <c r="J8" s="29" t="s">
        <v>126</v>
      </c>
      <c r="K8" s="30" t="s">
        <v>128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185</v>
      </c>
      <c r="G9" s="31"/>
      <c r="H9" s="31" t="s">
        <v>181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2" t="s">
        <v>1664</v>
      </c>
      <c r="C11" s="68"/>
      <c r="D11" s="68"/>
      <c r="E11" s="68"/>
      <c r="F11" s="68"/>
      <c r="G11" s="68"/>
      <c r="H11" s="113">
        <v>0</v>
      </c>
      <c r="I11" s="68"/>
      <c r="J11" s="114">
        <v>0</v>
      </c>
      <c r="K11" s="114">
        <v>0</v>
      </c>
    </row>
    <row r="12" spans="2:11" ht="21" customHeight="1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0" t="s">
        <v>176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0" t="s">
        <v>184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4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123</v>
      </c>
      <c r="C1" s="67" t="s" vm="1">
        <v>200</v>
      </c>
    </row>
    <row r="2" spans="2:12">
      <c r="B2" s="46" t="s">
        <v>122</v>
      </c>
      <c r="C2" s="67" t="s">
        <v>201</v>
      </c>
    </row>
    <row r="3" spans="2:12">
      <c r="B3" s="46" t="s">
        <v>124</v>
      </c>
      <c r="C3" s="67" t="s">
        <v>202</v>
      </c>
    </row>
    <row r="4" spans="2:12">
      <c r="B4" s="46" t="s">
        <v>125</v>
      </c>
      <c r="C4" s="67">
        <v>2142</v>
      </c>
    </row>
    <row r="6" spans="2:12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77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94</v>
      </c>
      <c r="C8" s="29" t="s">
        <v>33</v>
      </c>
      <c r="D8" s="29" t="s">
        <v>47</v>
      </c>
      <c r="E8" s="29" t="s">
        <v>81</v>
      </c>
      <c r="F8" s="29" t="s">
        <v>82</v>
      </c>
      <c r="G8" s="29" t="s">
        <v>178</v>
      </c>
      <c r="H8" s="29" t="s">
        <v>177</v>
      </c>
      <c r="I8" s="29" t="s">
        <v>89</v>
      </c>
      <c r="J8" s="29" t="s">
        <v>43</v>
      </c>
      <c r="K8" s="29" t="s">
        <v>126</v>
      </c>
      <c r="L8" s="30" t="s">
        <v>128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34</v>
      </c>
      <c r="C11" s="96"/>
      <c r="D11" s="96"/>
      <c r="E11" s="96"/>
      <c r="F11" s="96"/>
      <c r="G11" s="97"/>
      <c r="H11" s="98"/>
      <c r="I11" s="97">
        <v>-569.15680476299997</v>
      </c>
      <c r="J11" s="96"/>
      <c r="K11" s="99">
        <f>IFERROR(I11/$I$11,0)</f>
        <v>1</v>
      </c>
      <c r="L11" s="99">
        <f>I11/'סכום נכסי הקרן'!$C$42</f>
        <v>-3.701499521105929E-4</v>
      </c>
    </row>
    <row r="12" spans="2:12" ht="21" customHeight="1">
      <c r="B12" s="93" t="s">
        <v>1204</v>
      </c>
      <c r="C12" s="96"/>
      <c r="D12" s="96"/>
      <c r="E12" s="96"/>
      <c r="F12" s="96"/>
      <c r="G12" s="97"/>
      <c r="H12" s="98"/>
      <c r="I12" s="97">
        <v>-615.22927932200002</v>
      </c>
      <c r="J12" s="96"/>
      <c r="K12" s="99">
        <f t="shared" ref="K12:K16" si="0">IFERROR(I12/$I$11,0)</f>
        <v>1.080948649253495</v>
      </c>
      <c r="L12" s="99">
        <f>I12/'סכום נכסי הקרן'!$C$42</f>
        <v>-4.0011309075519129E-4</v>
      </c>
    </row>
    <row r="13" spans="2:12">
      <c r="B13" s="73" t="s">
        <v>1205</v>
      </c>
      <c r="C13" s="82">
        <v>8050</v>
      </c>
      <c r="D13" s="83" t="s">
        <v>216</v>
      </c>
      <c r="E13" s="83" t="s">
        <v>110</v>
      </c>
      <c r="F13" s="91">
        <v>44144</v>
      </c>
      <c r="G13" s="84">
        <v>-185681.70991300003</v>
      </c>
      <c r="H13" s="85">
        <v>408</v>
      </c>
      <c r="I13" s="84">
        <v>-757.58137644499982</v>
      </c>
      <c r="J13" s="82"/>
      <c r="K13" s="86">
        <f t="shared" si="0"/>
        <v>1.3310591564664871</v>
      </c>
      <c r="L13" s="86">
        <f>I13/'סכום נכסי הקרן'!$C$42</f>
        <v>-4.9269148302243636E-4</v>
      </c>
    </row>
    <row r="14" spans="2:12">
      <c r="B14" s="73" t="s">
        <v>1206</v>
      </c>
      <c r="C14" s="82" t="s">
        <v>1207</v>
      </c>
      <c r="D14" s="83" t="s">
        <v>133</v>
      </c>
      <c r="E14" s="83" t="s">
        <v>110</v>
      </c>
      <c r="F14" s="91">
        <v>44014</v>
      </c>
      <c r="G14" s="84">
        <v>1467.4074450000001</v>
      </c>
      <c r="H14" s="85">
        <v>9700.9251000000004</v>
      </c>
      <c r="I14" s="84">
        <v>142.35209712300002</v>
      </c>
      <c r="J14" s="82"/>
      <c r="K14" s="86">
        <f t="shared" si="0"/>
        <v>-0.25011050721299244</v>
      </c>
      <c r="L14" s="86">
        <f>I14/'סכום נכסי הקרן'!$C$42</f>
        <v>9.257839226724525E-5</v>
      </c>
    </row>
    <row r="15" spans="2:12">
      <c r="B15" s="93" t="s">
        <v>173</v>
      </c>
      <c r="C15" s="96"/>
      <c r="D15" s="96"/>
      <c r="E15" s="96"/>
      <c r="F15" s="96"/>
      <c r="G15" s="97"/>
      <c r="H15" s="98"/>
      <c r="I15" s="97">
        <v>46.072474559</v>
      </c>
      <c r="J15" s="96"/>
      <c r="K15" s="99">
        <f t="shared" si="0"/>
        <v>-8.0948649253494973E-2</v>
      </c>
      <c r="L15" s="99">
        <f>I15/'סכום נכסי הקרן'!$C$42</f>
        <v>2.9963138644598346E-5</v>
      </c>
    </row>
    <row r="16" spans="2:12">
      <c r="B16" s="73" t="s">
        <v>1208</v>
      </c>
      <c r="C16" s="82" t="s">
        <v>1209</v>
      </c>
      <c r="D16" s="83" t="s">
        <v>647</v>
      </c>
      <c r="E16" s="83" t="s">
        <v>109</v>
      </c>
      <c r="F16" s="91">
        <v>43879</v>
      </c>
      <c r="G16" s="84">
        <v>4185.1150879999996</v>
      </c>
      <c r="H16" s="85">
        <v>342.4153</v>
      </c>
      <c r="I16" s="84">
        <v>46.072474559</v>
      </c>
      <c r="J16" s="82"/>
      <c r="K16" s="86">
        <f t="shared" si="0"/>
        <v>-8.0948649253494973E-2</v>
      </c>
      <c r="L16" s="86">
        <f>I16/'סכום נכסי הקרן'!$C$42</f>
        <v>2.9963138644598346E-5</v>
      </c>
    </row>
    <row r="17" spans="2:12">
      <c r="B17" s="68"/>
      <c r="C17" s="82"/>
      <c r="D17" s="82"/>
      <c r="E17" s="82"/>
      <c r="F17" s="82"/>
      <c r="G17" s="84"/>
      <c r="H17" s="85"/>
      <c r="I17" s="82"/>
      <c r="J17" s="82"/>
      <c r="K17" s="86"/>
      <c r="L17" s="82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1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1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123</v>
      </c>
      <c r="C1" s="67" t="s" vm="1">
        <v>200</v>
      </c>
    </row>
    <row r="2" spans="2:12">
      <c r="B2" s="46" t="s">
        <v>122</v>
      </c>
      <c r="C2" s="67" t="s">
        <v>201</v>
      </c>
    </row>
    <row r="3" spans="2:12">
      <c r="B3" s="46" t="s">
        <v>124</v>
      </c>
      <c r="C3" s="67" t="s">
        <v>202</v>
      </c>
    </row>
    <row r="4" spans="2:12">
      <c r="B4" s="46" t="s">
        <v>125</v>
      </c>
      <c r="C4" s="67">
        <v>2142</v>
      </c>
    </row>
    <row r="6" spans="2:12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94</v>
      </c>
      <c r="C8" s="29" t="s">
        <v>33</v>
      </c>
      <c r="D8" s="29" t="s">
        <v>47</v>
      </c>
      <c r="E8" s="29" t="s">
        <v>81</v>
      </c>
      <c r="F8" s="29" t="s">
        <v>82</v>
      </c>
      <c r="G8" s="29" t="s">
        <v>178</v>
      </c>
      <c r="H8" s="29" t="s">
        <v>177</v>
      </c>
      <c r="I8" s="29" t="s">
        <v>89</v>
      </c>
      <c r="J8" s="29" t="s">
        <v>43</v>
      </c>
      <c r="K8" s="29" t="s">
        <v>126</v>
      </c>
      <c r="L8" s="30" t="s">
        <v>128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36</v>
      </c>
      <c r="C11" s="68"/>
      <c r="D11" s="68"/>
      <c r="E11" s="68"/>
      <c r="F11" s="68"/>
      <c r="G11" s="68"/>
      <c r="H11" s="68"/>
      <c r="I11" s="113">
        <v>0</v>
      </c>
      <c r="J11" s="68"/>
      <c r="K11" s="114">
        <v>0</v>
      </c>
      <c r="L11" s="114">
        <v>0</v>
      </c>
    </row>
    <row r="12" spans="2:12" ht="19.5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8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8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8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8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8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8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8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8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8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8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8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8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8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8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8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8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8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8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8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8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8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8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8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8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8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8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8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8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8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8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8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8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8"/>
      <c r="D506" s="108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8"/>
      <c r="D507" s="108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8"/>
      <c r="D508" s="108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8"/>
      <c r="D509" s="108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8"/>
      <c r="D510" s="108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8"/>
      <c r="D511" s="108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8"/>
      <c r="D512" s="108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8"/>
      <c r="D513" s="108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8"/>
      <c r="D514" s="108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8"/>
      <c r="D515" s="108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8"/>
      <c r="D516" s="108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8"/>
      <c r="D517" s="108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8"/>
      <c r="D518" s="108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8"/>
      <c r="D519" s="108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8"/>
      <c r="D520" s="108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8"/>
      <c r="D521" s="108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8"/>
      <c r="D522" s="108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8"/>
      <c r="D523" s="108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8"/>
      <c r="D524" s="108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8"/>
      <c r="D525" s="108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8"/>
      <c r="D526" s="108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8"/>
      <c r="D527" s="108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8"/>
      <c r="D528" s="108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8"/>
      <c r="D529" s="108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8"/>
      <c r="D530" s="108"/>
      <c r="E530" s="109"/>
      <c r="F530" s="109"/>
      <c r="G530" s="109"/>
      <c r="H530" s="109"/>
      <c r="I530" s="109"/>
      <c r="J530" s="109"/>
      <c r="K530" s="109"/>
      <c r="L530" s="10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0"/>
  <sheetViews>
    <sheetView rightToLeft="1" workbookViewId="0">
      <selection activeCell="J11" activeCellId="2" sqref="J12 J20 J1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123</v>
      </c>
      <c r="C1" s="67" t="s" vm="1">
        <v>200</v>
      </c>
    </row>
    <row r="2" spans="2:12">
      <c r="B2" s="46" t="s">
        <v>122</v>
      </c>
      <c r="C2" s="67" t="s">
        <v>201</v>
      </c>
    </row>
    <row r="3" spans="2:12">
      <c r="B3" s="46" t="s">
        <v>124</v>
      </c>
      <c r="C3" s="67" t="s">
        <v>202</v>
      </c>
    </row>
    <row r="4" spans="2:12">
      <c r="B4" s="46" t="s">
        <v>125</v>
      </c>
      <c r="C4" s="67">
        <v>2142</v>
      </c>
    </row>
    <row r="6" spans="2:12" ht="26.25" customHeight="1">
      <c r="B6" s="120" t="s">
        <v>150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93</v>
      </c>
      <c r="C7" s="49" t="s">
        <v>33</v>
      </c>
      <c r="D7" s="49" t="s">
        <v>95</v>
      </c>
      <c r="E7" s="49" t="s">
        <v>14</v>
      </c>
      <c r="F7" s="49" t="s">
        <v>48</v>
      </c>
      <c r="G7" s="49" t="s">
        <v>81</v>
      </c>
      <c r="H7" s="49" t="s">
        <v>16</v>
      </c>
      <c r="I7" s="49" t="s">
        <v>18</v>
      </c>
      <c r="J7" s="49" t="s">
        <v>44</v>
      </c>
      <c r="K7" s="49" t="s">
        <v>126</v>
      </c>
      <c r="L7" s="51" t="s">
        <v>127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9" t="s">
        <v>32</v>
      </c>
      <c r="C10" s="74"/>
      <c r="D10" s="74"/>
      <c r="E10" s="74"/>
      <c r="F10" s="74"/>
      <c r="G10" s="74"/>
      <c r="H10" s="74"/>
      <c r="I10" s="74"/>
      <c r="J10" s="75">
        <f>J11</f>
        <v>276890.65039559099</v>
      </c>
      <c r="K10" s="77">
        <f>IFERROR(J10/$J$10,0)</f>
        <v>1</v>
      </c>
      <c r="L10" s="77">
        <f>J10/'סכום נכסי הקרן'!$C$42</f>
        <v>0.18007526243400845</v>
      </c>
    </row>
    <row r="11" spans="2:12">
      <c r="B11" s="70" t="s">
        <v>172</v>
      </c>
      <c r="C11" s="78"/>
      <c r="D11" s="78"/>
      <c r="E11" s="78"/>
      <c r="F11" s="78"/>
      <c r="G11" s="78"/>
      <c r="H11" s="78"/>
      <c r="I11" s="78"/>
      <c r="J11" s="79">
        <f>J12+J20</f>
        <v>276890.65039559099</v>
      </c>
      <c r="K11" s="81">
        <f t="shared" ref="K11:K49" si="0">IFERROR(J11/$J$10,0)</f>
        <v>1</v>
      </c>
      <c r="L11" s="81">
        <f>J11/'סכום נכסי הקרן'!$C$42</f>
        <v>0.18007526243400845</v>
      </c>
    </row>
    <row r="12" spans="2:12">
      <c r="B12" s="71" t="s">
        <v>30</v>
      </c>
      <c r="C12" s="78"/>
      <c r="D12" s="78"/>
      <c r="E12" s="78"/>
      <c r="F12" s="78"/>
      <c r="G12" s="78"/>
      <c r="H12" s="78"/>
      <c r="I12" s="78"/>
      <c r="J12" s="79">
        <f>SUM(J13:J18)</f>
        <v>209507.46174192498</v>
      </c>
      <c r="K12" s="81">
        <f t="shared" si="0"/>
        <v>0.756643322707371</v>
      </c>
      <c r="L12" s="81">
        <f>J12/'סכום נכסי הקרן'!$C$42</f>
        <v>0.13625274490546996</v>
      </c>
    </row>
    <row r="13" spans="2:12">
      <c r="B13" s="72" t="s">
        <v>1618</v>
      </c>
      <c r="C13" s="82" t="s">
        <v>1619</v>
      </c>
      <c r="D13" s="82">
        <v>11</v>
      </c>
      <c r="E13" s="82" t="s">
        <v>1620</v>
      </c>
      <c r="F13" s="82" t="s">
        <v>1621</v>
      </c>
      <c r="G13" s="83" t="s">
        <v>110</v>
      </c>
      <c r="H13" s="92">
        <v>0</v>
      </c>
      <c r="I13" s="92">
        <v>0</v>
      </c>
      <c r="J13" s="84">
        <v>354.508579381</v>
      </c>
      <c r="K13" s="86">
        <f t="shared" si="0"/>
        <v>1.280319790048949E-3</v>
      </c>
      <c r="L13" s="86">
        <f>J13/'סכום נכסי הקרן'!$C$42</f>
        <v>2.3055392219251908E-4</v>
      </c>
    </row>
    <row r="14" spans="2:12">
      <c r="B14" s="72" t="s">
        <v>1622</v>
      </c>
      <c r="C14" s="82" t="s">
        <v>1623</v>
      </c>
      <c r="D14" s="82">
        <v>12</v>
      </c>
      <c r="E14" s="82" t="s">
        <v>1620</v>
      </c>
      <c r="F14" s="82" t="s">
        <v>1621</v>
      </c>
      <c r="G14" s="83" t="s">
        <v>110</v>
      </c>
      <c r="H14" s="92">
        <v>0</v>
      </c>
      <c r="I14" s="92">
        <v>0</v>
      </c>
      <c r="J14" s="84">
        <v>1055.5047348750002</v>
      </c>
      <c r="K14" s="86">
        <f t="shared" si="0"/>
        <v>3.8119912440778003E-3</v>
      </c>
      <c r="L14" s="86">
        <f>J14/'סכום נכסי הקרן'!$C$42</f>
        <v>6.8644532367345224E-4</v>
      </c>
    </row>
    <row r="15" spans="2:12">
      <c r="B15" s="72" t="s">
        <v>1624</v>
      </c>
      <c r="C15" s="82" t="s">
        <v>1625</v>
      </c>
      <c r="D15" s="82">
        <v>10</v>
      </c>
      <c r="E15" s="82" t="s">
        <v>1620</v>
      </c>
      <c r="F15" s="82" t="s">
        <v>1621</v>
      </c>
      <c r="G15" s="83" t="s">
        <v>110</v>
      </c>
      <c r="H15" s="92">
        <v>0</v>
      </c>
      <c r="I15" s="92">
        <v>0</v>
      </c>
      <c r="J15" s="84">
        <v>185738.44275999998</v>
      </c>
      <c r="K15" s="86">
        <f t="shared" si="0"/>
        <v>0.67080070235176692</v>
      </c>
      <c r="L15" s="86">
        <f>J15/'סכום נכסי הקרן'!$C$42</f>
        <v>0.12079461251691161</v>
      </c>
    </row>
    <row r="16" spans="2:12">
      <c r="B16" s="72" t="s">
        <v>1624</v>
      </c>
      <c r="C16" s="82" t="s">
        <v>1626</v>
      </c>
      <c r="D16" s="82">
        <v>10</v>
      </c>
      <c r="E16" s="82" t="s">
        <v>1620</v>
      </c>
      <c r="F16" s="82" t="s">
        <v>1621</v>
      </c>
      <c r="G16" s="83" t="s">
        <v>110</v>
      </c>
      <c r="H16" s="92">
        <v>0</v>
      </c>
      <c r="I16" s="92">
        <v>0</v>
      </c>
      <c r="J16" s="84">
        <v>17666.348308703</v>
      </c>
      <c r="K16" s="86">
        <f t="shared" si="0"/>
        <v>6.3802617688474714E-2</v>
      </c>
      <c r="L16" s="86">
        <f>J16/'סכום נכסי הקרן'!$C$42</f>
        <v>1.1489273124228792E-2</v>
      </c>
    </row>
    <row r="17" spans="2:12">
      <c r="B17" s="72" t="s">
        <v>1627</v>
      </c>
      <c r="C17" s="82" t="s">
        <v>1628</v>
      </c>
      <c r="D17" s="82">
        <v>20</v>
      </c>
      <c r="E17" s="82" t="s">
        <v>1620</v>
      </c>
      <c r="F17" s="82" t="s">
        <v>1621</v>
      </c>
      <c r="G17" s="83" t="s">
        <v>110</v>
      </c>
      <c r="H17" s="92">
        <v>0</v>
      </c>
      <c r="I17" s="92">
        <v>0</v>
      </c>
      <c r="J17" s="84">
        <v>4667.3203389660002</v>
      </c>
      <c r="K17" s="86">
        <f t="shared" si="0"/>
        <v>1.6856186123647893E-2</v>
      </c>
      <c r="L17" s="86">
        <f>J17/'סכום נכסי הקרן'!$C$42</f>
        <v>3.0353821398523854E-3</v>
      </c>
    </row>
    <row r="18" spans="2:12">
      <c r="B18" s="72" t="s">
        <v>1629</v>
      </c>
      <c r="C18" s="82" t="s">
        <v>1630</v>
      </c>
      <c r="D18" s="82">
        <v>26</v>
      </c>
      <c r="E18" s="82" t="s">
        <v>1620</v>
      </c>
      <c r="F18" s="82" t="s">
        <v>1621</v>
      </c>
      <c r="G18" s="83" t="s">
        <v>110</v>
      </c>
      <c r="H18" s="92">
        <v>0</v>
      </c>
      <c r="I18" s="92">
        <v>0</v>
      </c>
      <c r="J18" s="84">
        <v>25.337019999999999</v>
      </c>
      <c r="K18" s="86">
        <f t="shared" si="0"/>
        <v>9.1505509354690179E-5</v>
      </c>
      <c r="L18" s="86">
        <f>J18/'סכום נכסי הקרן'!$C$42</f>
        <v>1.6477878611203447E-5</v>
      </c>
    </row>
    <row r="19" spans="2:12">
      <c r="B19" s="73"/>
      <c r="C19" s="82"/>
      <c r="D19" s="82"/>
      <c r="E19" s="82"/>
      <c r="F19" s="82"/>
      <c r="G19" s="82"/>
      <c r="H19" s="82"/>
      <c r="I19" s="82"/>
      <c r="J19" s="82"/>
      <c r="K19" s="86"/>
      <c r="L19" s="82"/>
    </row>
    <row r="20" spans="2:12">
      <c r="B20" s="71" t="s">
        <v>31</v>
      </c>
      <c r="C20" s="78"/>
      <c r="D20" s="78"/>
      <c r="E20" s="78"/>
      <c r="F20" s="78"/>
      <c r="G20" s="78"/>
      <c r="H20" s="78"/>
      <c r="I20" s="78"/>
      <c r="J20" s="79">
        <f>SUM(J21:J49)</f>
        <v>67383.188653666002</v>
      </c>
      <c r="K20" s="81">
        <f t="shared" si="0"/>
        <v>0.24335667729262903</v>
      </c>
      <c r="L20" s="81">
        <f>J20/'סכום נכסי הקרן'!$C$42</f>
        <v>4.3822517528538475E-2</v>
      </c>
    </row>
    <row r="21" spans="2:12">
      <c r="B21" s="72" t="s">
        <v>1618</v>
      </c>
      <c r="C21" s="82" t="s">
        <v>1631</v>
      </c>
      <c r="D21" s="82">
        <v>11</v>
      </c>
      <c r="E21" s="82" t="s">
        <v>1620</v>
      </c>
      <c r="F21" s="82" t="s">
        <v>1621</v>
      </c>
      <c r="G21" s="83" t="s">
        <v>112</v>
      </c>
      <c r="H21" s="92">
        <v>0</v>
      </c>
      <c r="I21" s="92">
        <v>0</v>
      </c>
      <c r="J21" s="84">
        <v>1.516046765</v>
      </c>
      <c r="K21" s="86">
        <f t="shared" si="0"/>
        <v>5.47525444732077E-6</v>
      </c>
      <c r="L21" s="86">
        <f>J21/'סכום נכסי הקרן'!$C$42</f>
        <v>9.8595788149425957E-7</v>
      </c>
    </row>
    <row r="22" spans="2:12">
      <c r="B22" s="72" t="s">
        <v>1618</v>
      </c>
      <c r="C22" s="82" t="s">
        <v>1632</v>
      </c>
      <c r="D22" s="82">
        <v>11</v>
      </c>
      <c r="E22" s="82" t="s">
        <v>1620</v>
      </c>
      <c r="F22" s="82" t="s">
        <v>1621</v>
      </c>
      <c r="G22" s="83" t="s">
        <v>111</v>
      </c>
      <c r="H22" s="92">
        <v>0</v>
      </c>
      <c r="I22" s="92">
        <v>0</v>
      </c>
      <c r="J22" s="84">
        <v>7.930099999999999E-3</v>
      </c>
      <c r="K22" s="86">
        <f t="shared" si="0"/>
        <v>2.8639825825358646E-8</v>
      </c>
      <c r="L22" s="86">
        <f>J22/'סכום נכסי הקרן'!$C$42</f>
        <v>5.1573241515657505E-9</v>
      </c>
    </row>
    <row r="23" spans="2:12">
      <c r="B23" s="72" t="s">
        <v>1618</v>
      </c>
      <c r="C23" s="82" t="s">
        <v>1633</v>
      </c>
      <c r="D23" s="82">
        <v>11</v>
      </c>
      <c r="E23" s="82" t="s">
        <v>1620</v>
      </c>
      <c r="F23" s="82" t="s">
        <v>1621</v>
      </c>
      <c r="G23" s="83" t="s">
        <v>109</v>
      </c>
      <c r="H23" s="92">
        <v>0</v>
      </c>
      <c r="I23" s="92">
        <v>0</v>
      </c>
      <c r="J23" s="84">
        <v>1303.8061276140002</v>
      </c>
      <c r="K23" s="86">
        <f t="shared" si="0"/>
        <v>4.7087401678289429E-3</v>
      </c>
      <c r="L23" s="86">
        <f>J23/'סכום נכסי הקרן'!$C$42</f>
        <v>8.4792762145535381E-4</v>
      </c>
    </row>
    <row r="24" spans="2:12">
      <c r="B24" s="72" t="s">
        <v>1622</v>
      </c>
      <c r="C24" s="82" t="s">
        <v>1634</v>
      </c>
      <c r="D24" s="82">
        <v>12</v>
      </c>
      <c r="E24" s="82" t="s">
        <v>1620</v>
      </c>
      <c r="F24" s="82" t="s">
        <v>1621</v>
      </c>
      <c r="G24" s="83" t="s">
        <v>112</v>
      </c>
      <c r="H24" s="92">
        <v>0</v>
      </c>
      <c r="I24" s="92">
        <v>0</v>
      </c>
      <c r="J24" s="84">
        <v>0.85134123100000003</v>
      </c>
      <c r="K24" s="86">
        <f t="shared" si="0"/>
        <v>3.0746478069364099E-6</v>
      </c>
      <c r="L24" s="86">
        <f>J24/'סכום נכסי הקרן'!$C$42</f>
        <v>5.5366801072622253E-7</v>
      </c>
    </row>
    <row r="25" spans="2:12">
      <c r="B25" s="72" t="s">
        <v>1622</v>
      </c>
      <c r="C25" s="82" t="s">
        <v>1635</v>
      </c>
      <c r="D25" s="82">
        <v>12</v>
      </c>
      <c r="E25" s="82" t="s">
        <v>1620</v>
      </c>
      <c r="F25" s="82" t="s">
        <v>1621</v>
      </c>
      <c r="G25" s="83" t="s">
        <v>111</v>
      </c>
      <c r="H25" s="92">
        <v>0</v>
      </c>
      <c r="I25" s="92">
        <v>0</v>
      </c>
      <c r="J25" s="84">
        <v>3.7860035E-2</v>
      </c>
      <c r="K25" s="86">
        <f t="shared" si="0"/>
        <v>1.3673280389175198E-7</v>
      </c>
      <c r="L25" s="86">
        <f>J25/'סכום נכסי הקרן'!$C$42</f>
        <v>2.4622195544145049E-8</v>
      </c>
    </row>
    <row r="26" spans="2:12">
      <c r="B26" s="72" t="s">
        <v>1622</v>
      </c>
      <c r="C26" s="82" t="s">
        <v>1636</v>
      </c>
      <c r="D26" s="82">
        <v>12</v>
      </c>
      <c r="E26" s="82" t="s">
        <v>1620</v>
      </c>
      <c r="F26" s="82" t="s">
        <v>1621</v>
      </c>
      <c r="G26" s="83" t="s">
        <v>109</v>
      </c>
      <c r="H26" s="92">
        <v>0</v>
      </c>
      <c r="I26" s="92">
        <v>0</v>
      </c>
      <c r="J26" s="84">
        <v>2438.8268682349999</v>
      </c>
      <c r="K26" s="86">
        <f t="shared" si="0"/>
        <v>8.8079061707236114E-3</v>
      </c>
      <c r="L26" s="86">
        <f>J26/'סכום נכסי הקרן'!$C$42</f>
        <v>1.5860860151871766E-3</v>
      </c>
    </row>
    <row r="27" spans="2:12">
      <c r="B27" s="72" t="s">
        <v>1622</v>
      </c>
      <c r="C27" s="82" t="s">
        <v>1637</v>
      </c>
      <c r="D27" s="82">
        <v>12</v>
      </c>
      <c r="E27" s="82" t="s">
        <v>1620</v>
      </c>
      <c r="F27" s="82" t="s">
        <v>1621</v>
      </c>
      <c r="G27" s="83" t="s">
        <v>118</v>
      </c>
      <c r="H27" s="92">
        <v>0</v>
      </c>
      <c r="I27" s="92">
        <v>0</v>
      </c>
      <c r="J27" s="84">
        <v>3.067611E-3</v>
      </c>
      <c r="K27" s="86">
        <f t="shared" si="0"/>
        <v>1.1078781445373233E-8</v>
      </c>
      <c r="L27" s="86">
        <f>J27/'סכום נכסי הקרן'!$C$42</f>
        <v>1.9950144762246081E-9</v>
      </c>
    </row>
    <row r="28" spans="2:12">
      <c r="B28" s="72" t="s">
        <v>1624</v>
      </c>
      <c r="C28" s="82" t="s">
        <v>1638</v>
      </c>
      <c r="D28" s="82">
        <v>10</v>
      </c>
      <c r="E28" s="82" t="s">
        <v>1620</v>
      </c>
      <c r="F28" s="82" t="s">
        <v>1621</v>
      </c>
      <c r="G28" s="83" t="s">
        <v>117</v>
      </c>
      <c r="H28" s="92">
        <v>0</v>
      </c>
      <c r="I28" s="92">
        <v>0</v>
      </c>
      <c r="J28" s="84">
        <v>0.28018999999999999</v>
      </c>
      <c r="K28" s="86">
        <f t="shared" si="0"/>
        <v>1.0119157132958272E-6</v>
      </c>
      <c r="L28" s="86">
        <f>J28/'סכום נכסי הקרן'!$C$42</f>
        <v>1.8222098763284294E-7</v>
      </c>
    </row>
    <row r="29" spans="2:12">
      <c r="B29" s="72" t="s">
        <v>1624</v>
      </c>
      <c r="C29" s="82" t="s">
        <v>1639</v>
      </c>
      <c r="D29" s="82">
        <v>10</v>
      </c>
      <c r="E29" s="82" t="s">
        <v>1620</v>
      </c>
      <c r="F29" s="82" t="s">
        <v>1621</v>
      </c>
      <c r="G29" s="83" t="s">
        <v>109</v>
      </c>
      <c r="H29" s="92">
        <v>0</v>
      </c>
      <c r="I29" s="92">
        <v>0</v>
      </c>
      <c r="J29" s="84">
        <v>23017.32591</v>
      </c>
      <c r="K29" s="86">
        <f t="shared" si="0"/>
        <v>8.3127855263857298E-2</v>
      </c>
      <c r="L29" s="86">
        <f>J29/'סכום נכסי הקרן'!$C$42</f>
        <v>1.4969270352215373E-2</v>
      </c>
    </row>
    <row r="30" spans="2:12">
      <c r="B30" s="72" t="s">
        <v>1624</v>
      </c>
      <c r="C30" s="82" t="s">
        <v>1640</v>
      </c>
      <c r="D30" s="82">
        <v>10</v>
      </c>
      <c r="E30" s="82" t="s">
        <v>1620</v>
      </c>
      <c r="F30" s="82" t="s">
        <v>1621</v>
      </c>
      <c r="G30" s="83" t="s">
        <v>112</v>
      </c>
      <c r="H30" s="92">
        <v>0</v>
      </c>
      <c r="I30" s="92">
        <v>0</v>
      </c>
      <c r="J30" s="84">
        <v>0.22438</v>
      </c>
      <c r="K30" s="86">
        <f t="shared" si="0"/>
        <v>8.1035600039015572E-7</v>
      </c>
      <c r="L30" s="86">
        <f>J30/'סכום נכסי הקרן'!$C$42</f>
        <v>1.4592506943523074E-7</v>
      </c>
    </row>
    <row r="31" spans="2:12">
      <c r="B31" s="72" t="s">
        <v>1624</v>
      </c>
      <c r="C31" s="82" t="s">
        <v>1641</v>
      </c>
      <c r="D31" s="82">
        <v>10</v>
      </c>
      <c r="E31" s="82" t="s">
        <v>1620</v>
      </c>
      <c r="F31" s="82" t="s">
        <v>1621</v>
      </c>
      <c r="G31" s="83" t="s">
        <v>111</v>
      </c>
      <c r="H31" s="92">
        <v>0</v>
      </c>
      <c r="I31" s="92">
        <v>0</v>
      </c>
      <c r="J31" s="84">
        <v>39.484085307000001</v>
      </c>
      <c r="K31" s="86">
        <f t="shared" si="0"/>
        <v>1.4259811680383382E-4</v>
      </c>
      <c r="L31" s="86">
        <f>J31/'סכום נכסי הקרן'!$C$42</f>
        <v>2.5678393306045766E-5</v>
      </c>
    </row>
    <row r="32" spans="2:12">
      <c r="B32" s="72" t="s">
        <v>1624</v>
      </c>
      <c r="C32" s="82" t="s">
        <v>1642</v>
      </c>
      <c r="D32" s="82">
        <v>10</v>
      </c>
      <c r="E32" s="82" t="s">
        <v>1620</v>
      </c>
      <c r="F32" s="82" t="s">
        <v>1621</v>
      </c>
      <c r="G32" s="83" t="s">
        <v>113</v>
      </c>
      <c r="H32" s="92">
        <v>0</v>
      </c>
      <c r="I32" s="92">
        <v>0</v>
      </c>
      <c r="J32" s="84">
        <v>1.5983019999999998E-3</v>
      </c>
      <c r="K32" s="86">
        <f t="shared" si="0"/>
        <v>5.7723220257402017E-9</v>
      </c>
      <c r="L32" s="86">
        <f>J32/'סכום נכסי הקרן'!$C$42</f>
        <v>1.039452403638774E-9</v>
      </c>
    </row>
    <row r="33" spans="2:12">
      <c r="B33" s="72" t="s">
        <v>1624</v>
      </c>
      <c r="C33" s="82" t="s">
        <v>1643</v>
      </c>
      <c r="D33" s="82">
        <v>10</v>
      </c>
      <c r="E33" s="82" t="s">
        <v>1620</v>
      </c>
      <c r="F33" s="82" t="s">
        <v>1621</v>
      </c>
      <c r="G33" s="83" t="s">
        <v>118</v>
      </c>
      <c r="H33" s="92">
        <v>0</v>
      </c>
      <c r="I33" s="92">
        <v>0</v>
      </c>
      <c r="J33" s="84">
        <v>5327.7386784709997</v>
      </c>
      <c r="K33" s="86">
        <f t="shared" si="0"/>
        <v>1.9241309415320852E-2</v>
      </c>
      <c r="L33" s="86">
        <f>J33/'סכום נכסי הקרן'!$C$42</f>
        <v>3.4648838425378604E-3</v>
      </c>
    </row>
    <row r="34" spans="2:12">
      <c r="B34" s="72" t="s">
        <v>1624</v>
      </c>
      <c r="C34" s="82" t="s">
        <v>1644</v>
      </c>
      <c r="D34" s="82">
        <v>10</v>
      </c>
      <c r="E34" s="82" t="s">
        <v>1620</v>
      </c>
      <c r="F34" s="82" t="s">
        <v>1621</v>
      </c>
      <c r="G34" s="83" t="s">
        <v>114</v>
      </c>
      <c r="H34" s="92">
        <v>0</v>
      </c>
      <c r="I34" s="92">
        <v>0</v>
      </c>
      <c r="J34" s="84">
        <v>0.29145219999999999</v>
      </c>
      <c r="K34" s="86">
        <f t="shared" si="0"/>
        <v>1.0525895315844181E-6</v>
      </c>
      <c r="L34" s="86">
        <f>J34/'סכום נכסי הקרן'!$C$42</f>
        <v>1.8954533613535411E-7</v>
      </c>
    </row>
    <row r="35" spans="2:12">
      <c r="B35" s="72" t="s">
        <v>1624</v>
      </c>
      <c r="C35" s="82" t="s">
        <v>1645</v>
      </c>
      <c r="D35" s="82">
        <v>10</v>
      </c>
      <c r="E35" s="82" t="s">
        <v>1620</v>
      </c>
      <c r="F35" s="82" t="s">
        <v>1621</v>
      </c>
      <c r="G35" s="83" t="s">
        <v>112</v>
      </c>
      <c r="H35" s="92">
        <v>0</v>
      </c>
      <c r="I35" s="92">
        <v>0</v>
      </c>
      <c r="J35" s="84">
        <v>-2446.8886411860003</v>
      </c>
      <c r="K35" s="86">
        <f t="shared" si="0"/>
        <v>-8.837021537889251E-3</v>
      </c>
      <c r="L35" s="86">
        <f>J35/'סכום נכסי הקרן'!$C$42</f>
        <v>-1.5913289725703918E-3</v>
      </c>
    </row>
    <row r="36" spans="2:12">
      <c r="B36" s="72" t="s">
        <v>1624</v>
      </c>
      <c r="C36" s="82" t="s">
        <v>1646</v>
      </c>
      <c r="D36" s="82">
        <v>10</v>
      </c>
      <c r="E36" s="82" t="s">
        <v>1620</v>
      </c>
      <c r="F36" s="82" t="s">
        <v>1621</v>
      </c>
      <c r="G36" s="83" t="s">
        <v>111</v>
      </c>
      <c r="H36" s="92">
        <v>0</v>
      </c>
      <c r="I36" s="92">
        <v>0</v>
      </c>
      <c r="J36" s="84">
        <v>4.2790000000000002E-2</v>
      </c>
      <c r="K36" s="86">
        <f t="shared" si="0"/>
        <v>1.545375401403635E-7</v>
      </c>
      <c r="L36" s="86">
        <f>J36/'סכום נכסי הקרן'!$C$42</f>
        <v>2.7828388096682072E-8</v>
      </c>
    </row>
    <row r="37" spans="2:12">
      <c r="B37" s="72" t="s">
        <v>1624</v>
      </c>
      <c r="C37" s="82" t="s">
        <v>1647</v>
      </c>
      <c r="D37" s="82">
        <v>10</v>
      </c>
      <c r="E37" s="82" t="s">
        <v>1620</v>
      </c>
      <c r="F37" s="82" t="s">
        <v>1621</v>
      </c>
      <c r="G37" s="83" t="s">
        <v>109</v>
      </c>
      <c r="H37" s="92">
        <v>0</v>
      </c>
      <c r="I37" s="92">
        <v>0</v>
      </c>
      <c r="J37" s="84">
        <v>36007.414650650004</v>
      </c>
      <c r="K37" s="86">
        <f t="shared" si="0"/>
        <v>0.13004200249884407</v>
      </c>
      <c r="L37" s="86">
        <f>J37/'סכום נכסי הקרן'!$C$42</f>
        <v>2.3417347727423328E-2</v>
      </c>
    </row>
    <row r="38" spans="2:12">
      <c r="B38" s="72" t="s">
        <v>1624</v>
      </c>
      <c r="C38" s="82" t="s">
        <v>1648</v>
      </c>
      <c r="D38" s="82">
        <v>10</v>
      </c>
      <c r="E38" s="82" t="s">
        <v>1620</v>
      </c>
      <c r="F38" s="82" t="s">
        <v>1621</v>
      </c>
      <c r="G38" s="83" t="s">
        <v>115</v>
      </c>
      <c r="H38" s="92">
        <v>0</v>
      </c>
      <c r="I38" s="92">
        <v>0</v>
      </c>
      <c r="J38" s="84">
        <v>-246.747420973</v>
      </c>
      <c r="K38" s="86">
        <f t="shared" si="0"/>
        <v>-8.9113670187301148E-4</v>
      </c>
      <c r="L38" s="86">
        <f>J38/'סכום נכסי הקרן'!$C$42</f>
        <v>-1.6047167545435928E-4</v>
      </c>
    </row>
    <row r="39" spans="2:12">
      <c r="B39" s="72" t="s">
        <v>1624</v>
      </c>
      <c r="C39" s="82" t="s">
        <v>1649</v>
      </c>
      <c r="D39" s="82">
        <v>10</v>
      </c>
      <c r="E39" s="82" t="s">
        <v>1620</v>
      </c>
      <c r="F39" s="82" t="s">
        <v>1621</v>
      </c>
      <c r="G39" s="83" t="s">
        <v>113</v>
      </c>
      <c r="H39" s="92">
        <v>0</v>
      </c>
      <c r="I39" s="92">
        <v>0</v>
      </c>
      <c r="J39" s="84">
        <v>2.3757199999999998</v>
      </c>
      <c r="K39" s="86">
        <f t="shared" si="0"/>
        <v>8.5799935700459077E-6</v>
      </c>
      <c r="L39" s="86">
        <f>J39/'סכום נכסי הקרן'!$C$42</f>
        <v>1.5450445938081216E-6</v>
      </c>
    </row>
    <row r="40" spans="2:12">
      <c r="B40" s="72" t="s">
        <v>1624</v>
      </c>
      <c r="C40" s="82" t="s">
        <v>1650</v>
      </c>
      <c r="D40" s="82">
        <v>10</v>
      </c>
      <c r="E40" s="82" t="s">
        <v>1620</v>
      </c>
      <c r="F40" s="82" t="s">
        <v>1621</v>
      </c>
      <c r="G40" s="83" t="s">
        <v>689</v>
      </c>
      <c r="H40" s="92">
        <v>0</v>
      </c>
      <c r="I40" s="92">
        <v>0</v>
      </c>
      <c r="J40" s="84">
        <v>0.16727</v>
      </c>
      <c r="K40" s="86">
        <f t="shared" si="0"/>
        <v>6.041012932759664E-7</v>
      </c>
      <c r="L40" s="86">
        <f>J40/'סכום נכסי הקרן'!$C$42</f>
        <v>1.0878369892339356E-7</v>
      </c>
    </row>
    <row r="41" spans="2:12">
      <c r="B41" s="72" t="s">
        <v>1627</v>
      </c>
      <c r="C41" s="82" t="s">
        <v>1651</v>
      </c>
      <c r="D41" s="82">
        <v>20</v>
      </c>
      <c r="E41" s="82" t="s">
        <v>1620</v>
      </c>
      <c r="F41" s="82" t="s">
        <v>1621</v>
      </c>
      <c r="G41" s="83" t="s">
        <v>113</v>
      </c>
      <c r="H41" s="92">
        <v>0</v>
      </c>
      <c r="I41" s="92">
        <v>0</v>
      </c>
      <c r="J41" s="84">
        <v>0.55715089299999998</v>
      </c>
      <c r="K41" s="86">
        <f t="shared" si="0"/>
        <v>2.0121693968503592E-6</v>
      </c>
      <c r="L41" s="86">
        <f>J41/'סכום נכסי הקרן'!$C$42</f>
        <v>3.6234193219950889E-7</v>
      </c>
    </row>
    <row r="42" spans="2:12">
      <c r="B42" s="72" t="s">
        <v>1627</v>
      </c>
      <c r="C42" s="82" t="s">
        <v>1652</v>
      </c>
      <c r="D42" s="82">
        <v>20</v>
      </c>
      <c r="E42" s="82" t="s">
        <v>1620</v>
      </c>
      <c r="F42" s="82" t="s">
        <v>1621</v>
      </c>
      <c r="G42" s="83" t="s">
        <v>109</v>
      </c>
      <c r="H42" s="92">
        <v>0</v>
      </c>
      <c r="I42" s="92">
        <v>0</v>
      </c>
      <c r="J42" s="84">
        <v>1935.2177551760001</v>
      </c>
      <c r="K42" s="86">
        <f t="shared" si="0"/>
        <v>6.989104732901502E-3</v>
      </c>
      <c r="L42" s="86">
        <f>J42/'סכום נכסי הקרן'!$C$42</f>
        <v>1.2585648689560085E-3</v>
      </c>
    </row>
    <row r="43" spans="2:12">
      <c r="B43" s="72" t="s">
        <v>1627</v>
      </c>
      <c r="C43" s="82" t="s">
        <v>1653</v>
      </c>
      <c r="D43" s="82">
        <v>20</v>
      </c>
      <c r="E43" s="82" t="s">
        <v>1620</v>
      </c>
      <c r="F43" s="82" t="s">
        <v>1621</v>
      </c>
      <c r="G43" s="83" t="s">
        <v>118</v>
      </c>
      <c r="H43" s="92">
        <v>0</v>
      </c>
      <c r="I43" s="92">
        <v>0</v>
      </c>
      <c r="J43" s="84">
        <v>1.6419399999999999E-4</v>
      </c>
      <c r="K43" s="86">
        <f t="shared" si="0"/>
        <v>5.9299221467181224E-10</v>
      </c>
      <c r="L43" s="86">
        <f>J43/'סכום נכסי הקרן'!$C$42</f>
        <v>1.0678322867835046E-10</v>
      </c>
    </row>
    <row r="44" spans="2:12">
      <c r="B44" s="72" t="s">
        <v>1627</v>
      </c>
      <c r="C44" s="82" t="s">
        <v>1654</v>
      </c>
      <c r="D44" s="82">
        <v>20</v>
      </c>
      <c r="E44" s="82" t="s">
        <v>1620</v>
      </c>
      <c r="F44" s="82" t="s">
        <v>1621</v>
      </c>
      <c r="G44" s="83" t="s">
        <v>112</v>
      </c>
      <c r="H44" s="92">
        <v>0</v>
      </c>
      <c r="I44" s="92">
        <v>0</v>
      </c>
      <c r="J44" s="84">
        <v>4.907593E-3</v>
      </c>
      <c r="K44" s="86">
        <f t="shared" si="0"/>
        <v>1.7723939009816941E-8</v>
      </c>
      <c r="L44" s="86">
        <f>J44/'סכום נכסי הקרן'!$C$42</f>
        <v>3.1916429685571457E-9</v>
      </c>
    </row>
    <row r="45" spans="2:12">
      <c r="B45" s="72" t="s">
        <v>1627</v>
      </c>
      <c r="C45" s="82" t="s">
        <v>1655</v>
      </c>
      <c r="D45" s="82">
        <v>20</v>
      </c>
      <c r="E45" s="82" t="s">
        <v>1620</v>
      </c>
      <c r="F45" s="82" t="s">
        <v>1621</v>
      </c>
      <c r="G45" s="83" t="s">
        <v>111</v>
      </c>
      <c r="H45" s="92">
        <v>0</v>
      </c>
      <c r="I45" s="92">
        <v>0</v>
      </c>
      <c r="J45" s="84">
        <v>0.43429463099999999</v>
      </c>
      <c r="K45" s="86">
        <f t="shared" si="0"/>
        <v>1.5684698287194871E-6</v>
      </c>
      <c r="L45" s="86">
        <f>J45/'סכום נכסי הקרן'!$C$42</f>
        <v>2.8244261602648592E-7</v>
      </c>
    </row>
    <row r="46" spans="2:12">
      <c r="B46" s="72" t="s">
        <v>1627</v>
      </c>
      <c r="C46" s="82" t="s">
        <v>1656</v>
      </c>
      <c r="D46" s="82">
        <v>20</v>
      </c>
      <c r="E46" s="82" t="s">
        <v>1620</v>
      </c>
      <c r="F46" s="82" t="s">
        <v>1621</v>
      </c>
      <c r="G46" s="83" t="s">
        <v>115</v>
      </c>
      <c r="H46" s="92">
        <v>0</v>
      </c>
      <c r="I46" s="92">
        <v>0</v>
      </c>
      <c r="J46" s="84">
        <v>0.15682681700000001</v>
      </c>
      <c r="K46" s="86">
        <f t="shared" si="0"/>
        <v>5.6638538273481983E-7</v>
      </c>
      <c r="L46" s="86">
        <f>J46/'סכום נכסי הקרן'!$C$42</f>
        <v>1.01991996434759E-7</v>
      </c>
    </row>
    <row r="47" spans="2:12">
      <c r="B47" s="72" t="s">
        <v>1629</v>
      </c>
      <c r="C47" s="82" t="s">
        <v>1657</v>
      </c>
      <c r="D47" s="82">
        <v>26</v>
      </c>
      <c r="E47" s="82" t="s">
        <v>1620</v>
      </c>
      <c r="F47" s="82" t="s">
        <v>1621</v>
      </c>
      <c r="G47" s="83" t="s">
        <v>117</v>
      </c>
      <c r="H47" s="92">
        <v>0</v>
      </c>
      <c r="I47" s="92">
        <v>0</v>
      </c>
      <c r="J47" s="84">
        <v>2.1700000000000001E-3</v>
      </c>
      <c r="K47" s="86">
        <f t="shared" si="0"/>
        <v>7.8370287942180143E-9</v>
      </c>
      <c r="L47" s="86">
        <f>J47/'סכום נכסי הקרן'!$C$42</f>
        <v>1.4112550168216895E-9</v>
      </c>
    </row>
    <row r="48" spans="2:12">
      <c r="B48" s="72" t="s">
        <v>1629</v>
      </c>
      <c r="C48" s="82" t="s">
        <v>1658</v>
      </c>
      <c r="D48" s="82">
        <v>26</v>
      </c>
      <c r="E48" s="82" t="s">
        <v>1620</v>
      </c>
      <c r="F48" s="82" t="s">
        <v>1621</v>
      </c>
      <c r="G48" s="83" t="s">
        <v>109</v>
      </c>
      <c r="H48" s="92">
        <v>0</v>
      </c>
      <c r="I48" s="92">
        <v>0</v>
      </c>
      <c r="J48" s="84">
        <v>5.5390000000000002E-2</v>
      </c>
      <c r="K48" s="86">
        <f t="shared" si="0"/>
        <v>2.0004286862291971E-7</v>
      </c>
      <c r="L48" s="86">
        <f>J48/'סכום נכסי הקרן'!$C$42</f>
        <v>3.6022772065324138E-8</v>
      </c>
    </row>
    <row r="49" spans="2:12">
      <c r="B49" s="72" t="s">
        <v>1629</v>
      </c>
      <c r="C49" s="82" t="s">
        <v>1659</v>
      </c>
      <c r="D49" s="82">
        <v>26</v>
      </c>
      <c r="E49" s="82" t="s">
        <v>1620</v>
      </c>
      <c r="F49" s="82" t="s">
        <v>1621</v>
      </c>
      <c r="G49" s="83" t="s">
        <v>118</v>
      </c>
      <c r="H49" s="92">
        <v>0</v>
      </c>
      <c r="I49" s="92">
        <v>0</v>
      </c>
      <c r="J49" s="84">
        <v>8.9999999999999992E-5</v>
      </c>
      <c r="K49" s="86">
        <f t="shared" si="0"/>
        <v>3.2503806058968717E-10</v>
      </c>
      <c r="L49" s="86">
        <f>J49/'סכום נכסי הקרן'!$C$42</f>
        <v>5.8531314061729051E-11</v>
      </c>
    </row>
    <row r="50" spans="2:12">
      <c r="B50" s="108"/>
      <c r="C50" s="108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2:12">
      <c r="B51" s="108"/>
      <c r="C51" s="108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2:12">
      <c r="B52" s="108"/>
      <c r="C52" s="108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2:12">
      <c r="B53" s="110" t="s">
        <v>193</v>
      </c>
      <c r="C53" s="108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2:12">
      <c r="B54" s="111"/>
      <c r="C54" s="108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2:12">
      <c r="B55" s="108"/>
      <c r="C55" s="108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2:12">
      <c r="B56" s="108"/>
      <c r="C56" s="108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2:12">
      <c r="B57" s="108"/>
      <c r="C57" s="108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2:12">
      <c r="B58" s="108"/>
      <c r="C58" s="108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2:12"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</row>
    <row r="60" spans="2:12">
      <c r="B60" s="108"/>
      <c r="C60" s="108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2:12"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2:12"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12"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</row>
    <row r="64" spans="2:12">
      <c r="B64" s="108"/>
      <c r="C64" s="108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2:12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</row>
    <row r="66" spans="2:12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2:12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</row>
    <row r="68" spans="2:12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2:12">
      <c r="B69" s="108"/>
      <c r="C69" s="108"/>
      <c r="D69" s="109"/>
      <c r="E69" s="109"/>
      <c r="F69" s="109"/>
      <c r="G69" s="109"/>
      <c r="H69" s="109"/>
      <c r="I69" s="109"/>
      <c r="J69" s="109"/>
      <c r="K69" s="109"/>
      <c r="L69" s="109"/>
    </row>
    <row r="70" spans="2:12">
      <c r="B70" s="108"/>
      <c r="C70" s="108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2:12"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2:12"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</row>
    <row r="73" spans="2:12"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</row>
    <row r="74" spans="2:12"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</row>
    <row r="75" spans="2:12"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2:12"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2:12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2:12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2:12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2:12">
      <c r="B80" s="108"/>
      <c r="C80" s="108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2:12">
      <c r="B81" s="108"/>
      <c r="C81" s="108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2:12">
      <c r="B82" s="108"/>
      <c r="C82" s="108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2:12">
      <c r="B83" s="108"/>
      <c r="C83" s="108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2:12">
      <c r="B84" s="108"/>
      <c r="C84" s="108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2:12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2:12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2:12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2:12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2:12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2:12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2:12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2:12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2:12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2:12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2:12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2:12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2:12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2:12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2:12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2:12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2:12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2:12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2:12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2:12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2:12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2:12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2:12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2:12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2:12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2:12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E510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4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123</v>
      </c>
      <c r="C1" s="67" t="s" vm="1">
        <v>200</v>
      </c>
    </row>
    <row r="2" spans="2:11">
      <c r="B2" s="46" t="s">
        <v>122</v>
      </c>
      <c r="C2" s="67" t="s">
        <v>201</v>
      </c>
    </row>
    <row r="3" spans="2:11">
      <c r="B3" s="46" t="s">
        <v>124</v>
      </c>
      <c r="C3" s="67" t="s">
        <v>202</v>
      </c>
    </row>
    <row r="4" spans="2:11">
      <c r="B4" s="46" t="s">
        <v>125</v>
      </c>
      <c r="C4" s="67">
        <v>2142</v>
      </c>
    </row>
    <row r="6" spans="2:11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63">
      <c r="B8" s="21" t="s">
        <v>94</v>
      </c>
      <c r="C8" s="29" t="s">
        <v>33</v>
      </c>
      <c r="D8" s="29" t="s">
        <v>47</v>
      </c>
      <c r="E8" s="29" t="s">
        <v>81</v>
      </c>
      <c r="F8" s="29" t="s">
        <v>82</v>
      </c>
      <c r="G8" s="29" t="s">
        <v>178</v>
      </c>
      <c r="H8" s="29" t="s">
        <v>177</v>
      </c>
      <c r="I8" s="29" t="s">
        <v>89</v>
      </c>
      <c r="J8" s="29" t="s">
        <v>126</v>
      </c>
      <c r="K8" s="30" t="s">
        <v>128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185</v>
      </c>
      <c r="H9" s="15"/>
      <c r="I9" s="15" t="s">
        <v>181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9" t="s">
        <v>35</v>
      </c>
      <c r="C11" s="74"/>
      <c r="D11" s="74"/>
      <c r="E11" s="74"/>
      <c r="F11" s="74"/>
      <c r="G11" s="75"/>
      <c r="H11" s="76"/>
      <c r="I11" s="75">
        <v>12890.671073062002</v>
      </c>
      <c r="J11" s="77">
        <f>IFERROR(I11/$I$11,0)</f>
        <v>1</v>
      </c>
      <c r="K11" s="77">
        <f>I11/'סכום נכסי הקרן'!$C$42</f>
        <v>8.3834213004870886E-3</v>
      </c>
    </row>
    <row r="12" spans="2:11" ht="19.5" customHeight="1">
      <c r="B12" s="70" t="s">
        <v>28</v>
      </c>
      <c r="C12" s="78"/>
      <c r="D12" s="78"/>
      <c r="E12" s="78"/>
      <c r="F12" s="78"/>
      <c r="G12" s="79"/>
      <c r="H12" s="80"/>
      <c r="I12" s="79">
        <v>9371.6672801299992</v>
      </c>
      <c r="J12" s="81">
        <f t="shared" ref="J12:J75" si="0">IFERROR(I12/$I$11,0)</f>
        <v>0.7270115905535931</v>
      </c>
      <c r="K12" s="81">
        <f>I12/'סכום נכסי הקרן'!$C$42</f>
        <v>6.0948444539479906E-3</v>
      </c>
    </row>
    <row r="13" spans="2:11">
      <c r="B13" s="71" t="s">
        <v>1210</v>
      </c>
      <c r="C13" s="78"/>
      <c r="D13" s="78"/>
      <c r="E13" s="78"/>
      <c r="F13" s="78"/>
      <c r="G13" s="79"/>
      <c r="H13" s="80"/>
      <c r="I13" s="79">
        <v>11035.760227409</v>
      </c>
      <c r="J13" s="81">
        <f t="shared" si="0"/>
        <v>0.85610440021782419</v>
      </c>
      <c r="K13" s="81">
        <f>I13/'סכום נכסי הקרן'!$C$42</f>
        <v>7.1770838642268298E-3</v>
      </c>
    </row>
    <row r="14" spans="2:11">
      <c r="B14" s="72" t="s">
        <v>1211</v>
      </c>
      <c r="C14" s="82" t="s">
        <v>1212</v>
      </c>
      <c r="D14" s="83" t="s">
        <v>549</v>
      </c>
      <c r="E14" s="83" t="s">
        <v>109</v>
      </c>
      <c r="F14" s="91">
        <v>44196</v>
      </c>
      <c r="G14" s="84">
        <v>1438157.0225999998</v>
      </c>
      <c r="H14" s="85">
        <v>-0.46394299999999999</v>
      </c>
      <c r="I14" s="84">
        <v>-6.6722259290000006</v>
      </c>
      <c r="J14" s="86">
        <f t="shared" si="0"/>
        <v>-5.1760113117331333E-4</v>
      </c>
      <c r="K14" s="86">
        <f>I14/'סכום נכסי הקרן'!$C$42</f>
        <v>-4.3392683482345664E-6</v>
      </c>
    </row>
    <row r="15" spans="2:11">
      <c r="B15" s="72" t="s">
        <v>1213</v>
      </c>
      <c r="C15" s="82" t="s">
        <v>1214</v>
      </c>
      <c r="D15" s="83" t="s">
        <v>549</v>
      </c>
      <c r="E15" s="83" t="s">
        <v>109</v>
      </c>
      <c r="F15" s="91">
        <v>44194</v>
      </c>
      <c r="G15" s="84">
        <v>1259804.4090450001</v>
      </c>
      <c r="H15" s="85">
        <v>-0.34701399999999999</v>
      </c>
      <c r="I15" s="84">
        <v>-4.3717006750000005</v>
      </c>
      <c r="J15" s="86">
        <f t="shared" si="0"/>
        <v>-3.3913677963094306E-4</v>
      </c>
      <c r="K15" s="86">
        <f>I15/'סכום נכסי הקרן'!$C$42</f>
        <v>-2.8431265021366439E-6</v>
      </c>
    </row>
    <row r="16" spans="2:11" s="6" customFormat="1">
      <c r="B16" s="72" t="s">
        <v>1215</v>
      </c>
      <c r="C16" s="82" t="s">
        <v>1216</v>
      </c>
      <c r="D16" s="83" t="s">
        <v>549</v>
      </c>
      <c r="E16" s="83" t="s">
        <v>109</v>
      </c>
      <c r="F16" s="91">
        <v>44194</v>
      </c>
      <c r="G16" s="84">
        <v>1079899.82748</v>
      </c>
      <c r="H16" s="85">
        <v>-0.34074700000000002</v>
      </c>
      <c r="I16" s="84">
        <v>-3.6797224499999999</v>
      </c>
      <c r="J16" s="86">
        <f t="shared" si="0"/>
        <v>-2.854562364630977E-4</v>
      </c>
      <c r="K16" s="86">
        <f>I16/'סכום נכסי הקרן'!$C$42</f>
        <v>-2.3930998931216123E-6</v>
      </c>
    </row>
    <row r="17" spans="2:11" s="6" customFormat="1">
      <c r="B17" s="72" t="s">
        <v>1217</v>
      </c>
      <c r="C17" s="82" t="s">
        <v>1218</v>
      </c>
      <c r="D17" s="83" t="s">
        <v>549</v>
      </c>
      <c r="E17" s="83" t="s">
        <v>109</v>
      </c>
      <c r="F17" s="91">
        <v>44195</v>
      </c>
      <c r="G17" s="84">
        <v>1801013.891025</v>
      </c>
      <c r="H17" s="85">
        <v>-0.27973900000000002</v>
      </c>
      <c r="I17" s="84">
        <v>-5.0381300209999997</v>
      </c>
      <c r="J17" s="86">
        <f t="shared" si="0"/>
        <v>-3.9083535623900311E-4</v>
      </c>
      <c r="K17" s="86">
        <f>I17/'סכום נכסי הקרן'!$C$42</f>
        <v>-3.2765374504775178E-6</v>
      </c>
    </row>
    <row r="18" spans="2:11" s="6" customFormat="1">
      <c r="B18" s="72" t="s">
        <v>1219</v>
      </c>
      <c r="C18" s="82" t="s">
        <v>1220</v>
      </c>
      <c r="D18" s="83" t="s">
        <v>549</v>
      </c>
      <c r="E18" s="83" t="s">
        <v>109</v>
      </c>
      <c r="F18" s="91">
        <v>44194</v>
      </c>
      <c r="G18" s="84">
        <v>1801013.891025</v>
      </c>
      <c r="H18" s="85">
        <v>-0.27418199999999998</v>
      </c>
      <c r="I18" s="84">
        <v>-4.9380577749999999</v>
      </c>
      <c r="J18" s="86">
        <f t="shared" si="0"/>
        <v>-3.8307220368993811E-4</v>
      </c>
      <c r="K18" s="86">
        <f>I18/'סכום נכסי הקרן'!$C$42</f>
        <v>-3.2114556720387558E-6</v>
      </c>
    </row>
    <row r="19" spans="2:11">
      <c r="B19" s="72" t="s">
        <v>1221</v>
      </c>
      <c r="C19" s="82" t="s">
        <v>1222</v>
      </c>
      <c r="D19" s="83" t="s">
        <v>549</v>
      </c>
      <c r="E19" s="83" t="s">
        <v>109</v>
      </c>
      <c r="F19" s="91">
        <v>44195</v>
      </c>
      <c r="G19" s="84">
        <v>1801126.3524750001</v>
      </c>
      <c r="H19" s="85">
        <v>-0.261407</v>
      </c>
      <c r="I19" s="84">
        <v>-4.7082675429999998</v>
      </c>
      <c r="J19" s="86">
        <f t="shared" si="0"/>
        <v>-3.65246116072188E-4</v>
      </c>
      <c r="K19" s="86">
        <f>I19/'סכום נכסי הקרן'!$C$42</f>
        <v>-3.0620120693997603E-6</v>
      </c>
    </row>
    <row r="20" spans="2:11">
      <c r="B20" s="72" t="s">
        <v>1223</v>
      </c>
      <c r="C20" s="82" t="s">
        <v>1224</v>
      </c>
      <c r="D20" s="83" t="s">
        <v>549</v>
      </c>
      <c r="E20" s="83" t="s">
        <v>109</v>
      </c>
      <c r="F20" s="91">
        <v>44193</v>
      </c>
      <c r="G20" s="84">
        <v>1144126.6512420001</v>
      </c>
      <c r="H20" s="85">
        <v>-0.202511</v>
      </c>
      <c r="I20" s="84">
        <v>-2.3169856009999998</v>
      </c>
      <c r="J20" s="86">
        <f t="shared" si="0"/>
        <v>-1.7974127086695042E-4</v>
      </c>
      <c r="K20" s="86">
        <f>I20/'סכום נכסי הקרן'!$C$42</f>
        <v>-1.5068467987626116E-6</v>
      </c>
    </row>
    <row r="21" spans="2:11">
      <c r="B21" s="72" t="s">
        <v>1225</v>
      </c>
      <c r="C21" s="82" t="s">
        <v>1226</v>
      </c>
      <c r="D21" s="83" t="s">
        <v>549</v>
      </c>
      <c r="E21" s="83" t="s">
        <v>109</v>
      </c>
      <c r="F21" s="91">
        <v>44193</v>
      </c>
      <c r="G21" s="84">
        <v>1107426.5033160001</v>
      </c>
      <c r="H21" s="85">
        <v>-0.18377199999999999</v>
      </c>
      <c r="I21" s="84">
        <v>-2.035135071</v>
      </c>
      <c r="J21" s="86">
        <f t="shared" si="0"/>
        <v>-1.5787658062681306E-4</v>
      </c>
      <c r="K21" s="86">
        <f>I21/'סכום נכסי הקרן'!$C$42</f>
        <v>-1.3235458888748918E-6</v>
      </c>
    </row>
    <row r="22" spans="2:11">
      <c r="B22" s="72" t="s">
        <v>1227</v>
      </c>
      <c r="C22" s="82" t="s">
        <v>1228</v>
      </c>
      <c r="D22" s="83" t="s">
        <v>549</v>
      </c>
      <c r="E22" s="83" t="s">
        <v>109</v>
      </c>
      <c r="F22" s="91">
        <v>44182</v>
      </c>
      <c r="G22" s="84">
        <v>1674553.5853830001</v>
      </c>
      <c r="H22" s="85">
        <v>0.65671800000000002</v>
      </c>
      <c r="I22" s="84">
        <v>10.997089645000001</v>
      </c>
      <c r="J22" s="86">
        <f t="shared" si="0"/>
        <v>8.5310451121361163E-4</v>
      </c>
      <c r="K22" s="86">
        <f>I22/'סכום נכסי הקרן'!$C$42</f>
        <v>7.1519345308498178E-6</v>
      </c>
    </row>
    <row r="23" spans="2:11">
      <c r="B23" s="72" t="s">
        <v>1229</v>
      </c>
      <c r="C23" s="82" t="s">
        <v>1230</v>
      </c>
      <c r="D23" s="83" t="s">
        <v>549</v>
      </c>
      <c r="E23" s="83" t="s">
        <v>109</v>
      </c>
      <c r="F23" s="91">
        <v>44182</v>
      </c>
      <c r="G23" s="84">
        <v>1745707.5991440001</v>
      </c>
      <c r="H23" s="85">
        <v>0.67186000000000001</v>
      </c>
      <c r="I23" s="84">
        <v>11.728705836000001</v>
      </c>
      <c r="J23" s="86">
        <f t="shared" si="0"/>
        <v>9.0985998863238457E-4</v>
      </c>
      <c r="K23" s="86">
        <f>I23/'סכום נכסי הקרן'!$C$42</f>
        <v>7.627739609161673E-6</v>
      </c>
    </row>
    <row r="24" spans="2:11">
      <c r="B24" s="72" t="s">
        <v>1231</v>
      </c>
      <c r="C24" s="82" t="s">
        <v>1232</v>
      </c>
      <c r="D24" s="83" t="s">
        <v>549</v>
      </c>
      <c r="E24" s="83" t="s">
        <v>109</v>
      </c>
      <c r="F24" s="91">
        <v>44182</v>
      </c>
      <c r="G24" s="84">
        <v>1637847.682918</v>
      </c>
      <c r="H24" s="85">
        <v>0.68742099999999995</v>
      </c>
      <c r="I24" s="84">
        <v>11.258916911</v>
      </c>
      <c r="J24" s="86">
        <f t="shared" si="0"/>
        <v>8.7341588713159204E-4</v>
      </c>
      <c r="K24" s="86">
        <f>I24/'סכום נכסי הקרן'!$C$42</f>
        <v>7.3222133523628157E-6</v>
      </c>
    </row>
    <row r="25" spans="2:11">
      <c r="B25" s="72" t="s">
        <v>1233</v>
      </c>
      <c r="C25" s="82" t="s">
        <v>1234</v>
      </c>
      <c r="D25" s="83" t="s">
        <v>549</v>
      </c>
      <c r="E25" s="83" t="s">
        <v>109</v>
      </c>
      <c r="F25" s="91">
        <v>44181</v>
      </c>
      <c r="G25" s="84">
        <v>1091337.1569449999</v>
      </c>
      <c r="H25" s="85">
        <v>0.68745900000000004</v>
      </c>
      <c r="I25" s="84">
        <v>7.5024989000000009</v>
      </c>
      <c r="J25" s="86">
        <f t="shared" si="0"/>
        <v>5.8200995568634005E-4</v>
      </c>
      <c r="K25" s="86">
        <f>I25/'סכום נכסי הקרן'!$C$42</f>
        <v>4.8792346595964097E-6</v>
      </c>
    </row>
    <row r="26" spans="2:11">
      <c r="B26" s="72" t="s">
        <v>1235</v>
      </c>
      <c r="C26" s="82" t="s">
        <v>1236</v>
      </c>
      <c r="D26" s="83" t="s">
        <v>549</v>
      </c>
      <c r="E26" s="83" t="s">
        <v>109</v>
      </c>
      <c r="F26" s="91">
        <v>44181</v>
      </c>
      <c r="G26" s="84">
        <v>1117094.1288360001</v>
      </c>
      <c r="H26" s="85">
        <v>0.69032499999999997</v>
      </c>
      <c r="I26" s="84">
        <v>7.7115832499999994</v>
      </c>
      <c r="J26" s="86">
        <f t="shared" si="0"/>
        <v>5.9822977456271554E-4</v>
      </c>
      <c r="K26" s="86">
        <f>I26/'סכום נכסי הקרן'!$C$42</f>
        <v>5.0152122346546582E-6</v>
      </c>
    </row>
    <row r="27" spans="2:11">
      <c r="B27" s="72" t="s">
        <v>1237</v>
      </c>
      <c r="C27" s="82" t="s">
        <v>1238</v>
      </c>
      <c r="D27" s="83" t="s">
        <v>549</v>
      </c>
      <c r="E27" s="83" t="s">
        <v>109</v>
      </c>
      <c r="F27" s="91">
        <v>44182</v>
      </c>
      <c r="G27" s="84">
        <v>1489642.983696</v>
      </c>
      <c r="H27" s="85">
        <v>0.73344200000000004</v>
      </c>
      <c r="I27" s="84">
        <v>10.925661314000001</v>
      </c>
      <c r="J27" s="86">
        <f t="shared" si="0"/>
        <v>8.475634241286059E-4</v>
      </c>
      <c r="K27" s="86">
        <f>I27/'סכום נכסי הקרן'!$C$42</f>
        <v>7.1054812633535273E-6</v>
      </c>
    </row>
    <row r="28" spans="2:11">
      <c r="B28" s="72" t="s">
        <v>1239</v>
      </c>
      <c r="C28" s="82" t="s">
        <v>1240</v>
      </c>
      <c r="D28" s="83" t="s">
        <v>549</v>
      </c>
      <c r="E28" s="83" t="s">
        <v>109</v>
      </c>
      <c r="F28" s="91">
        <v>44181</v>
      </c>
      <c r="G28" s="84">
        <v>1676159.101764</v>
      </c>
      <c r="H28" s="85">
        <v>0.73835700000000004</v>
      </c>
      <c r="I28" s="84">
        <v>12.376032216</v>
      </c>
      <c r="J28" s="86">
        <f t="shared" si="0"/>
        <v>9.6007664347766528E-4</v>
      </c>
      <c r="K28" s="86">
        <f>I28/'סכום נכסי הקרן'!$C$42</f>
        <v>8.0487269830308081E-6</v>
      </c>
    </row>
    <row r="29" spans="2:11">
      <c r="B29" s="72" t="s">
        <v>1241</v>
      </c>
      <c r="C29" s="82" t="s">
        <v>1242</v>
      </c>
      <c r="D29" s="83" t="s">
        <v>549</v>
      </c>
      <c r="E29" s="83" t="s">
        <v>109</v>
      </c>
      <c r="F29" s="91">
        <v>44186</v>
      </c>
      <c r="G29" s="84">
        <v>1457950.2378</v>
      </c>
      <c r="H29" s="85">
        <v>0.88872499999999999</v>
      </c>
      <c r="I29" s="84">
        <v>12.95717185</v>
      </c>
      <c r="J29" s="86">
        <f t="shared" si="0"/>
        <v>1.0051588297118965E-3</v>
      </c>
      <c r="K29" s="86">
        <f>I29/'סכום נכסי הקרן'!$C$42</f>
        <v>8.4266699433793878E-6</v>
      </c>
    </row>
    <row r="30" spans="2:11">
      <c r="B30" s="72" t="s">
        <v>1243</v>
      </c>
      <c r="C30" s="82" t="s">
        <v>1244</v>
      </c>
      <c r="D30" s="83" t="s">
        <v>549</v>
      </c>
      <c r="E30" s="83" t="s">
        <v>109</v>
      </c>
      <c r="F30" s="91">
        <v>44186</v>
      </c>
      <c r="G30" s="84">
        <v>1822606.489425</v>
      </c>
      <c r="H30" s="85">
        <v>0.88961100000000004</v>
      </c>
      <c r="I30" s="84">
        <v>16.214107399</v>
      </c>
      <c r="J30" s="86">
        <f t="shared" si="0"/>
        <v>1.257817169261504E-3</v>
      </c>
      <c r="K30" s="86">
        <f>I30/'סכום נכסי הקרן'!$C$42</f>
        <v>1.0544811248905264E-5</v>
      </c>
    </row>
    <row r="31" spans="2:11">
      <c r="B31" s="72" t="s">
        <v>1245</v>
      </c>
      <c r="C31" s="82" t="s">
        <v>1246</v>
      </c>
      <c r="D31" s="83" t="s">
        <v>549</v>
      </c>
      <c r="E31" s="83" t="s">
        <v>109</v>
      </c>
      <c r="F31" s="91">
        <v>44179</v>
      </c>
      <c r="G31" s="84">
        <v>1276100.0731500001</v>
      </c>
      <c r="H31" s="85">
        <v>0.93310099999999996</v>
      </c>
      <c r="I31" s="84">
        <v>11.907308451</v>
      </c>
      <c r="J31" s="86">
        <f t="shared" si="0"/>
        <v>9.2371517227547901E-4</v>
      </c>
      <c r="K31" s="86">
        <f>I31/'סכום נכסי הקרן'!$C$42</f>
        <v>7.7438934508373516E-6</v>
      </c>
    </row>
    <row r="32" spans="2:11">
      <c r="B32" s="72" t="s">
        <v>1247</v>
      </c>
      <c r="C32" s="82" t="s">
        <v>1248</v>
      </c>
      <c r="D32" s="83" t="s">
        <v>549</v>
      </c>
      <c r="E32" s="83" t="s">
        <v>109</v>
      </c>
      <c r="F32" s="91">
        <v>44181</v>
      </c>
      <c r="G32" s="84">
        <v>746248.61752000009</v>
      </c>
      <c r="H32" s="85">
        <v>0.91415400000000002</v>
      </c>
      <c r="I32" s="84">
        <v>6.821858668</v>
      </c>
      <c r="J32" s="86">
        <f t="shared" si="0"/>
        <v>5.2920896277121137E-4</v>
      </c>
      <c r="K32" s="86">
        <f>I32/'סכום נכסי הקרן'!$C$42</f>
        <v>4.4365816909048517E-6</v>
      </c>
    </row>
    <row r="33" spans="2:11">
      <c r="B33" s="72" t="s">
        <v>1249</v>
      </c>
      <c r="C33" s="82" t="s">
        <v>1250</v>
      </c>
      <c r="D33" s="83" t="s">
        <v>549</v>
      </c>
      <c r="E33" s="83" t="s">
        <v>109</v>
      </c>
      <c r="F33" s="91">
        <v>44175</v>
      </c>
      <c r="G33" s="84">
        <v>729379.98011999996</v>
      </c>
      <c r="H33" s="85">
        <v>0.88465899999999997</v>
      </c>
      <c r="I33" s="84">
        <v>6.4525234899999999</v>
      </c>
      <c r="J33" s="86">
        <f t="shared" si="0"/>
        <v>5.0055760894279744E-4</v>
      </c>
      <c r="K33" s="86">
        <f>I33/'סכום נכסי הקרן'!$C$42</f>
        <v>4.1963853209319339E-6</v>
      </c>
    </row>
    <row r="34" spans="2:11">
      <c r="B34" s="72" t="s">
        <v>1251</v>
      </c>
      <c r="C34" s="82" t="s">
        <v>1252</v>
      </c>
      <c r="D34" s="83" t="s">
        <v>549</v>
      </c>
      <c r="E34" s="83" t="s">
        <v>109</v>
      </c>
      <c r="F34" s="91">
        <v>44181</v>
      </c>
      <c r="G34" s="84">
        <v>2188342.37097</v>
      </c>
      <c r="H34" s="85">
        <v>0.94902200000000003</v>
      </c>
      <c r="I34" s="84">
        <v>20.767839639000002</v>
      </c>
      <c r="J34" s="86">
        <f t="shared" si="0"/>
        <v>1.6110751349787476E-3</v>
      </c>
      <c r="K34" s="86">
        <f>I34/'סכום נכסי הקרן'!$C$42</f>
        <v>1.3506321603265944E-5</v>
      </c>
    </row>
    <row r="35" spans="2:11">
      <c r="B35" s="72" t="s">
        <v>1253</v>
      </c>
      <c r="C35" s="82" t="s">
        <v>1254</v>
      </c>
      <c r="D35" s="83" t="s">
        <v>549</v>
      </c>
      <c r="E35" s="83" t="s">
        <v>109</v>
      </c>
      <c r="F35" s="91">
        <v>44175</v>
      </c>
      <c r="G35" s="84">
        <v>1866254.5430900001</v>
      </c>
      <c r="H35" s="85">
        <v>0.89382600000000001</v>
      </c>
      <c r="I35" s="84">
        <v>16.681060042000002</v>
      </c>
      <c r="J35" s="86">
        <f t="shared" si="0"/>
        <v>1.2940412448238542E-3</v>
      </c>
      <c r="K35" s="86">
        <f>I35/'סכום נכסי הקרן'!$C$42</f>
        <v>1.0848492935565127E-5</v>
      </c>
    </row>
    <row r="36" spans="2:11">
      <c r="B36" s="72" t="s">
        <v>1255</v>
      </c>
      <c r="C36" s="82" t="s">
        <v>1256</v>
      </c>
      <c r="D36" s="83" t="s">
        <v>549</v>
      </c>
      <c r="E36" s="83" t="s">
        <v>109</v>
      </c>
      <c r="F36" s="91">
        <v>44179</v>
      </c>
      <c r="G36" s="84">
        <v>896050.77676799998</v>
      </c>
      <c r="H36" s="85">
        <v>0.95125199999999999</v>
      </c>
      <c r="I36" s="84">
        <v>8.5237002779999997</v>
      </c>
      <c r="J36" s="86">
        <f t="shared" si="0"/>
        <v>6.6123014307705179E-4</v>
      </c>
      <c r="K36" s="86">
        <f>I36/'סכום נכסי הקרן'!$C$42</f>
        <v>5.5433708659962808E-6</v>
      </c>
    </row>
    <row r="37" spans="2:11">
      <c r="B37" s="72" t="s">
        <v>1257</v>
      </c>
      <c r="C37" s="82" t="s">
        <v>1258</v>
      </c>
      <c r="D37" s="83" t="s">
        <v>549</v>
      </c>
      <c r="E37" s="83" t="s">
        <v>109</v>
      </c>
      <c r="F37" s="91">
        <v>44179</v>
      </c>
      <c r="G37" s="84">
        <v>1276887.3033</v>
      </c>
      <c r="H37" s="85">
        <v>0.95125199999999999</v>
      </c>
      <c r="I37" s="84">
        <v>12.146414989</v>
      </c>
      <c r="J37" s="86">
        <f t="shared" si="0"/>
        <v>9.42263976805886E-4</v>
      </c>
      <c r="K37" s="86">
        <f>I37/'סכום נכסי הקרן'!$C$42</f>
        <v>7.8993958938361362E-6</v>
      </c>
    </row>
    <row r="38" spans="2:11">
      <c r="B38" s="72" t="s">
        <v>1257</v>
      </c>
      <c r="C38" s="82" t="s">
        <v>1259</v>
      </c>
      <c r="D38" s="83" t="s">
        <v>549</v>
      </c>
      <c r="E38" s="83" t="s">
        <v>109</v>
      </c>
      <c r="F38" s="91">
        <v>44179</v>
      </c>
      <c r="G38" s="84">
        <v>560031.73548000003</v>
      </c>
      <c r="H38" s="85">
        <v>0.95125199999999999</v>
      </c>
      <c r="I38" s="84">
        <v>5.3273127020000004</v>
      </c>
      <c r="J38" s="86">
        <f t="shared" si="0"/>
        <v>4.1326884161466473E-4</v>
      </c>
      <c r="K38" s="86">
        <f>I38/'סכום נכסי הקרן'!$C$42</f>
        <v>3.4646068096200051E-6</v>
      </c>
    </row>
    <row r="39" spans="2:11">
      <c r="B39" s="72" t="s">
        <v>1260</v>
      </c>
      <c r="C39" s="82" t="s">
        <v>1261</v>
      </c>
      <c r="D39" s="83" t="s">
        <v>549</v>
      </c>
      <c r="E39" s="83" t="s">
        <v>109</v>
      </c>
      <c r="F39" s="91">
        <v>44179</v>
      </c>
      <c r="G39" s="84">
        <v>1680613.1149500001</v>
      </c>
      <c r="H39" s="85">
        <v>0.98176699999999995</v>
      </c>
      <c r="I39" s="84">
        <v>16.499701257000002</v>
      </c>
      <c r="J39" s="86">
        <f t="shared" si="0"/>
        <v>1.279972249969196E-3</v>
      </c>
      <c r="K39" s="86">
        <f>I39/'סכום נכסי הקרן'!$C$42</f>
        <v>1.0730546624424143E-5</v>
      </c>
    </row>
    <row r="40" spans="2:11">
      <c r="B40" s="72" t="s">
        <v>1260</v>
      </c>
      <c r="C40" s="82" t="s">
        <v>1262</v>
      </c>
      <c r="D40" s="83" t="s">
        <v>549</v>
      </c>
      <c r="E40" s="83" t="s">
        <v>109</v>
      </c>
      <c r="F40" s="91">
        <v>44179</v>
      </c>
      <c r="G40" s="84">
        <v>1459749.621</v>
      </c>
      <c r="H40" s="85">
        <v>0.98176699999999995</v>
      </c>
      <c r="I40" s="84">
        <v>14.331336844999999</v>
      </c>
      <c r="J40" s="86">
        <f t="shared" si="0"/>
        <v>1.1117603392230369E-3</v>
      </c>
      <c r="K40" s="86">
        <f>I40/'סכום נכסי הקרן'!$C$42</f>
        <v>9.3203553088791582E-6</v>
      </c>
    </row>
    <row r="41" spans="2:11">
      <c r="B41" s="72" t="s">
        <v>1263</v>
      </c>
      <c r="C41" s="82" t="s">
        <v>1264</v>
      </c>
      <c r="D41" s="83" t="s">
        <v>549</v>
      </c>
      <c r="E41" s="83" t="s">
        <v>109</v>
      </c>
      <c r="F41" s="91">
        <v>44175</v>
      </c>
      <c r="G41" s="84">
        <v>1120546.8522359999</v>
      </c>
      <c r="H41" s="85">
        <v>0.99623799999999996</v>
      </c>
      <c r="I41" s="84">
        <v>11.163311804999999</v>
      </c>
      <c r="J41" s="86">
        <f t="shared" si="0"/>
        <v>8.6599927511363522E-4</v>
      </c>
      <c r="K41" s="86">
        <f>I41/'סכום נכסי הקרן'!$C$42</f>
        <v>7.2600367691940271E-6</v>
      </c>
    </row>
    <row r="42" spans="2:11">
      <c r="B42" s="72" t="s">
        <v>1265</v>
      </c>
      <c r="C42" s="82" t="s">
        <v>1266</v>
      </c>
      <c r="D42" s="83" t="s">
        <v>549</v>
      </c>
      <c r="E42" s="83" t="s">
        <v>109</v>
      </c>
      <c r="F42" s="91">
        <v>44174</v>
      </c>
      <c r="G42" s="84">
        <v>2054842.295198</v>
      </c>
      <c r="H42" s="85">
        <v>1.021201</v>
      </c>
      <c r="I42" s="84">
        <v>20.984073665</v>
      </c>
      <c r="J42" s="86">
        <f t="shared" si="0"/>
        <v>1.627849593404878E-3</v>
      </c>
      <c r="K42" s="86">
        <f>I42/'סכום נכסי הקרן'!$C$42</f>
        <v>1.36469489553397E-5</v>
      </c>
    </row>
    <row r="43" spans="2:11">
      <c r="B43" s="72" t="s">
        <v>1267</v>
      </c>
      <c r="C43" s="82" t="s">
        <v>1268</v>
      </c>
      <c r="D43" s="83" t="s">
        <v>549</v>
      </c>
      <c r="E43" s="83" t="s">
        <v>109</v>
      </c>
      <c r="F43" s="91">
        <v>44186</v>
      </c>
      <c r="G43" s="84">
        <v>1825418.0256749999</v>
      </c>
      <c r="H43" s="85">
        <v>1.037879</v>
      </c>
      <c r="I43" s="84">
        <v>18.945622041</v>
      </c>
      <c r="J43" s="86">
        <f t="shared" si="0"/>
        <v>1.4697157295861191E-3</v>
      </c>
      <c r="K43" s="86">
        <f>I43/'סכום נכסי הקרן'!$C$42</f>
        <v>1.2321246153073193E-5</v>
      </c>
    </row>
    <row r="44" spans="2:11">
      <c r="B44" s="72" t="s">
        <v>1269</v>
      </c>
      <c r="C44" s="82" t="s">
        <v>1270</v>
      </c>
      <c r="D44" s="83" t="s">
        <v>549</v>
      </c>
      <c r="E44" s="83" t="s">
        <v>109</v>
      </c>
      <c r="F44" s="91">
        <v>44174</v>
      </c>
      <c r="G44" s="84">
        <v>1308029.7328560001</v>
      </c>
      <c r="H44" s="85">
        <v>0.99188600000000005</v>
      </c>
      <c r="I44" s="84">
        <v>12.974170049</v>
      </c>
      <c r="J44" s="86">
        <f t="shared" si="0"/>
        <v>1.006477473163712E-3</v>
      </c>
      <c r="K44" s="86">
        <f>I44/'סכום נכסי הקרן'!$C$42</f>
        <v>8.4377246869810857E-6</v>
      </c>
    </row>
    <row r="45" spans="2:11">
      <c r="B45" s="72" t="s">
        <v>1271</v>
      </c>
      <c r="C45" s="82" t="s">
        <v>1272</v>
      </c>
      <c r="D45" s="83" t="s">
        <v>549</v>
      </c>
      <c r="E45" s="83" t="s">
        <v>109</v>
      </c>
      <c r="F45" s="91">
        <v>44175</v>
      </c>
      <c r="G45" s="84">
        <v>1278284.6368160001</v>
      </c>
      <c r="H45" s="85">
        <v>1.0296019999999999</v>
      </c>
      <c r="I45" s="84">
        <v>13.161239224000001</v>
      </c>
      <c r="J45" s="86">
        <f t="shared" si="0"/>
        <v>1.0209894542653729E-3</v>
      </c>
      <c r="K45" s="86">
        <f>I45/'סכום נכסי הקרן'!$C$42</f>
        <v>8.5593847384610138E-6</v>
      </c>
    </row>
    <row r="46" spans="2:11">
      <c r="B46" s="72" t="s">
        <v>1273</v>
      </c>
      <c r="C46" s="82" t="s">
        <v>1274</v>
      </c>
      <c r="D46" s="83" t="s">
        <v>549</v>
      </c>
      <c r="E46" s="83" t="s">
        <v>109</v>
      </c>
      <c r="F46" s="91">
        <v>44175</v>
      </c>
      <c r="G46" s="84">
        <v>913496.24298800004</v>
      </c>
      <c r="H46" s="85">
        <v>1.0768070000000001</v>
      </c>
      <c r="I46" s="84">
        <v>9.8365919849999983</v>
      </c>
      <c r="J46" s="86">
        <f t="shared" si="0"/>
        <v>7.6307834784147127E-4</v>
      </c>
      <c r="K46" s="86">
        <f>I46/'סכום נכסי הקרן'!$C$42</f>
        <v>6.3972072752346863E-6</v>
      </c>
    </row>
    <row r="47" spans="2:11">
      <c r="B47" s="72" t="s">
        <v>1275</v>
      </c>
      <c r="C47" s="82" t="s">
        <v>1276</v>
      </c>
      <c r="D47" s="83" t="s">
        <v>549</v>
      </c>
      <c r="E47" s="83" t="s">
        <v>109</v>
      </c>
      <c r="F47" s="91">
        <v>44105</v>
      </c>
      <c r="G47" s="84">
        <v>1764825.038676</v>
      </c>
      <c r="H47" s="85">
        <v>5.7319319999999996</v>
      </c>
      <c r="I47" s="84">
        <v>101.15857715</v>
      </c>
      <c r="J47" s="86">
        <f t="shared" si="0"/>
        <v>7.8474252098010566E-3</v>
      </c>
      <c r="K47" s="86">
        <f>I47/'סכום נכסי הקרן'!$C$42</f>
        <v>6.5788271657825549E-5</v>
      </c>
    </row>
    <row r="48" spans="2:11">
      <c r="B48" s="72" t="s">
        <v>1277</v>
      </c>
      <c r="C48" s="82" t="s">
        <v>1278</v>
      </c>
      <c r="D48" s="83" t="s">
        <v>549</v>
      </c>
      <c r="E48" s="83" t="s">
        <v>109</v>
      </c>
      <c r="F48" s="91">
        <v>44172</v>
      </c>
      <c r="G48" s="84">
        <v>1126761.7543560001</v>
      </c>
      <c r="H48" s="85">
        <v>1.5556509999999999</v>
      </c>
      <c r="I48" s="84">
        <v>17.528483123000001</v>
      </c>
      <c r="J48" s="86">
        <f t="shared" si="0"/>
        <v>1.3597804973574856E-3</v>
      </c>
      <c r="K48" s="86">
        <f>I48/'סכום נכסי הקרן'!$C$42</f>
        <v>1.1399612785533672E-5</v>
      </c>
    </row>
    <row r="49" spans="2:11">
      <c r="B49" s="72" t="s">
        <v>1279</v>
      </c>
      <c r="C49" s="82" t="s">
        <v>1280</v>
      </c>
      <c r="D49" s="83" t="s">
        <v>549</v>
      </c>
      <c r="E49" s="83" t="s">
        <v>109</v>
      </c>
      <c r="F49" s="91">
        <v>44172</v>
      </c>
      <c r="G49" s="84">
        <v>1354848.6621600003</v>
      </c>
      <c r="H49" s="85">
        <v>1.7542789999999999</v>
      </c>
      <c r="I49" s="84">
        <v>23.767829719000002</v>
      </c>
      <c r="J49" s="86">
        <f t="shared" si="0"/>
        <v>1.8438008063574212E-3</v>
      </c>
      <c r="K49" s="86">
        <f>I49/'סכום נכסי הקרן'!$C$42</f>
        <v>1.5457358953872073E-5</v>
      </c>
    </row>
    <row r="50" spans="2:11">
      <c r="B50" s="72" t="s">
        <v>1281</v>
      </c>
      <c r="C50" s="82" t="s">
        <v>1282</v>
      </c>
      <c r="D50" s="83" t="s">
        <v>549</v>
      </c>
      <c r="E50" s="83" t="s">
        <v>109</v>
      </c>
      <c r="F50" s="91">
        <v>44166</v>
      </c>
      <c r="G50" s="84">
        <v>1135876.944132</v>
      </c>
      <c r="H50" s="85">
        <v>2.3681070000000002</v>
      </c>
      <c r="I50" s="84">
        <v>26.898777713000005</v>
      </c>
      <c r="J50" s="86">
        <f t="shared" si="0"/>
        <v>2.0866856008149286E-3</v>
      </c>
      <c r="K50" s="86">
        <f>I50/'סכום נכסי הקרן'!$C$42</f>
        <v>1.7493564513291571E-5</v>
      </c>
    </row>
    <row r="51" spans="2:11">
      <c r="B51" s="72" t="s">
        <v>1283</v>
      </c>
      <c r="C51" s="82" t="s">
        <v>1284</v>
      </c>
      <c r="D51" s="83" t="s">
        <v>549</v>
      </c>
      <c r="E51" s="83" t="s">
        <v>109</v>
      </c>
      <c r="F51" s="91">
        <v>44132</v>
      </c>
      <c r="G51" s="84">
        <v>2281730.3590500001</v>
      </c>
      <c r="H51" s="85">
        <v>4.949338</v>
      </c>
      <c r="I51" s="84">
        <v>112.93054144</v>
      </c>
      <c r="J51" s="86">
        <f t="shared" si="0"/>
        <v>8.760640993779923E-3</v>
      </c>
      <c r="K51" s="86">
        <f>I51/'סכום נכסי הקרן'!$C$42</f>
        <v>7.3444144313174987E-5</v>
      </c>
    </row>
    <row r="52" spans="2:11">
      <c r="B52" s="72" t="s">
        <v>1285</v>
      </c>
      <c r="C52" s="82" t="s">
        <v>1286</v>
      </c>
      <c r="D52" s="83" t="s">
        <v>549</v>
      </c>
      <c r="E52" s="83" t="s">
        <v>109</v>
      </c>
      <c r="F52" s="91">
        <v>44166</v>
      </c>
      <c r="G52" s="84">
        <v>1480802.40444</v>
      </c>
      <c r="H52" s="85">
        <v>2.4447329999999998</v>
      </c>
      <c r="I52" s="84">
        <v>36.201667792999999</v>
      </c>
      <c r="J52" s="86">
        <f t="shared" si="0"/>
        <v>2.8083617670341186E-3</v>
      </c>
      <c r="K52" s="86">
        <f>I52/'סכום נכסי הקרן'!$C$42</f>
        <v>2.3543679857227387E-5</v>
      </c>
    </row>
    <row r="53" spans="2:11">
      <c r="B53" s="72" t="s">
        <v>1287</v>
      </c>
      <c r="C53" s="82" t="s">
        <v>1288</v>
      </c>
      <c r="D53" s="83" t="s">
        <v>549</v>
      </c>
      <c r="E53" s="83" t="s">
        <v>109</v>
      </c>
      <c r="F53" s="91">
        <v>44166</v>
      </c>
      <c r="G53" s="84">
        <v>1515699.5362879999</v>
      </c>
      <c r="H53" s="85">
        <v>2.4513240000000001</v>
      </c>
      <c r="I53" s="84">
        <v>37.154711507000002</v>
      </c>
      <c r="J53" s="86">
        <f t="shared" si="0"/>
        <v>2.8822945909032813E-3</v>
      </c>
      <c r="K53" s="86">
        <f>I53/'סכום נכסי הקרן'!$C$42</f>
        <v>2.4163489867657285E-5</v>
      </c>
    </row>
    <row r="54" spans="2:11">
      <c r="B54" s="72" t="s">
        <v>1289</v>
      </c>
      <c r="C54" s="82" t="s">
        <v>1290</v>
      </c>
      <c r="D54" s="83" t="s">
        <v>549</v>
      </c>
      <c r="E54" s="83" t="s">
        <v>109</v>
      </c>
      <c r="F54" s="91">
        <v>44160</v>
      </c>
      <c r="G54" s="84">
        <v>1117754.35155</v>
      </c>
      <c r="H54" s="85">
        <v>3.0687150000000001</v>
      </c>
      <c r="I54" s="84">
        <v>34.300696590999998</v>
      </c>
      <c r="J54" s="86">
        <f t="shared" si="0"/>
        <v>2.6608930129851135E-3</v>
      </c>
      <c r="K54" s="86">
        <f>I54/'סכום נכסי הקרן'!$C$42</f>
        <v>2.2307387163376667E-5</v>
      </c>
    </row>
    <row r="55" spans="2:11">
      <c r="B55" s="72" t="s">
        <v>1291</v>
      </c>
      <c r="C55" s="82" t="s">
        <v>1292</v>
      </c>
      <c r="D55" s="83" t="s">
        <v>549</v>
      </c>
      <c r="E55" s="83" t="s">
        <v>109</v>
      </c>
      <c r="F55" s="91">
        <v>44158</v>
      </c>
      <c r="G55" s="84">
        <v>748993.25699999998</v>
      </c>
      <c r="H55" s="85">
        <v>3.5186259999999998</v>
      </c>
      <c r="I55" s="84">
        <v>26.35427456</v>
      </c>
      <c r="J55" s="86">
        <f t="shared" si="0"/>
        <v>2.0444455071911088E-3</v>
      </c>
      <c r="K55" s="86">
        <f>I55/'סכום נכסי הקרן'!$C$42</f>
        <v>1.7139448012671073E-5</v>
      </c>
    </row>
    <row r="56" spans="2:11">
      <c r="B56" s="72" t="s">
        <v>1293</v>
      </c>
      <c r="C56" s="82" t="s">
        <v>1294</v>
      </c>
      <c r="D56" s="83" t="s">
        <v>549</v>
      </c>
      <c r="E56" s="83" t="s">
        <v>109</v>
      </c>
      <c r="F56" s="91">
        <v>44075</v>
      </c>
      <c r="G56" s="84">
        <v>1726396.2272339999</v>
      </c>
      <c r="H56" s="85">
        <v>3.6491159999999998</v>
      </c>
      <c r="I56" s="84">
        <v>62.998201141999999</v>
      </c>
      <c r="J56" s="86">
        <f t="shared" si="0"/>
        <v>4.8871157122028436E-3</v>
      </c>
      <c r="K56" s="86">
        <f>I56/'סכום נכסי הקרן'!$C$42</f>
        <v>4.0970749959626446E-5</v>
      </c>
    </row>
    <row r="57" spans="2:11">
      <c r="B57" s="72" t="s">
        <v>1295</v>
      </c>
      <c r="C57" s="82" t="s">
        <v>1296</v>
      </c>
      <c r="D57" s="83" t="s">
        <v>549</v>
      </c>
      <c r="E57" s="83" t="s">
        <v>109</v>
      </c>
      <c r="F57" s="91">
        <v>44076</v>
      </c>
      <c r="G57" s="84">
        <v>1502484.9720000001</v>
      </c>
      <c r="H57" s="85">
        <v>3.8409559999999998</v>
      </c>
      <c r="I57" s="84">
        <v>57.709789649999998</v>
      </c>
      <c r="J57" s="86">
        <f t="shared" si="0"/>
        <v>4.4768646506385358E-3</v>
      </c>
      <c r="K57" s="86">
        <f>I57/'סכום נכסי הקרן'!$C$42</f>
        <v>3.7531442471560792E-5</v>
      </c>
    </row>
    <row r="58" spans="2:11">
      <c r="B58" s="72" t="s">
        <v>1297</v>
      </c>
      <c r="C58" s="82" t="s">
        <v>1298</v>
      </c>
      <c r="D58" s="83" t="s">
        <v>549</v>
      </c>
      <c r="E58" s="83" t="s">
        <v>109</v>
      </c>
      <c r="F58" s="91">
        <v>44074</v>
      </c>
      <c r="G58" s="84">
        <v>669852.98752800003</v>
      </c>
      <c r="H58" s="85">
        <v>3.8521800000000002</v>
      </c>
      <c r="I58" s="84">
        <v>25.803944455</v>
      </c>
      <c r="J58" s="86">
        <f t="shared" si="0"/>
        <v>2.0017533849671513E-3</v>
      </c>
      <c r="K58" s="86">
        <f>I58/'סכום נכסי הקרן'!$C$42</f>
        <v>1.6781541965855746E-5</v>
      </c>
    </row>
    <row r="59" spans="2:11">
      <c r="B59" s="72" t="s">
        <v>1299</v>
      </c>
      <c r="C59" s="82" t="s">
        <v>1300</v>
      </c>
      <c r="D59" s="83" t="s">
        <v>549</v>
      </c>
      <c r="E59" s="83" t="s">
        <v>109</v>
      </c>
      <c r="F59" s="91">
        <v>44076</v>
      </c>
      <c r="G59" s="84">
        <v>1691307.74655</v>
      </c>
      <c r="H59" s="85">
        <v>3.8984779999999999</v>
      </c>
      <c r="I59" s="84">
        <v>65.935252492000004</v>
      </c>
      <c r="J59" s="86">
        <f t="shared" si="0"/>
        <v>5.1149588813717197E-3</v>
      </c>
      <c r="K59" s="86">
        <f>I59/'סכום נכסי הקרן'!$C$42</f>
        <v>4.2880855237207289E-5</v>
      </c>
    </row>
    <row r="60" spans="2:11">
      <c r="B60" s="72" t="s">
        <v>1301</v>
      </c>
      <c r="C60" s="82" t="s">
        <v>1302</v>
      </c>
      <c r="D60" s="83" t="s">
        <v>549</v>
      </c>
      <c r="E60" s="83" t="s">
        <v>109</v>
      </c>
      <c r="F60" s="91">
        <v>44152</v>
      </c>
      <c r="G60" s="84">
        <v>962791.92009000003</v>
      </c>
      <c r="H60" s="85">
        <v>4.02841</v>
      </c>
      <c r="I60" s="84">
        <v>38.785209147000003</v>
      </c>
      <c r="J60" s="86">
        <f t="shared" si="0"/>
        <v>3.0087812284692104E-3</v>
      </c>
      <c r="K60" s="86">
        <f>I60/'סכום נכסי הקרן'!$C$42</f>
        <v>2.5223880639254487E-5</v>
      </c>
    </row>
    <row r="61" spans="2:11">
      <c r="B61" s="72" t="s">
        <v>1303</v>
      </c>
      <c r="C61" s="82" t="s">
        <v>1304</v>
      </c>
      <c r="D61" s="83" t="s">
        <v>549</v>
      </c>
      <c r="E61" s="83" t="s">
        <v>109</v>
      </c>
      <c r="F61" s="91">
        <v>44074</v>
      </c>
      <c r="G61" s="84">
        <v>1881761.2121250001</v>
      </c>
      <c r="H61" s="85">
        <v>4.0216229999999999</v>
      </c>
      <c r="I61" s="84">
        <v>75.677337272000003</v>
      </c>
      <c r="J61" s="86">
        <f t="shared" si="0"/>
        <v>5.870705787392641E-3</v>
      </c>
      <c r="K61" s="86">
        <f>I61/'סכום נכסי הקרן'!$C$42</f>
        <v>4.9216599946920293E-5</v>
      </c>
    </row>
    <row r="62" spans="2:11">
      <c r="B62" s="72" t="s">
        <v>1305</v>
      </c>
      <c r="C62" s="82" t="s">
        <v>1306</v>
      </c>
      <c r="D62" s="83" t="s">
        <v>549</v>
      </c>
      <c r="E62" s="83" t="s">
        <v>109</v>
      </c>
      <c r="F62" s="91">
        <v>44153</v>
      </c>
      <c r="G62" s="84">
        <v>1129157.94258</v>
      </c>
      <c r="H62" s="85">
        <v>3.9853540000000001</v>
      </c>
      <c r="I62" s="84">
        <v>45.000944265999998</v>
      </c>
      <c r="J62" s="86">
        <f t="shared" si="0"/>
        <v>3.4909698658000619E-3</v>
      </c>
      <c r="K62" s="86">
        <f>I62/'סכום נכסי הקרן'!$C$42</f>
        <v>2.9266271132306792E-5</v>
      </c>
    </row>
    <row r="63" spans="2:11">
      <c r="B63" s="72" t="s">
        <v>1307</v>
      </c>
      <c r="C63" s="82" t="s">
        <v>1308</v>
      </c>
      <c r="D63" s="83" t="s">
        <v>549</v>
      </c>
      <c r="E63" s="83" t="s">
        <v>109</v>
      </c>
      <c r="F63" s="91">
        <v>44077</v>
      </c>
      <c r="G63" s="84">
        <v>1693939.3444799997</v>
      </c>
      <c r="H63" s="85">
        <v>4.0424300000000004</v>
      </c>
      <c r="I63" s="84">
        <v>68.476315693000004</v>
      </c>
      <c r="J63" s="86">
        <f t="shared" si="0"/>
        <v>5.3120830796851912E-3</v>
      </c>
      <c r="K63" s="86">
        <f>I63/'סכום נכסי הקרן'!$C$42</f>
        <v>4.4533430440189882E-5</v>
      </c>
    </row>
    <row r="64" spans="2:11">
      <c r="B64" s="72" t="s">
        <v>1309</v>
      </c>
      <c r="C64" s="82" t="s">
        <v>1310</v>
      </c>
      <c r="D64" s="83" t="s">
        <v>549</v>
      </c>
      <c r="E64" s="83" t="s">
        <v>109</v>
      </c>
      <c r="F64" s="91">
        <v>44077</v>
      </c>
      <c r="G64" s="84">
        <v>1694850.282225</v>
      </c>
      <c r="H64" s="85">
        <v>4.0939839999999998</v>
      </c>
      <c r="I64" s="84">
        <v>69.386892437</v>
      </c>
      <c r="J64" s="86">
        <f t="shared" si="0"/>
        <v>5.3827215079593291E-3</v>
      </c>
      <c r="K64" s="86">
        <f>I64/'סכום נכסי הקרן'!$C$42</f>
        <v>4.5125622144416218E-5</v>
      </c>
    </row>
    <row r="65" spans="2:11">
      <c r="B65" s="72" t="s">
        <v>1311</v>
      </c>
      <c r="C65" s="82" t="s">
        <v>1312</v>
      </c>
      <c r="D65" s="83" t="s">
        <v>549</v>
      </c>
      <c r="E65" s="83" t="s">
        <v>109</v>
      </c>
      <c r="F65" s="91">
        <v>44151</v>
      </c>
      <c r="G65" s="84">
        <v>1156420.648362</v>
      </c>
      <c r="H65" s="85">
        <v>4.1010869999999997</v>
      </c>
      <c r="I65" s="84">
        <v>47.425814611</v>
      </c>
      <c r="J65" s="86">
        <f t="shared" si="0"/>
        <v>3.6790803475008418E-3</v>
      </c>
      <c r="K65" s="86">
        <f>I65/'סכום נכסי הקרן'!$C$42</f>
        <v>3.0843280551441998E-5</v>
      </c>
    </row>
    <row r="66" spans="2:11">
      <c r="B66" s="72" t="s">
        <v>1313</v>
      </c>
      <c r="C66" s="82" t="s">
        <v>1314</v>
      </c>
      <c r="D66" s="83" t="s">
        <v>549</v>
      </c>
      <c r="E66" s="83" t="s">
        <v>109</v>
      </c>
      <c r="F66" s="91">
        <v>44140</v>
      </c>
      <c r="G66" s="84">
        <v>1700467.7316530002</v>
      </c>
      <c r="H66" s="85">
        <v>4.3642750000000001</v>
      </c>
      <c r="I66" s="84">
        <v>74.213095941000006</v>
      </c>
      <c r="J66" s="86">
        <f t="shared" si="0"/>
        <v>5.7571165628518134E-3</v>
      </c>
      <c r="K66" s="86">
        <f>I66/'סכום נכסי הקרן'!$C$42</f>
        <v>4.8264333622398903E-5</v>
      </c>
    </row>
    <row r="67" spans="2:11">
      <c r="B67" s="72" t="s">
        <v>1315</v>
      </c>
      <c r="C67" s="82" t="s">
        <v>1316</v>
      </c>
      <c r="D67" s="83" t="s">
        <v>549</v>
      </c>
      <c r="E67" s="83" t="s">
        <v>109</v>
      </c>
      <c r="F67" s="91">
        <v>44144</v>
      </c>
      <c r="G67" s="84">
        <v>1511796.78006</v>
      </c>
      <c r="H67" s="85">
        <v>4.3414739999999998</v>
      </c>
      <c r="I67" s="84">
        <v>65.634261230000007</v>
      </c>
      <c r="J67" s="86">
        <f t="shared" si="0"/>
        <v>5.091609339653214E-3</v>
      </c>
      <c r="K67" s="86">
        <f>I67/'סכום נכסי הקרן'!$C$42</f>
        <v>4.2685106191807757E-5</v>
      </c>
    </row>
    <row r="68" spans="2:11">
      <c r="B68" s="72" t="s">
        <v>1317</v>
      </c>
      <c r="C68" s="82" t="s">
        <v>1318</v>
      </c>
      <c r="D68" s="83" t="s">
        <v>549</v>
      </c>
      <c r="E68" s="83" t="s">
        <v>109</v>
      </c>
      <c r="F68" s="91">
        <v>44082</v>
      </c>
      <c r="G68" s="84">
        <v>2707660.2175139999</v>
      </c>
      <c r="H68" s="85">
        <v>4.442507</v>
      </c>
      <c r="I68" s="84">
        <v>120.287995466</v>
      </c>
      <c r="J68" s="86">
        <f t="shared" si="0"/>
        <v>9.3313990236993331E-3</v>
      </c>
      <c r="K68" s="86">
        <f>I68/'סכום נכסי הקרן'!$C$42</f>
        <v>7.8229049338625415E-5</v>
      </c>
    </row>
    <row r="69" spans="2:11">
      <c r="B69" s="72" t="s">
        <v>1319</v>
      </c>
      <c r="C69" s="82" t="s">
        <v>1320</v>
      </c>
      <c r="D69" s="83" t="s">
        <v>549</v>
      </c>
      <c r="E69" s="83" t="s">
        <v>109</v>
      </c>
      <c r="F69" s="91">
        <v>44140</v>
      </c>
      <c r="G69" s="84">
        <v>1935424.1018699997</v>
      </c>
      <c r="H69" s="85">
        <v>4.4552440000000004</v>
      </c>
      <c r="I69" s="84">
        <v>86.227868100000009</v>
      </c>
      <c r="J69" s="86">
        <f t="shared" si="0"/>
        <v>6.6891682838911941E-3</v>
      </c>
      <c r="K69" s="86">
        <f>I69/'סכום נכסי הקרן'!$C$42</f>
        <v>5.60781158737161E-5</v>
      </c>
    </row>
    <row r="70" spans="2:11">
      <c r="B70" s="72" t="s">
        <v>1321</v>
      </c>
      <c r="C70" s="82" t="s">
        <v>1322</v>
      </c>
      <c r="D70" s="83" t="s">
        <v>549</v>
      </c>
      <c r="E70" s="83" t="s">
        <v>109</v>
      </c>
      <c r="F70" s="91">
        <v>44126</v>
      </c>
      <c r="G70" s="84">
        <v>1134893.4765300001</v>
      </c>
      <c r="H70" s="85">
        <v>4.5311180000000002</v>
      </c>
      <c r="I70" s="84">
        <v>51.423363625</v>
      </c>
      <c r="J70" s="86">
        <f t="shared" si="0"/>
        <v>3.989192132321245E-3</v>
      </c>
      <c r="K70" s="86">
        <f>I70/'סכום נכסי הקרן'!$C$42</f>
        <v>3.3443078293837435E-5</v>
      </c>
    </row>
    <row r="71" spans="2:11">
      <c r="B71" s="72" t="s">
        <v>1323</v>
      </c>
      <c r="C71" s="82" t="s">
        <v>1324</v>
      </c>
      <c r="D71" s="83" t="s">
        <v>549</v>
      </c>
      <c r="E71" s="83" t="s">
        <v>109</v>
      </c>
      <c r="F71" s="91">
        <v>44145</v>
      </c>
      <c r="G71" s="84">
        <v>2130992.1097849999</v>
      </c>
      <c r="H71" s="85">
        <v>4.5082519999999997</v>
      </c>
      <c r="I71" s="84">
        <v>96.070492834000007</v>
      </c>
      <c r="J71" s="86">
        <f t="shared" si="0"/>
        <v>7.4527146251339247E-3</v>
      </c>
      <c r="K71" s="86">
        <f>I71/'סכום נכסי הקרן'!$C$42</f>
        <v>6.2479246534799393E-5</v>
      </c>
    </row>
    <row r="72" spans="2:11">
      <c r="B72" s="72" t="s">
        <v>1325</v>
      </c>
      <c r="C72" s="82" t="s">
        <v>1326</v>
      </c>
      <c r="D72" s="83" t="s">
        <v>549</v>
      </c>
      <c r="E72" s="83" t="s">
        <v>109</v>
      </c>
      <c r="F72" s="91">
        <v>44130</v>
      </c>
      <c r="G72" s="84">
        <v>1412076.8299759999</v>
      </c>
      <c r="H72" s="85">
        <v>4.6001000000000003</v>
      </c>
      <c r="I72" s="84">
        <v>64.956953150000004</v>
      </c>
      <c r="J72" s="86">
        <f t="shared" si="0"/>
        <v>5.0390668400299484E-3</v>
      </c>
      <c r="K72" s="86">
        <f>I72/'סכום נכסי הקרן'!$C$42</f>
        <v>4.2244620281285236E-5</v>
      </c>
    </row>
    <row r="73" spans="2:11">
      <c r="B73" s="72" t="s">
        <v>1327</v>
      </c>
      <c r="C73" s="82" t="s">
        <v>1328</v>
      </c>
      <c r="D73" s="83" t="s">
        <v>549</v>
      </c>
      <c r="E73" s="83" t="s">
        <v>109</v>
      </c>
      <c r="F73" s="91">
        <v>44130</v>
      </c>
      <c r="G73" s="84">
        <v>1894750.5096</v>
      </c>
      <c r="H73" s="85">
        <v>4.6567049999999997</v>
      </c>
      <c r="I73" s="84">
        <v>88.232937624000002</v>
      </c>
      <c r="J73" s="86">
        <f t="shared" si="0"/>
        <v>6.8447125152687246E-3</v>
      </c>
      <c r="K73" s="86">
        <f>I73/'סכום נכסי הקרן'!$C$42</f>
        <v>5.7382108696214383E-5</v>
      </c>
    </row>
    <row r="74" spans="2:11">
      <c r="B74" s="72" t="s">
        <v>1329</v>
      </c>
      <c r="C74" s="82" t="s">
        <v>1330</v>
      </c>
      <c r="D74" s="83" t="s">
        <v>549</v>
      </c>
      <c r="E74" s="83" t="s">
        <v>109</v>
      </c>
      <c r="F74" s="91">
        <v>44126</v>
      </c>
      <c r="G74" s="84">
        <v>1551423.7143999999</v>
      </c>
      <c r="H74" s="85">
        <v>4.6446420000000002</v>
      </c>
      <c r="I74" s="84">
        <v>72.058077827999995</v>
      </c>
      <c r="J74" s="86">
        <f t="shared" si="0"/>
        <v>5.5899399976609282E-3</v>
      </c>
      <c r="K74" s="86">
        <f>I74/'סכום נכסי הקרן'!$C$42</f>
        <v>4.6862822044835366E-5</v>
      </c>
    </row>
    <row r="75" spans="2:11">
      <c r="B75" s="72" t="s">
        <v>1331</v>
      </c>
      <c r="C75" s="82" t="s">
        <v>1332</v>
      </c>
      <c r="D75" s="83" t="s">
        <v>549</v>
      </c>
      <c r="E75" s="83" t="s">
        <v>109</v>
      </c>
      <c r="F75" s="91">
        <v>44131</v>
      </c>
      <c r="G75" s="84">
        <v>775849.966136</v>
      </c>
      <c r="H75" s="85">
        <v>4.659097</v>
      </c>
      <c r="I75" s="84">
        <v>36.147603996999997</v>
      </c>
      <c r="J75" s="86">
        <f t="shared" si="0"/>
        <v>2.8041677420920829E-3</v>
      </c>
      <c r="K75" s="86">
        <f>I75/'סכום נכסי הקרן'!$C$42</f>
        <v>2.3508519579193549E-5</v>
      </c>
    </row>
    <row r="76" spans="2:11">
      <c r="B76" s="72" t="s">
        <v>1333</v>
      </c>
      <c r="C76" s="82" t="s">
        <v>1334</v>
      </c>
      <c r="D76" s="83" t="s">
        <v>549</v>
      </c>
      <c r="E76" s="83" t="s">
        <v>109</v>
      </c>
      <c r="F76" s="91">
        <v>44131</v>
      </c>
      <c r="G76" s="84">
        <v>1895425.2782999999</v>
      </c>
      <c r="H76" s="85">
        <v>4.652596</v>
      </c>
      <c r="I76" s="84">
        <v>88.186481710999999</v>
      </c>
      <c r="J76" s="86">
        <f t="shared" ref="J76:J139" si="1">IFERROR(I76/$I$11,0)</f>
        <v>6.8411086755045493E-3</v>
      </c>
      <c r="K76" s="86">
        <f>I76/'סכום נכסי הקרן'!$C$42</f>
        <v>5.735189618917185E-5</v>
      </c>
    </row>
    <row r="77" spans="2:11">
      <c r="B77" s="72" t="s">
        <v>1335</v>
      </c>
      <c r="C77" s="82" t="s">
        <v>1336</v>
      </c>
      <c r="D77" s="83" t="s">
        <v>549</v>
      </c>
      <c r="E77" s="83" t="s">
        <v>109</v>
      </c>
      <c r="F77" s="91">
        <v>44126</v>
      </c>
      <c r="G77" s="84">
        <v>1895762.6626500001</v>
      </c>
      <c r="H77" s="85">
        <v>4.6842290000000002</v>
      </c>
      <c r="I77" s="84">
        <v>88.801861430999992</v>
      </c>
      <c r="J77" s="86">
        <f t="shared" si="1"/>
        <v>6.8888470528560564E-3</v>
      </c>
      <c r="K77" s="86">
        <f>I77/'סכום נכסי הקרן'!$C$42</f>
        <v>5.7752107118711171E-5</v>
      </c>
    </row>
    <row r="78" spans="2:11">
      <c r="B78" s="72" t="s">
        <v>1337</v>
      </c>
      <c r="C78" s="82" t="s">
        <v>1338</v>
      </c>
      <c r="D78" s="83" t="s">
        <v>549</v>
      </c>
      <c r="E78" s="83" t="s">
        <v>109</v>
      </c>
      <c r="F78" s="91">
        <v>44140</v>
      </c>
      <c r="G78" s="84">
        <v>1896437.43135</v>
      </c>
      <c r="H78" s="85">
        <v>4.718642</v>
      </c>
      <c r="I78" s="84">
        <v>89.486089825999997</v>
      </c>
      <c r="J78" s="86">
        <f t="shared" si="1"/>
        <v>6.9419263992393379E-3</v>
      </c>
      <c r="K78" s="86">
        <f>I78/'סכום נכסי הקרן'!$C$42</f>
        <v>5.8197093641796701E-5</v>
      </c>
    </row>
    <row r="79" spans="2:11">
      <c r="B79" s="72" t="s">
        <v>1339</v>
      </c>
      <c r="C79" s="82" t="s">
        <v>1340</v>
      </c>
      <c r="D79" s="83" t="s">
        <v>549</v>
      </c>
      <c r="E79" s="83" t="s">
        <v>109</v>
      </c>
      <c r="F79" s="91">
        <v>44118</v>
      </c>
      <c r="G79" s="84">
        <v>1138233.5815950001</v>
      </c>
      <c r="H79" s="85">
        <v>4.7174009999999997</v>
      </c>
      <c r="I79" s="84">
        <v>53.695047353</v>
      </c>
      <c r="J79" s="86">
        <f t="shared" si="1"/>
        <v>4.1654190886313168E-3</v>
      </c>
      <c r="K79" s="86">
        <f>I79/'סכום נכסי הקרן'!$C$42</f>
        <v>3.4920463113087299E-5</v>
      </c>
    </row>
    <row r="80" spans="2:11">
      <c r="B80" s="72" t="s">
        <v>1341</v>
      </c>
      <c r="C80" s="82" t="s">
        <v>1342</v>
      </c>
      <c r="D80" s="83" t="s">
        <v>549</v>
      </c>
      <c r="E80" s="83" t="s">
        <v>109</v>
      </c>
      <c r="F80" s="91">
        <v>44082</v>
      </c>
      <c r="G80" s="84">
        <v>3984171.7891500001</v>
      </c>
      <c r="H80" s="85">
        <v>4.7127119999999998</v>
      </c>
      <c r="I80" s="84">
        <v>187.762541868</v>
      </c>
      <c r="J80" s="86">
        <f t="shared" si="1"/>
        <v>1.4565769369476246E-2</v>
      </c>
      <c r="K80" s="86">
        <f>I80/'סכום נכסי הקרן'!$C$42</f>
        <v>1.2211098119004955E-4</v>
      </c>
    </row>
    <row r="81" spans="2:11">
      <c r="B81" s="72" t="s">
        <v>1343</v>
      </c>
      <c r="C81" s="82" t="s">
        <v>1344</v>
      </c>
      <c r="D81" s="83" t="s">
        <v>549</v>
      </c>
      <c r="E81" s="83" t="s">
        <v>109</v>
      </c>
      <c r="F81" s="91">
        <v>44118</v>
      </c>
      <c r="G81" s="84">
        <v>1553633.457376</v>
      </c>
      <c r="H81" s="85">
        <v>4.8047230000000001</v>
      </c>
      <c r="I81" s="84">
        <v>74.647784497999993</v>
      </c>
      <c r="J81" s="86">
        <f t="shared" si="1"/>
        <v>5.7908377364459772E-3</v>
      </c>
      <c r="K81" s="86">
        <f>I81/'סכום נכסי הקרן'!$C$42</f>
        <v>4.8547032427385641E-5</v>
      </c>
    </row>
    <row r="82" spans="2:11">
      <c r="B82" s="72" t="s">
        <v>1345</v>
      </c>
      <c r="C82" s="82" t="s">
        <v>1346</v>
      </c>
      <c r="D82" s="83" t="s">
        <v>549</v>
      </c>
      <c r="E82" s="83" t="s">
        <v>109</v>
      </c>
      <c r="F82" s="91">
        <v>44116</v>
      </c>
      <c r="G82" s="84">
        <v>759362.20268999995</v>
      </c>
      <c r="H82" s="85">
        <v>4.7753249999999996</v>
      </c>
      <c r="I82" s="84">
        <v>36.262011571000002</v>
      </c>
      <c r="J82" s="86">
        <f t="shared" si="1"/>
        <v>2.8130429645961373E-3</v>
      </c>
      <c r="K82" s="86">
        <f>I82/'סכום נכסי הקרן'!$C$42</f>
        <v>2.3582924308580604E-5</v>
      </c>
    </row>
    <row r="83" spans="2:11">
      <c r="B83" s="72" t="s">
        <v>1347</v>
      </c>
      <c r="C83" s="82" t="s">
        <v>1348</v>
      </c>
      <c r="D83" s="83" t="s">
        <v>549</v>
      </c>
      <c r="E83" s="83" t="s">
        <v>109</v>
      </c>
      <c r="F83" s="91">
        <v>44118</v>
      </c>
      <c r="G83" s="84">
        <v>1709172.2478830002</v>
      </c>
      <c r="H83" s="85">
        <v>4.8135779999999997</v>
      </c>
      <c r="I83" s="84">
        <v>82.272339859999988</v>
      </c>
      <c r="J83" s="86">
        <f t="shared" si="1"/>
        <v>6.3823162807968015E-3</v>
      </c>
      <c r="K83" s="86">
        <f>I83/'סכום נכסי הקרן'!$C$42</f>
        <v>5.3505646254877442E-5</v>
      </c>
    </row>
    <row r="84" spans="2:11">
      <c r="B84" s="72" t="s">
        <v>1349</v>
      </c>
      <c r="C84" s="82" t="s">
        <v>1350</v>
      </c>
      <c r="D84" s="83" t="s">
        <v>549</v>
      </c>
      <c r="E84" s="83" t="s">
        <v>109</v>
      </c>
      <c r="F84" s="91">
        <v>44070</v>
      </c>
      <c r="G84" s="84">
        <v>760126.94055000006</v>
      </c>
      <c r="H84" s="85">
        <v>4.9577109999999998</v>
      </c>
      <c r="I84" s="84">
        <v>37.684896666</v>
      </c>
      <c r="J84" s="86">
        <f t="shared" si="1"/>
        <v>2.923423959265487E-3</v>
      </c>
      <c r="K84" s="86">
        <f>I84/'סכום נכסי הקרן'!$C$42</f>
        <v>2.4508294690460581E-5</v>
      </c>
    </row>
    <row r="85" spans="2:11">
      <c r="B85" s="72" t="s">
        <v>1351</v>
      </c>
      <c r="C85" s="82" t="s">
        <v>1352</v>
      </c>
      <c r="D85" s="83" t="s">
        <v>549</v>
      </c>
      <c r="E85" s="83" t="s">
        <v>109</v>
      </c>
      <c r="F85" s="91">
        <v>44125</v>
      </c>
      <c r="G85" s="84">
        <v>1140359.1029999999</v>
      </c>
      <c r="H85" s="85">
        <v>4.882441</v>
      </c>
      <c r="I85" s="84">
        <v>55.677360346999997</v>
      </c>
      <c r="J85" s="86">
        <f t="shared" si="1"/>
        <v>4.3191979712639281E-3</v>
      </c>
      <c r="K85" s="86">
        <f>I85/'סכום נכסי הקרן'!$C$42</f>
        <v>3.6209656273314635E-5</v>
      </c>
    </row>
    <row r="86" spans="2:11">
      <c r="B86" s="72" t="s">
        <v>1353</v>
      </c>
      <c r="C86" s="82" t="s">
        <v>1354</v>
      </c>
      <c r="D86" s="83" t="s">
        <v>549</v>
      </c>
      <c r="E86" s="83" t="s">
        <v>109</v>
      </c>
      <c r="F86" s="91">
        <v>44068</v>
      </c>
      <c r="G86" s="84">
        <v>760284.38658000005</v>
      </c>
      <c r="H86" s="85">
        <v>4.9773849999999999</v>
      </c>
      <c r="I86" s="84">
        <v>37.842280842000001</v>
      </c>
      <c r="J86" s="86">
        <f t="shared" si="1"/>
        <v>2.9356331123117463E-3</v>
      </c>
      <c r="K86" s="86">
        <f>I86/'סכום נכסי הקרן'!$C$42</f>
        <v>2.4610649164169498E-5</v>
      </c>
    </row>
    <row r="87" spans="2:11">
      <c r="B87" s="72" t="s">
        <v>1355</v>
      </c>
      <c r="C87" s="82" t="s">
        <v>1356</v>
      </c>
      <c r="D87" s="83" t="s">
        <v>549</v>
      </c>
      <c r="E87" s="83" t="s">
        <v>109</v>
      </c>
      <c r="F87" s="91">
        <v>44140</v>
      </c>
      <c r="G87" s="84">
        <v>1705629.712208</v>
      </c>
      <c r="H87" s="85">
        <v>4.6536359999999997</v>
      </c>
      <c r="I87" s="84">
        <v>79.37379398600001</v>
      </c>
      <c r="J87" s="86">
        <f t="shared" si="1"/>
        <v>6.1574601924231599E-3</v>
      </c>
      <c r="K87" s="86">
        <f>I87/'סכום נכסי הקרן'!$C$42</f>
        <v>5.1620582934061641E-5</v>
      </c>
    </row>
    <row r="88" spans="2:11">
      <c r="B88" s="72" t="s">
        <v>1357</v>
      </c>
      <c r="C88" s="82" t="s">
        <v>1358</v>
      </c>
      <c r="D88" s="83" t="s">
        <v>549</v>
      </c>
      <c r="E88" s="83" t="s">
        <v>109</v>
      </c>
      <c r="F88" s="91">
        <v>44083</v>
      </c>
      <c r="G88" s="84">
        <v>1750841.5089060001</v>
      </c>
      <c r="H88" s="85">
        <v>5.0006529999999998</v>
      </c>
      <c r="I88" s="84">
        <v>87.553508562999994</v>
      </c>
      <c r="J88" s="86">
        <f t="shared" si="1"/>
        <v>6.7920054795256573E-3</v>
      </c>
      <c r="K88" s="86">
        <f>I88/'סכום נכסי הקרן'!$C$42</f>
        <v>5.6940243410080415E-5</v>
      </c>
    </row>
    <row r="89" spans="2:11">
      <c r="B89" s="72" t="s">
        <v>1359</v>
      </c>
      <c r="C89" s="82" t="s">
        <v>1360</v>
      </c>
      <c r="D89" s="83" t="s">
        <v>549</v>
      </c>
      <c r="E89" s="83" t="s">
        <v>109</v>
      </c>
      <c r="F89" s="91">
        <v>44063</v>
      </c>
      <c r="G89" s="84">
        <v>1901554.4273250001</v>
      </c>
      <c r="H89" s="85">
        <v>5.0195160000000003</v>
      </c>
      <c r="I89" s="84">
        <v>95.448831667999997</v>
      </c>
      <c r="J89" s="86">
        <f t="shared" si="1"/>
        <v>7.4044889615919301E-3</v>
      </c>
      <c r="K89" s="86">
        <f>I89/'סכום נכסי הקרן'!$C$42</f>
        <v>6.2074950479831318E-5</v>
      </c>
    </row>
    <row r="90" spans="2:11">
      <c r="B90" s="72" t="s">
        <v>1361</v>
      </c>
      <c r="C90" s="82" t="s">
        <v>1362</v>
      </c>
      <c r="D90" s="83" t="s">
        <v>549</v>
      </c>
      <c r="E90" s="83" t="s">
        <v>109</v>
      </c>
      <c r="F90" s="91">
        <v>44146</v>
      </c>
      <c r="G90" s="84">
        <v>3113619.9258079999</v>
      </c>
      <c r="H90" s="85">
        <v>4.9754800000000001</v>
      </c>
      <c r="I90" s="84">
        <v>154.91753964500001</v>
      </c>
      <c r="J90" s="86">
        <f t="shared" si="1"/>
        <v>1.2017802546272051E-2</v>
      </c>
      <c r="K90" s="86">
        <f>I90/'סכום נכסי הקרן'!$C$42</f>
        <v>1.0075030185146508E-4</v>
      </c>
    </row>
    <row r="91" spans="2:11">
      <c r="B91" s="72" t="s">
        <v>1363</v>
      </c>
      <c r="C91" s="82" t="s">
        <v>1364</v>
      </c>
      <c r="D91" s="83" t="s">
        <v>549</v>
      </c>
      <c r="E91" s="83" t="s">
        <v>109</v>
      </c>
      <c r="F91" s="91">
        <v>44112</v>
      </c>
      <c r="G91" s="84">
        <v>778566.10854399996</v>
      </c>
      <c r="H91" s="85">
        <v>4.9667310000000002</v>
      </c>
      <c r="I91" s="84">
        <v>38.669283153999999</v>
      </c>
      <c r="J91" s="86">
        <f t="shared" si="1"/>
        <v>2.9997882138819202E-3</v>
      </c>
      <c r="K91" s="86">
        <f>I91/'סכום נכסי הקרן'!$C$42</f>
        <v>2.5148488409207809E-5</v>
      </c>
    </row>
    <row r="92" spans="2:11">
      <c r="B92" s="72" t="s">
        <v>1365</v>
      </c>
      <c r="C92" s="82" t="s">
        <v>1366</v>
      </c>
      <c r="D92" s="83" t="s">
        <v>549</v>
      </c>
      <c r="E92" s="83" t="s">
        <v>109</v>
      </c>
      <c r="F92" s="91">
        <v>44117</v>
      </c>
      <c r="G92" s="84">
        <v>1521603.4184999999</v>
      </c>
      <c r="H92" s="85">
        <v>4.962148</v>
      </c>
      <c r="I92" s="84">
        <v>75.504212654</v>
      </c>
      <c r="J92" s="86">
        <f t="shared" si="1"/>
        <v>5.8572755619979537E-3</v>
      </c>
      <c r="K92" s="86">
        <f>I92/'סכום נכסי הקרן'!$C$42</f>
        <v>4.9104008709276128E-5</v>
      </c>
    </row>
    <row r="93" spans="2:11">
      <c r="B93" s="72" t="s">
        <v>1367</v>
      </c>
      <c r="C93" s="82" t="s">
        <v>1368</v>
      </c>
      <c r="D93" s="83" t="s">
        <v>549</v>
      </c>
      <c r="E93" s="83" t="s">
        <v>109</v>
      </c>
      <c r="F93" s="91">
        <v>44112</v>
      </c>
      <c r="G93" s="84">
        <v>1141337.517615</v>
      </c>
      <c r="H93" s="85">
        <v>4.9807750000000004</v>
      </c>
      <c r="I93" s="84">
        <v>56.847448297</v>
      </c>
      <c r="J93" s="86">
        <f t="shared" si="1"/>
        <v>4.4099681059891222E-3</v>
      </c>
      <c r="K93" s="86">
        <f>I93/'סכום נכסי הקרן'!$C$42</f>
        <v>3.6970620554217909E-5</v>
      </c>
    </row>
    <row r="94" spans="2:11">
      <c r="B94" s="72" t="s">
        <v>1369</v>
      </c>
      <c r="C94" s="82" t="s">
        <v>1370</v>
      </c>
      <c r="D94" s="83" t="s">
        <v>549</v>
      </c>
      <c r="E94" s="83" t="s">
        <v>109</v>
      </c>
      <c r="F94" s="91">
        <v>44139</v>
      </c>
      <c r="G94" s="84">
        <v>1711905.061118</v>
      </c>
      <c r="H94" s="85">
        <v>5.0030570000000001</v>
      </c>
      <c r="I94" s="84">
        <v>85.647583729999994</v>
      </c>
      <c r="J94" s="86">
        <f t="shared" si="1"/>
        <v>6.6441524451725529E-3</v>
      </c>
      <c r="K94" s="86">
        <f>I94/'סכום נכסי הקרן'!$C$42</f>
        <v>5.5700729132542949E-5</v>
      </c>
    </row>
    <row r="95" spans="2:11">
      <c r="B95" s="72" t="s">
        <v>1371</v>
      </c>
      <c r="C95" s="82" t="s">
        <v>1372</v>
      </c>
      <c r="D95" s="83" t="s">
        <v>549</v>
      </c>
      <c r="E95" s="83" t="s">
        <v>109</v>
      </c>
      <c r="F95" s="91">
        <v>44112</v>
      </c>
      <c r="G95" s="84">
        <v>1331560.4372179999</v>
      </c>
      <c r="H95" s="85">
        <v>4.9807750000000004</v>
      </c>
      <c r="I95" s="84">
        <v>66.322023051000002</v>
      </c>
      <c r="J95" s="86">
        <f t="shared" si="1"/>
        <v>5.1449627932555813E-3</v>
      </c>
      <c r="K95" s="86">
        <f>I95/'סכום נכסי הקרן'!$C$42</f>
        <v>4.313239067119239E-5</v>
      </c>
    </row>
    <row r="96" spans="2:11">
      <c r="B96" s="72" t="s">
        <v>1373</v>
      </c>
      <c r="C96" s="82" t="s">
        <v>1374</v>
      </c>
      <c r="D96" s="83" t="s">
        <v>549</v>
      </c>
      <c r="E96" s="83" t="s">
        <v>109</v>
      </c>
      <c r="F96" s="91">
        <v>44116</v>
      </c>
      <c r="G96" s="84">
        <v>1332190.2213379999</v>
      </c>
      <c r="H96" s="85">
        <v>5.0101750000000003</v>
      </c>
      <c r="I96" s="84">
        <v>66.745063213999998</v>
      </c>
      <c r="J96" s="86">
        <f t="shared" si="1"/>
        <v>5.1777803370903659E-3</v>
      </c>
      <c r="K96" s="86">
        <f>I96/'סכום נכסי הקרן'!$C$42</f>
        <v>4.340751396720659E-5</v>
      </c>
    </row>
    <row r="97" spans="2:11">
      <c r="B97" s="72" t="s">
        <v>1375</v>
      </c>
      <c r="C97" s="82" t="s">
        <v>1376</v>
      </c>
      <c r="D97" s="83" t="s">
        <v>549</v>
      </c>
      <c r="E97" s="83" t="s">
        <v>109</v>
      </c>
      <c r="F97" s="91">
        <v>44132</v>
      </c>
      <c r="G97" s="84">
        <v>1522548.0946799999</v>
      </c>
      <c r="H97" s="85">
        <v>5.0132070000000004</v>
      </c>
      <c r="I97" s="84">
        <v>76.328484457000002</v>
      </c>
      <c r="J97" s="86">
        <f t="shared" si="1"/>
        <v>5.9212188430209645E-3</v>
      </c>
      <c r="K97" s="86">
        <f>I97/'סכום נכסי הקרן'!$C$42</f>
        <v>4.9640072173427471E-5</v>
      </c>
    </row>
    <row r="98" spans="2:11">
      <c r="B98" s="72" t="s">
        <v>1377</v>
      </c>
      <c r="C98" s="82" t="s">
        <v>1378</v>
      </c>
      <c r="D98" s="83" t="s">
        <v>549</v>
      </c>
      <c r="E98" s="83" t="s">
        <v>109</v>
      </c>
      <c r="F98" s="91">
        <v>44139</v>
      </c>
      <c r="G98" s="84">
        <v>1522728.0330000001</v>
      </c>
      <c r="H98" s="85">
        <v>5.0675869999999996</v>
      </c>
      <c r="I98" s="84">
        <v>77.165573828999996</v>
      </c>
      <c r="J98" s="86">
        <f t="shared" si="1"/>
        <v>5.9861564531155454E-3</v>
      </c>
      <c r="K98" s="86">
        <f>I98/'סכום נכסי הקרן'!$C$42</f>
        <v>5.0184471517097102E-5</v>
      </c>
    </row>
    <row r="99" spans="2:11">
      <c r="B99" s="72" t="s">
        <v>1379</v>
      </c>
      <c r="C99" s="82" t="s">
        <v>1380</v>
      </c>
      <c r="D99" s="83" t="s">
        <v>549</v>
      </c>
      <c r="E99" s="83" t="s">
        <v>109</v>
      </c>
      <c r="F99" s="91">
        <v>44084</v>
      </c>
      <c r="G99" s="84">
        <v>4677197.2265760005</v>
      </c>
      <c r="H99" s="85">
        <v>5.1719939999999998</v>
      </c>
      <c r="I99" s="84">
        <v>241.90437205199999</v>
      </c>
      <c r="J99" s="86">
        <f t="shared" si="1"/>
        <v>1.8765847850816267E-2</v>
      </c>
      <c r="K99" s="86">
        <f>I99/'סכום נכסי הקרן'!$C$42</f>
        <v>1.5732200859423293E-4</v>
      </c>
    </row>
    <row r="100" spans="2:11">
      <c r="B100" s="72" t="s">
        <v>1381</v>
      </c>
      <c r="C100" s="82" t="s">
        <v>1382</v>
      </c>
      <c r="D100" s="83" t="s">
        <v>549</v>
      </c>
      <c r="E100" s="83" t="s">
        <v>109</v>
      </c>
      <c r="F100" s="91">
        <v>44116</v>
      </c>
      <c r="G100" s="84">
        <v>1333685.958623</v>
      </c>
      <c r="H100" s="85">
        <v>5.117159</v>
      </c>
      <c r="I100" s="84">
        <v>68.246834505999999</v>
      </c>
      <c r="J100" s="86">
        <f t="shared" si="1"/>
        <v>5.2942809663817526E-3</v>
      </c>
      <c r="K100" s="86">
        <f>I100/'סכום נכסי הקרן'!$C$42</f>
        <v>4.4384187824328153E-5</v>
      </c>
    </row>
    <row r="101" spans="2:11">
      <c r="B101" s="72" t="s">
        <v>1383</v>
      </c>
      <c r="C101" s="82" t="s">
        <v>1384</v>
      </c>
      <c r="D101" s="83" t="s">
        <v>549</v>
      </c>
      <c r="E101" s="83" t="s">
        <v>109</v>
      </c>
      <c r="F101" s="91">
        <v>44084</v>
      </c>
      <c r="G101" s="84">
        <v>1794196.2057320001</v>
      </c>
      <c r="H101" s="85">
        <v>5.2391189999999996</v>
      </c>
      <c r="I101" s="84">
        <v>94.000067016999992</v>
      </c>
      <c r="J101" s="86">
        <f t="shared" si="1"/>
        <v>7.2921003479356926E-3</v>
      </c>
      <c r="K101" s="86">
        <f>I101/'סכום נכסי הקרן'!$C$42</f>
        <v>6.1132749382173391E-5</v>
      </c>
    </row>
    <row r="102" spans="2:11">
      <c r="B102" s="72" t="s">
        <v>1385</v>
      </c>
      <c r="C102" s="82" t="s">
        <v>1386</v>
      </c>
      <c r="D102" s="83" t="s">
        <v>549</v>
      </c>
      <c r="E102" s="83" t="s">
        <v>109</v>
      </c>
      <c r="F102" s="91">
        <v>44062</v>
      </c>
      <c r="G102" s="84">
        <v>952942.09657499997</v>
      </c>
      <c r="H102" s="85">
        <v>5.1489520000000004</v>
      </c>
      <c r="I102" s="84">
        <v>49.066530722000003</v>
      </c>
      <c r="J102" s="86">
        <f t="shared" si="1"/>
        <v>3.8063596878626215E-3</v>
      </c>
      <c r="K102" s="86">
        <f>I102/'סכום נכסי הקרן'!$C$42</f>
        <v>3.1910316884542889E-5</v>
      </c>
    </row>
    <row r="103" spans="2:11">
      <c r="B103" s="72" t="s">
        <v>1387</v>
      </c>
      <c r="C103" s="82" t="s">
        <v>1388</v>
      </c>
      <c r="D103" s="83" t="s">
        <v>549</v>
      </c>
      <c r="E103" s="83" t="s">
        <v>109</v>
      </c>
      <c r="F103" s="91">
        <v>44062</v>
      </c>
      <c r="G103" s="84">
        <v>762668.56932000001</v>
      </c>
      <c r="H103" s="85">
        <v>5.1881110000000001</v>
      </c>
      <c r="I103" s="84">
        <v>39.568089175000004</v>
      </c>
      <c r="J103" s="86">
        <f t="shared" si="1"/>
        <v>3.0695135226657482E-3</v>
      </c>
      <c r="K103" s="86">
        <f>I103/'סכום נכסי הקרן'!$C$42</f>
        <v>2.5733025048049192E-5</v>
      </c>
    </row>
    <row r="104" spans="2:11">
      <c r="B104" s="72" t="s">
        <v>1389</v>
      </c>
      <c r="C104" s="82" t="s">
        <v>1390</v>
      </c>
      <c r="D104" s="83" t="s">
        <v>549</v>
      </c>
      <c r="E104" s="83" t="s">
        <v>109</v>
      </c>
      <c r="F104" s="91">
        <v>44061</v>
      </c>
      <c r="G104" s="84">
        <v>1907402.4227250002</v>
      </c>
      <c r="H104" s="85">
        <v>5.2244429999999999</v>
      </c>
      <c r="I104" s="84">
        <v>99.651158314999989</v>
      </c>
      <c r="J104" s="86">
        <f t="shared" si="1"/>
        <v>7.7304864696488779E-3</v>
      </c>
      <c r="K104" s="86">
        <f>I104/'סכום נכסי הקרן'!$C$42</f>
        <v>6.4807924932781642E-5</v>
      </c>
    </row>
    <row r="105" spans="2:11">
      <c r="B105" s="72" t="s">
        <v>1391</v>
      </c>
      <c r="C105" s="82" t="s">
        <v>1392</v>
      </c>
      <c r="D105" s="83" t="s">
        <v>549</v>
      </c>
      <c r="E105" s="83" t="s">
        <v>109</v>
      </c>
      <c r="F105" s="91">
        <v>44083</v>
      </c>
      <c r="G105" s="84">
        <v>1562104.138784</v>
      </c>
      <c r="H105" s="85">
        <v>5.2524410000000001</v>
      </c>
      <c r="I105" s="84">
        <v>82.048593869000001</v>
      </c>
      <c r="J105" s="86">
        <f t="shared" si="1"/>
        <v>6.3649590780777317E-3</v>
      </c>
      <c r="K105" s="86">
        <f>I105/'סכום נכסי הקרן'!$C$42</f>
        <v>5.3360133511885518E-5</v>
      </c>
    </row>
    <row r="106" spans="2:11">
      <c r="B106" s="72" t="s">
        <v>1393</v>
      </c>
      <c r="C106" s="82" t="s">
        <v>1394</v>
      </c>
      <c r="D106" s="83" t="s">
        <v>549</v>
      </c>
      <c r="E106" s="83" t="s">
        <v>109</v>
      </c>
      <c r="F106" s="91">
        <v>44055</v>
      </c>
      <c r="G106" s="84">
        <v>1145419.8682500001</v>
      </c>
      <c r="H106" s="85">
        <v>5.3162640000000003</v>
      </c>
      <c r="I106" s="84">
        <v>60.893544846999994</v>
      </c>
      <c r="J106" s="86">
        <f t="shared" si="1"/>
        <v>4.7238459892325509E-3</v>
      </c>
      <c r="K106" s="86">
        <f>I106/'סכום נכסי הקרן'!$C$42</f>
        <v>3.9601991086352664E-5</v>
      </c>
    </row>
    <row r="107" spans="2:11">
      <c r="B107" s="72" t="s">
        <v>1395</v>
      </c>
      <c r="C107" s="82" t="s">
        <v>1396</v>
      </c>
      <c r="D107" s="83" t="s">
        <v>549</v>
      </c>
      <c r="E107" s="83" t="s">
        <v>109</v>
      </c>
      <c r="F107" s="91">
        <v>44055</v>
      </c>
      <c r="G107" s="84">
        <v>1145419.8682500001</v>
      </c>
      <c r="H107" s="85">
        <v>5.3162640000000003</v>
      </c>
      <c r="I107" s="84">
        <v>60.893544846999994</v>
      </c>
      <c r="J107" s="86">
        <f t="shared" si="1"/>
        <v>4.7238459892325509E-3</v>
      </c>
      <c r="K107" s="86">
        <f>I107/'סכום נכסי הקרן'!$C$42</f>
        <v>3.9601991086352664E-5</v>
      </c>
    </row>
    <row r="108" spans="2:11">
      <c r="B108" s="72" t="s">
        <v>1397</v>
      </c>
      <c r="C108" s="82" t="s">
        <v>1398</v>
      </c>
      <c r="D108" s="83" t="s">
        <v>549</v>
      </c>
      <c r="E108" s="83" t="s">
        <v>109</v>
      </c>
      <c r="F108" s="91">
        <v>44055</v>
      </c>
      <c r="G108" s="84">
        <v>2737065.9118039999</v>
      </c>
      <c r="H108" s="85">
        <v>5.3686360000000004</v>
      </c>
      <c r="I108" s="84">
        <v>146.943118056</v>
      </c>
      <c r="J108" s="86">
        <f t="shared" si="1"/>
        <v>1.1399182961317754E-2</v>
      </c>
      <c r="K108" s="86">
        <f>I108/'סכום נכסי הקרן'!$C$42</f>
        <v>9.5564153246060734E-5</v>
      </c>
    </row>
    <row r="109" spans="2:11">
      <c r="B109" s="72" t="s">
        <v>1399</v>
      </c>
      <c r="C109" s="82" t="s">
        <v>1400</v>
      </c>
      <c r="D109" s="83" t="s">
        <v>549</v>
      </c>
      <c r="E109" s="83" t="s">
        <v>109</v>
      </c>
      <c r="F109" s="91">
        <v>44110</v>
      </c>
      <c r="G109" s="84">
        <v>1146432.0212999999</v>
      </c>
      <c r="H109" s="85">
        <v>5.4036020000000002</v>
      </c>
      <c r="I109" s="84">
        <v>61.948621396</v>
      </c>
      <c r="J109" s="86">
        <f t="shared" si="1"/>
        <v>4.8056940592841419E-3</v>
      </c>
      <c r="K109" s="86">
        <f>I109/'סכום נכסי הקרן'!$C$42</f>
        <v>4.0288157940226942E-5</v>
      </c>
    </row>
    <row r="110" spans="2:11">
      <c r="B110" s="72" t="s">
        <v>1401</v>
      </c>
      <c r="C110" s="82" t="s">
        <v>1402</v>
      </c>
      <c r="D110" s="83" t="s">
        <v>549</v>
      </c>
      <c r="E110" s="83" t="s">
        <v>109</v>
      </c>
      <c r="F110" s="91">
        <v>44047</v>
      </c>
      <c r="G110" s="84">
        <v>2112507.3796089999</v>
      </c>
      <c r="H110" s="85">
        <v>5.4159730000000001</v>
      </c>
      <c r="I110" s="84">
        <v>114.412838106</v>
      </c>
      <c r="J110" s="86">
        <f t="shared" si="1"/>
        <v>8.8756308696055185E-3</v>
      </c>
      <c r="K110" s="86">
        <f>I110/'סכום נכסי הקרן'!$C$42</f>
        <v>7.4408152887511648E-5</v>
      </c>
    </row>
    <row r="111" spans="2:11">
      <c r="B111" s="72" t="s">
        <v>1403</v>
      </c>
      <c r="C111" s="82" t="s">
        <v>1404</v>
      </c>
      <c r="D111" s="83" t="s">
        <v>549</v>
      </c>
      <c r="E111" s="83" t="s">
        <v>109</v>
      </c>
      <c r="F111" s="91">
        <v>44138</v>
      </c>
      <c r="G111" s="84">
        <v>1760888.9339999997</v>
      </c>
      <c r="H111" s="85">
        <v>5.4413499999999999</v>
      </c>
      <c r="I111" s="84">
        <v>95.816132886999995</v>
      </c>
      <c r="J111" s="86">
        <f t="shared" si="1"/>
        <v>7.4329825300739902E-3</v>
      </c>
      <c r="K111" s="86">
        <f>I111/'סכום נכסי הקרן'!$C$42</f>
        <v>6.2313824068770698E-5</v>
      </c>
    </row>
    <row r="112" spans="2:11">
      <c r="B112" s="72" t="s">
        <v>1403</v>
      </c>
      <c r="C112" s="82" t="s">
        <v>1405</v>
      </c>
      <c r="D112" s="83" t="s">
        <v>549</v>
      </c>
      <c r="E112" s="83" t="s">
        <v>109</v>
      </c>
      <c r="F112" s="91">
        <v>44138</v>
      </c>
      <c r="G112" s="84">
        <v>1529475.72</v>
      </c>
      <c r="H112" s="85">
        <v>5.4413499999999999</v>
      </c>
      <c r="I112" s="84">
        <v>83.224129564000009</v>
      </c>
      <c r="J112" s="86">
        <f t="shared" si="1"/>
        <v>6.456151824237903E-3</v>
      </c>
      <c r="K112" s="86">
        <f>I112/'סכום נכסי הקרן'!$C$42</f>
        <v>5.4124640722494611E-5</v>
      </c>
    </row>
    <row r="113" spans="2:11">
      <c r="B113" s="72" t="s">
        <v>1406</v>
      </c>
      <c r="C113" s="82" t="s">
        <v>1407</v>
      </c>
      <c r="D113" s="83" t="s">
        <v>549</v>
      </c>
      <c r="E113" s="83" t="s">
        <v>109</v>
      </c>
      <c r="F113" s="91">
        <v>44111</v>
      </c>
      <c r="G113" s="84">
        <v>1173925.956</v>
      </c>
      <c r="H113" s="85">
        <v>5.4656529999999997</v>
      </c>
      <c r="I113" s="84">
        <v>64.162717044999994</v>
      </c>
      <c r="J113" s="86">
        <f t="shared" si="1"/>
        <v>4.9774535927057072E-3</v>
      </c>
      <c r="K113" s="86">
        <f>I113/'סכום נכסי הקרן'!$C$42</f>
        <v>4.1728090471275014E-5</v>
      </c>
    </row>
    <row r="114" spans="2:11">
      <c r="B114" s="72" t="s">
        <v>1408</v>
      </c>
      <c r="C114" s="82" t="s">
        <v>1409</v>
      </c>
      <c r="D114" s="83" t="s">
        <v>549</v>
      </c>
      <c r="E114" s="83" t="s">
        <v>109</v>
      </c>
      <c r="F114" s="91">
        <v>44090</v>
      </c>
      <c r="G114" s="84">
        <v>1912125.8036249997</v>
      </c>
      <c r="H114" s="85">
        <v>5.4724810000000002</v>
      </c>
      <c r="I114" s="84">
        <v>104.640715786</v>
      </c>
      <c r="J114" s="86">
        <f t="shared" si="1"/>
        <v>8.1175537869917925E-3</v>
      </c>
      <c r="K114" s="86">
        <f>I114/'סכום נכסי הקרן'!$C$42</f>
        <v>6.8052873325716626E-5</v>
      </c>
    </row>
    <row r="115" spans="2:11">
      <c r="B115" s="72" t="s">
        <v>1410</v>
      </c>
      <c r="C115" s="82" t="s">
        <v>1411</v>
      </c>
      <c r="D115" s="83" t="s">
        <v>549</v>
      </c>
      <c r="E115" s="83" t="s">
        <v>109</v>
      </c>
      <c r="F115" s="91">
        <v>44111</v>
      </c>
      <c r="G115" s="84">
        <v>1145858.4679050001</v>
      </c>
      <c r="H115" s="85">
        <v>5.3569279999999999</v>
      </c>
      <c r="I115" s="84">
        <v>61.382811421999996</v>
      </c>
      <c r="J115" s="86">
        <f t="shared" si="1"/>
        <v>4.7618010787873867E-3</v>
      </c>
      <c r="K115" s="86">
        <f>I115/'סכום נכסי הקרן'!$C$42</f>
        <v>3.9920184592588574E-5</v>
      </c>
    </row>
    <row r="116" spans="2:11">
      <c r="B116" s="72" t="s">
        <v>1412</v>
      </c>
      <c r="C116" s="82" t="s">
        <v>1413</v>
      </c>
      <c r="D116" s="83" t="s">
        <v>549</v>
      </c>
      <c r="E116" s="83" t="s">
        <v>109</v>
      </c>
      <c r="F116" s="91">
        <v>43893</v>
      </c>
      <c r="G116" s="84">
        <v>1761665.7967650003</v>
      </c>
      <c r="H116" s="85">
        <v>5.4971680000000003</v>
      </c>
      <c r="I116" s="84">
        <v>96.841720293999998</v>
      </c>
      <c r="J116" s="86">
        <f t="shared" si="1"/>
        <v>7.512542965771027E-3</v>
      </c>
      <c r="K116" s="86">
        <f>I116/'סכום נכסי הקרן'!$C$42</f>
        <v>6.2980812720069273E-5</v>
      </c>
    </row>
    <row r="117" spans="2:11">
      <c r="B117" s="72" t="s">
        <v>1414</v>
      </c>
      <c r="C117" s="82" t="s">
        <v>1415</v>
      </c>
      <c r="D117" s="83" t="s">
        <v>549</v>
      </c>
      <c r="E117" s="83" t="s">
        <v>109</v>
      </c>
      <c r="F117" s="91">
        <v>44138</v>
      </c>
      <c r="G117" s="84">
        <v>765120.22892999987</v>
      </c>
      <c r="H117" s="85">
        <v>5.4886039999999996</v>
      </c>
      <c r="I117" s="84">
        <v>41.994419091999994</v>
      </c>
      <c r="J117" s="86">
        <f t="shared" si="1"/>
        <v>3.2577372313654729E-3</v>
      </c>
      <c r="K117" s="86">
        <f>I117/'סכום נכסי הקרן'!$C$42</f>
        <v>2.7310983696819139E-5</v>
      </c>
    </row>
    <row r="118" spans="2:11">
      <c r="B118" s="72" t="s">
        <v>1416</v>
      </c>
      <c r="C118" s="82" t="s">
        <v>1417</v>
      </c>
      <c r="D118" s="83" t="s">
        <v>549</v>
      </c>
      <c r="E118" s="83" t="s">
        <v>109</v>
      </c>
      <c r="F118" s="91">
        <v>44090</v>
      </c>
      <c r="G118" s="84">
        <v>1147680.3433950001</v>
      </c>
      <c r="H118" s="85">
        <v>5.496251</v>
      </c>
      <c r="I118" s="84">
        <v>63.079390799000002</v>
      </c>
      <c r="J118" s="86">
        <f t="shared" si="1"/>
        <v>4.893414038840754E-3</v>
      </c>
      <c r="K118" s="86">
        <f>I118/'סכום נכסי הקרן'!$C$42</f>
        <v>4.1023551485320128E-5</v>
      </c>
    </row>
    <row r="119" spans="2:11">
      <c r="B119" s="72" t="s">
        <v>1418</v>
      </c>
      <c r="C119" s="82" t="s">
        <v>1419</v>
      </c>
      <c r="D119" s="83" t="s">
        <v>549</v>
      </c>
      <c r="E119" s="83" t="s">
        <v>109</v>
      </c>
      <c r="F119" s="91">
        <v>44138</v>
      </c>
      <c r="G119" s="84">
        <v>2295495.64053</v>
      </c>
      <c r="H119" s="85">
        <v>5.4940059999999997</v>
      </c>
      <c r="I119" s="84">
        <v>126.114668706</v>
      </c>
      <c r="J119" s="86">
        <f t="shared" si="1"/>
        <v>9.7834059988967815E-3</v>
      </c>
      <c r="K119" s="86">
        <f>I119/'סכום נכסי הקרן'!$C$42</f>
        <v>8.201841424246444E-5</v>
      </c>
    </row>
    <row r="120" spans="2:11">
      <c r="B120" s="72" t="s">
        <v>1420</v>
      </c>
      <c r="C120" s="82" t="s">
        <v>1421</v>
      </c>
      <c r="D120" s="83" t="s">
        <v>549</v>
      </c>
      <c r="E120" s="83" t="s">
        <v>109</v>
      </c>
      <c r="F120" s="91">
        <v>44133</v>
      </c>
      <c r="G120" s="84">
        <v>3060660.8540399997</v>
      </c>
      <c r="H120" s="85">
        <v>5.5161990000000003</v>
      </c>
      <c r="I120" s="84">
        <v>168.83215812899999</v>
      </c>
      <c r="J120" s="86">
        <f t="shared" si="1"/>
        <v>1.3097235758486873E-2</v>
      </c>
      <c r="K120" s="86">
        <f>I120/'סכום נכסי הקרן'!$C$42</f>
        <v>1.0979964523520001E-4</v>
      </c>
    </row>
    <row r="121" spans="2:11">
      <c r="B121" s="72" t="s">
        <v>1422</v>
      </c>
      <c r="C121" s="82" t="s">
        <v>1423</v>
      </c>
      <c r="D121" s="83" t="s">
        <v>549</v>
      </c>
      <c r="E121" s="83" t="s">
        <v>109</v>
      </c>
      <c r="F121" s="91">
        <v>44138</v>
      </c>
      <c r="G121" s="84">
        <v>2153716.7842959999</v>
      </c>
      <c r="H121" s="85">
        <v>5.5078940000000003</v>
      </c>
      <c r="I121" s="84">
        <v>118.624430518</v>
      </c>
      <c r="J121" s="86">
        <f t="shared" si="1"/>
        <v>9.2023471738327742E-3</v>
      </c>
      <c r="K121" s="86">
        <f>I121/'סכום נכסי הקרן'!$C$42</f>
        <v>7.714715331158684E-5</v>
      </c>
    </row>
    <row r="122" spans="2:11">
      <c r="B122" s="72" t="s">
        <v>1424</v>
      </c>
      <c r="C122" s="82" t="s">
        <v>1425</v>
      </c>
      <c r="D122" s="83" t="s">
        <v>549</v>
      </c>
      <c r="E122" s="83" t="s">
        <v>109</v>
      </c>
      <c r="F122" s="91">
        <v>44090</v>
      </c>
      <c r="G122" s="84">
        <v>1530735.2882399999</v>
      </c>
      <c r="H122" s="85">
        <v>5.6148540000000002</v>
      </c>
      <c r="I122" s="84">
        <v>85.948553400000009</v>
      </c>
      <c r="J122" s="86">
        <f t="shared" si="1"/>
        <v>6.6675003118812888E-3</v>
      </c>
      <c r="K122" s="86">
        <f>I122/'סכום נכסי הקרן'!$C$42</f>
        <v>5.5896464135629908E-5</v>
      </c>
    </row>
    <row r="123" spans="2:11">
      <c r="B123" s="72" t="s">
        <v>1426</v>
      </c>
      <c r="C123" s="82" t="s">
        <v>1427</v>
      </c>
      <c r="D123" s="83" t="s">
        <v>549</v>
      </c>
      <c r="E123" s="83" t="s">
        <v>109</v>
      </c>
      <c r="F123" s="91">
        <v>44090</v>
      </c>
      <c r="G123" s="84">
        <v>1175307.0453600001</v>
      </c>
      <c r="H123" s="85">
        <v>5.5709759999999999</v>
      </c>
      <c r="I123" s="84">
        <v>65.476077667999988</v>
      </c>
      <c r="J123" s="86">
        <f t="shared" si="1"/>
        <v>5.079338173854051E-3</v>
      </c>
      <c r="K123" s="86">
        <f>I123/'סכום נכסי הקרן'!$C$42</f>
        <v>4.2582231839065239E-5</v>
      </c>
    </row>
    <row r="124" spans="2:11">
      <c r="B124" s="72" t="s">
        <v>1428</v>
      </c>
      <c r="C124" s="82" t="s">
        <v>1429</v>
      </c>
      <c r="D124" s="83" t="s">
        <v>549</v>
      </c>
      <c r="E124" s="83" t="s">
        <v>109</v>
      </c>
      <c r="F124" s="91">
        <v>44089</v>
      </c>
      <c r="G124" s="84">
        <v>1724543.2656759999</v>
      </c>
      <c r="H124" s="85">
        <v>5.6273989999999996</v>
      </c>
      <c r="I124" s="84">
        <v>97.046937627999995</v>
      </c>
      <c r="J124" s="86">
        <f t="shared" si="1"/>
        <v>7.5284627990238389E-3</v>
      </c>
      <c r="K124" s="86">
        <f>I124/'סכום נכסי הקרן'!$C$42</f>
        <v>6.3114275389261097E-5</v>
      </c>
    </row>
    <row r="125" spans="2:11">
      <c r="B125" s="72" t="s">
        <v>1430</v>
      </c>
      <c r="C125" s="82" t="s">
        <v>1431</v>
      </c>
      <c r="D125" s="83" t="s">
        <v>549</v>
      </c>
      <c r="E125" s="83" t="s">
        <v>109</v>
      </c>
      <c r="F125" s="91">
        <v>44084</v>
      </c>
      <c r="G125" s="84">
        <v>588257.74927499995</v>
      </c>
      <c r="H125" s="85">
        <v>5.6501849999999996</v>
      </c>
      <c r="I125" s="84">
        <v>33.237653434000002</v>
      </c>
      <c r="J125" s="86">
        <f t="shared" si="1"/>
        <v>2.5784269294914881E-3</v>
      </c>
      <c r="K125" s="86">
        <f>I125/'סכום נכסי הקרן'!$C$42</f>
        <v>2.1616039242448461E-5</v>
      </c>
    </row>
    <row r="126" spans="2:11">
      <c r="B126" s="72" t="s">
        <v>1432</v>
      </c>
      <c r="C126" s="82" t="s">
        <v>1433</v>
      </c>
      <c r="D126" s="83" t="s">
        <v>549</v>
      </c>
      <c r="E126" s="83" t="s">
        <v>109</v>
      </c>
      <c r="F126" s="91">
        <v>44138</v>
      </c>
      <c r="G126" s="84">
        <v>2109214.4947500001</v>
      </c>
      <c r="H126" s="85">
        <v>5.724297</v>
      </c>
      <c r="I126" s="84">
        <v>120.73769930799999</v>
      </c>
      <c r="J126" s="86">
        <f t="shared" si="1"/>
        <v>9.3662850152393517E-3</v>
      </c>
      <c r="K126" s="86">
        <f>I126/'סכום נכסי הקרן'!$C$42</f>
        <v>7.8521513303190604E-5</v>
      </c>
    </row>
    <row r="127" spans="2:11">
      <c r="B127" s="72" t="s">
        <v>1434</v>
      </c>
      <c r="C127" s="82" t="s">
        <v>1435</v>
      </c>
      <c r="D127" s="83" t="s">
        <v>549</v>
      </c>
      <c r="E127" s="83" t="s">
        <v>109</v>
      </c>
      <c r="F127" s="91">
        <v>44138</v>
      </c>
      <c r="G127" s="84">
        <v>2300961.267</v>
      </c>
      <c r="H127" s="85">
        <v>5.7269560000000004</v>
      </c>
      <c r="I127" s="84">
        <v>131.775041407</v>
      </c>
      <c r="J127" s="86">
        <f t="shared" si="1"/>
        <v>1.0222512129905636E-2</v>
      </c>
      <c r="K127" s="86">
        <f>I127/'סכום נכסי הקרן'!$C$42</f>
        <v>8.5699625934338534E-5</v>
      </c>
    </row>
    <row r="128" spans="2:11">
      <c r="B128" s="72" t="s">
        <v>1436</v>
      </c>
      <c r="C128" s="82" t="s">
        <v>1437</v>
      </c>
      <c r="D128" s="83" t="s">
        <v>549</v>
      </c>
      <c r="E128" s="83" t="s">
        <v>109</v>
      </c>
      <c r="F128" s="91">
        <v>44109</v>
      </c>
      <c r="G128" s="84">
        <v>1151796.4324650001</v>
      </c>
      <c r="H128" s="85">
        <v>5.8454370000000004</v>
      </c>
      <c r="I128" s="84">
        <v>67.327538400999998</v>
      </c>
      <c r="J128" s="86">
        <f t="shared" si="1"/>
        <v>5.2229661294900505E-3</v>
      </c>
      <c r="K128" s="86">
        <f>I128/'סכום נכסי הקרן'!$C$42</f>
        <v>4.3786325501689496E-5</v>
      </c>
    </row>
    <row r="129" spans="2:11">
      <c r="B129" s="72" t="s">
        <v>1438</v>
      </c>
      <c r="C129" s="82" t="s">
        <v>1439</v>
      </c>
      <c r="D129" s="83" t="s">
        <v>549</v>
      </c>
      <c r="E129" s="83" t="s">
        <v>109</v>
      </c>
      <c r="F129" s="91">
        <v>44090</v>
      </c>
      <c r="G129" s="84">
        <v>2304132.6798899998</v>
      </c>
      <c r="H129" s="85">
        <v>5.8537460000000001</v>
      </c>
      <c r="I129" s="84">
        <v>134.878083584</v>
      </c>
      <c r="J129" s="86">
        <f t="shared" si="1"/>
        <v>1.0463232117205947E-2</v>
      </c>
      <c r="K129" s="86">
        <f>I129/'סכום נכסי הקרן'!$C$42</f>
        <v>8.7717683003324959E-5</v>
      </c>
    </row>
    <row r="130" spans="2:11">
      <c r="B130" s="72" t="s">
        <v>1440</v>
      </c>
      <c r="C130" s="82" t="s">
        <v>1441</v>
      </c>
      <c r="D130" s="83" t="s">
        <v>549</v>
      </c>
      <c r="E130" s="83" t="s">
        <v>109</v>
      </c>
      <c r="F130" s="91">
        <v>44090</v>
      </c>
      <c r="G130" s="84">
        <v>982817.71580999997</v>
      </c>
      <c r="H130" s="85">
        <v>5.884061</v>
      </c>
      <c r="I130" s="84">
        <v>57.829595286999997</v>
      </c>
      <c r="J130" s="86">
        <f t="shared" si="1"/>
        <v>4.486158630472554E-3</v>
      </c>
      <c r="K130" s="86">
        <f>I130/'סכום נכסי הקרן'!$C$42</f>
        <v>3.7609357820067594E-5</v>
      </c>
    </row>
    <row r="131" spans="2:11">
      <c r="B131" s="72" t="s">
        <v>1442</v>
      </c>
      <c r="C131" s="82" t="s">
        <v>1443</v>
      </c>
      <c r="D131" s="83" t="s">
        <v>549</v>
      </c>
      <c r="E131" s="83" t="s">
        <v>109</v>
      </c>
      <c r="F131" s="91">
        <v>44105</v>
      </c>
      <c r="G131" s="84">
        <v>1730275.638975</v>
      </c>
      <c r="H131" s="85">
        <v>5.9802160000000004</v>
      </c>
      <c r="I131" s="84">
        <v>103.47421524400002</v>
      </c>
      <c r="J131" s="86">
        <f t="shared" si="1"/>
        <v>8.0270619471652649E-3</v>
      </c>
      <c r="K131" s="86">
        <f>I131/'סכום נכסי הקרן'!$C$42</f>
        <v>6.7294242108194641E-5</v>
      </c>
    </row>
    <row r="132" spans="2:11">
      <c r="B132" s="72" t="s">
        <v>1444</v>
      </c>
      <c r="C132" s="82" t="s">
        <v>1445</v>
      </c>
      <c r="D132" s="83" t="s">
        <v>549</v>
      </c>
      <c r="E132" s="83" t="s">
        <v>109</v>
      </c>
      <c r="F132" s="91">
        <v>44091</v>
      </c>
      <c r="G132" s="84">
        <v>1574441.8703999999</v>
      </c>
      <c r="H132" s="85">
        <v>6.0018630000000002</v>
      </c>
      <c r="I132" s="84">
        <v>94.495842764000002</v>
      </c>
      <c r="J132" s="86">
        <f t="shared" si="1"/>
        <v>7.3305603896348442E-3</v>
      </c>
      <c r="K132" s="86">
        <f>I132/'סכום נכסי הקרן'!$C$42</f>
        <v>6.1455176114971687E-5</v>
      </c>
    </row>
    <row r="133" spans="2:11">
      <c r="B133" s="72" t="s">
        <v>1446</v>
      </c>
      <c r="C133" s="82" t="s">
        <v>1447</v>
      </c>
      <c r="D133" s="83" t="s">
        <v>549</v>
      </c>
      <c r="E133" s="83" t="s">
        <v>109</v>
      </c>
      <c r="F133" s="91">
        <v>44088</v>
      </c>
      <c r="G133" s="84">
        <v>1968973.06424</v>
      </c>
      <c r="H133" s="85">
        <v>6.1230799999999999</v>
      </c>
      <c r="I133" s="84">
        <v>120.56179965400001</v>
      </c>
      <c r="J133" s="86">
        <f t="shared" si="1"/>
        <v>9.35263951509409E-3</v>
      </c>
      <c r="K133" s="86">
        <f>I133/'סכום נכסי הקרן'!$C$42</f>
        <v>7.8407117326617033E-5</v>
      </c>
    </row>
    <row r="134" spans="2:11">
      <c r="B134" s="72" t="s">
        <v>1448</v>
      </c>
      <c r="C134" s="82" t="s">
        <v>1449</v>
      </c>
      <c r="D134" s="83" t="s">
        <v>549</v>
      </c>
      <c r="E134" s="83" t="s">
        <v>109</v>
      </c>
      <c r="F134" s="91">
        <v>44103</v>
      </c>
      <c r="G134" s="84">
        <v>1541081.7416400001</v>
      </c>
      <c r="H134" s="85">
        <v>6.2431279999999996</v>
      </c>
      <c r="I134" s="84">
        <v>96.21170356799999</v>
      </c>
      <c r="J134" s="86">
        <f t="shared" si="1"/>
        <v>7.4636691156487805E-3</v>
      </c>
      <c r="K134" s="86">
        <f>I134/'סכום נכסי הקרן'!$C$42</f>
        <v>6.2571082643917623E-5</v>
      </c>
    </row>
    <row r="135" spans="2:11">
      <c r="B135" s="72" t="s">
        <v>1450</v>
      </c>
      <c r="C135" s="82" t="s">
        <v>1451</v>
      </c>
      <c r="D135" s="83" t="s">
        <v>549</v>
      </c>
      <c r="E135" s="83" t="s">
        <v>109</v>
      </c>
      <c r="F135" s="91">
        <v>44088</v>
      </c>
      <c r="G135" s="84">
        <v>1927139.4072</v>
      </c>
      <c r="H135" s="85">
        <v>6.1937980000000001</v>
      </c>
      <c r="I135" s="84">
        <v>119.36312259100001</v>
      </c>
      <c r="J135" s="86">
        <f t="shared" si="1"/>
        <v>9.2596515661963075E-3</v>
      </c>
      <c r="K135" s="86">
        <f>I135/'סכום נכסי הקרן'!$C$42</f>
        <v>7.7627560175138759E-5</v>
      </c>
    </row>
    <row r="136" spans="2:11">
      <c r="B136" s="72" t="s">
        <v>1452</v>
      </c>
      <c r="C136" s="82" t="s">
        <v>1453</v>
      </c>
      <c r="D136" s="83" t="s">
        <v>549</v>
      </c>
      <c r="E136" s="83" t="s">
        <v>109</v>
      </c>
      <c r="F136" s="91">
        <v>44097</v>
      </c>
      <c r="G136" s="84">
        <v>1579597.937344</v>
      </c>
      <c r="H136" s="85">
        <v>6.3806630000000002</v>
      </c>
      <c r="I136" s="84">
        <v>100.788820167</v>
      </c>
      <c r="J136" s="86">
        <f t="shared" si="1"/>
        <v>7.8187411342471713E-3</v>
      </c>
      <c r="K136" s="86">
        <f>I136/'סכום נכסי הקרן'!$C$42</f>
        <v>6.5547800967842318E-5</v>
      </c>
    </row>
    <row r="137" spans="2:11">
      <c r="B137" s="72" t="s">
        <v>1454</v>
      </c>
      <c r="C137" s="82" t="s">
        <v>1455</v>
      </c>
      <c r="D137" s="83" t="s">
        <v>549</v>
      </c>
      <c r="E137" s="83" t="s">
        <v>109</v>
      </c>
      <c r="F137" s="91">
        <v>44097</v>
      </c>
      <c r="G137" s="84">
        <v>2125543.8972900002</v>
      </c>
      <c r="H137" s="85">
        <v>6.452604</v>
      </c>
      <c r="I137" s="84">
        <v>137.15293771200001</v>
      </c>
      <c r="J137" s="86">
        <f t="shared" si="1"/>
        <v>1.0639705018818793E-2</v>
      </c>
      <c r="K137" s="86">
        <f>I137/'סכום נכסי הקרן'!$C$42</f>
        <v>8.9197129685664842E-5</v>
      </c>
    </row>
    <row r="138" spans="2:11">
      <c r="B138" s="72" t="s">
        <v>1456</v>
      </c>
      <c r="C138" s="82" t="s">
        <v>1457</v>
      </c>
      <c r="D138" s="83" t="s">
        <v>549</v>
      </c>
      <c r="E138" s="83" t="s">
        <v>109</v>
      </c>
      <c r="F138" s="91">
        <v>44096</v>
      </c>
      <c r="G138" s="84">
        <v>1388673.8424019997</v>
      </c>
      <c r="H138" s="85">
        <v>6.7495630000000002</v>
      </c>
      <c r="I138" s="84">
        <v>93.729412977999999</v>
      </c>
      <c r="J138" s="86">
        <f t="shared" si="1"/>
        <v>7.2711042308626576E-3</v>
      </c>
      <c r="K138" s="86">
        <f>I138/'סכום נכסי הקרן'!$C$42</f>
        <v>6.0956730087075794E-5</v>
      </c>
    </row>
    <row r="139" spans="2:11">
      <c r="B139" s="72" t="s">
        <v>1458</v>
      </c>
      <c r="C139" s="82" t="s">
        <v>1459</v>
      </c>
      <c r="D139" s="83" t="s">
        <v>549</v>
      </c>
      <c r="E139" s="83" t="s">
        <v>109</v>
      </c>
      <c r="F139" s="91">
        <v>44098</v>
      </c>
      <c r="G139" s="84">
        <v>3118870.90056</v>
      </c>
      <c r="H139" s="85">
        <v>7.2598779999999996</v>
      </c>
      <c r="I139" s="84">
        <v>226.426223147</v>
      </c>
      <c r="J139" s="86">
        <f t="shared" si="1"/>
        <v>1.7565123015214412E-2</v>
      </c>
      <c r="K139" s="86">
        <f>I139/'סכום נכסי הקרן'!$C$42</f>
        <v>1.4725582643142449E-4</v>
      </c>
    </row>
    <row r="140" spans="2:11">
      <c r="B140" s="72" t="s">
        <v>1460</v>
      </c>
      <c r="C140" s="82" t="s">
        <v>1461</v>
      </c>
      <c r="D140" s="83" t="s">
        <v>549</v>
      </c>
      <c r="E140" s="83" t="s">
        <v>109</v>
      </c>
      <c r="F140" s="91">
        <v>44098</v>
      </c>
      <c r="G140" s="84">
        <v>1950025.3122749999</v>
      </c>
      <c r="H140" s="85">
        <v>7.3029840000000004</v>
      </c>
      <c r="I140" s="84">
        <v>142.41003613800001</v>
      </c>
      <c r="J140" s="86">
        <f t="shared" ref="J140:J203" si="2">IFERROR(I140/$I$11,0)</f>
        <v>1.1047526954248198E-2</v>
      </c>
      <c r="K140" s="86">
        <f>I140/'סכום נכסי הקרן'!$C$42</f>
        <v>9.2616072785949599E-5</v>
      </c>
    </row>
    <row r="141" spans="2:11">
      <c r="B141" s="72" t="s">
        <v>1462</v>
      </c>
      <c r="C141" s="82" t="s">
        <v>1463</v>
      </c>
      <c r="D141" s="83" t="s">
        <v>549</v>
      </c>
      <c r="E141" s="83" t="s">
        <v>109</v>
      </c>
      <c r="F141" s="91">
        <v>44098</v>
      </c>
      <c r="G141" s="84">
        <v>975799.88628800004</v>
      </c>
      <c r="H141" s="85">
        <v>7.3777559999999998</v>
      </c>
      <c r="I141" s="84">
        <v>71.992137388000003</v>
      </c>
      <c r="J141" s="86">
        <f t="shared" si="2"/>
        <v>5.5848246363561322E-3</v>
      </c>
      <c r="K141" s="86">
        <f>I141/'סכום נכסי הקרן'!$C$42</f>
        <v>4.6819937815913055E-5</v>
      </c>
    </row>
    <row r="142" spans="2:11">
      <c r="B142" s="72" t="s">
        <v>1464</v>
      </c>
      <c r="C142" s="82" t="s">
        <v>1465</v>
      </c>
      <c r="D142" s="83" t="s">
        <v>549</v>
      </c>
      <c r="E142" s="83" t="s">
        <v>109</v>
      </c>
      <c r="F142" s="91">
        <v>43920</v>
      </c>
      <c r="G142" s="84">
        <v>285001.60032999999</v>
      </c>
      <c r="H142" s="85">
        <v>9.140549</v>
      </c>
      <c r="I142" s="84">
        <v>26.050710929000001</v>
      </c>
      <c r="J142" s="86">
        <f t="shared" si="2"/>
        <v>2.0208964127118958E-3</v>
      </c>
      <c r="K142" s="86">
        <f>I142/'סכום נכסי הקרן'!$C$42</f>
        <v>1.6942026032406853E-5</v>
      </c>
    </row>
    <row r="143" spans="2:11">
      <c r="B143" s="72" t="s">
        <v>1466</v>
      </c>
      <c r="C143" s="82" t="s">
        <v>1228</v>
      </c>
      <c r="D143" s="83" t="s">
        <v>549</v>
      </c>
      <c r="E143" s="83" t="s">
        <v>109</v>
      </c>
      <c r="F143" s="91">
        <v>43920</v>
      </c>
      <c r="G143" s="84">
        <v>1591644.4095600001</v>
      </c>
      <c r="H143" s="85">
        <v>9.1559539999999995</v>
      </c>
      <c r="I143" s="84">
        <v>145.73022495500001</v>
      </c>
      <c r="J143" s="86">
        <f t="shared" si="2"/>
        <v>1.1305092196444029E-2</v>
      </c>
      <c r="K143" s="86">
        <f>I143/'סכום נכסי הקרן'!$C$42</f>
        <v>9.4775350723639231E-5</v>
      </c>
    </row>
    <row r="144" spans="2:11">
      <c r="B144" s="72" t="s">
        <v>1467</v>
      </c>
      <c r="C144" s="82" t="s">
        <v>1468</v>
      </c>
      <c r="D144" s="83" t="s">
        <v>549</v>
      </c>
      <c r="E144" s="83" t="s">
        <v>109</v>
      </c>
      <c r="F144" s="91">
        <v>44195</v>
      </c>
      <c r="G144" s="84">
        <v>1665075.85965</v>
      </c>
      <c r="H144" s="85">
        <v>1.2037000000000001E-2</v>
      </c>
      <c r="I144" s="84">
        <v>0.200422077</v>
      </c>
      <c r="J144" s="86">
        <f t="shared" si="2"/>
        <v>1.5547838887831656E-5</v>
      </c>
      <c r="K144" s="86">
        <f>I144/'סכום נכסי הקרן'!$C$42</f>
        <v>1.3034408370878939E-7</v>
      </c>
    </row>
    <row r="145" spans="2:11">
      <c r="B145" s="72" t="s">
        <v>1469</v>
      </c>
      <c r="C145" s="82" t="s">
        <v>1470</v>
      </c>
      <c r="D145" s="83" t="s">
        <v>549</v>
      </c>
      <c r="E145" s="83" t="s">
        <v>109</v>
      </c>
      <c r="F145" s="91">
        <v>44189</v>
      </c>
      <c r="G145" s="84">
        <v>723127.12349999999</v>
      </c>
      <c r="H145" s="85">
        <v>-3.6997000000000002E-2</v>
      </c>
      <c r="I145" s="84">
        <v>-0.26753690499999999</v>
      </c>
      <c r="J145" s="86">
        <f t="shared" si="2"/>
        <v>-2.075430390579738E-5</v>
      </c>
      <c r="K145" s="86">
        <f>I145/'סכום נכסי הקרן'!$C$42</f>
        <v>-1.7399207344064413E-7</v>
      </c>
    </row>
    <row r="146" spans="2:11">
      <c r="B146" s="72" t="s">
        <v>1471</v>
      </c>
      <c r="C146" s="82" t="s">
        <v>1472</v>
      </c>
      <c r="D146" s="83" t="s">
        <v>549</v>
      </c>
      <c r="E146" s="83" t="s">
        <v>109</v>
      </c>
      <c r="F146" s="91">
        <v>44189</v>
      </c>
      <c r="G146" s="84">
        <v>1265472.466125</v>
      </c>
      <c r="H146" s="85">
        <v>-3.9856000000000003E-2</v>
      </c>
      <c r="I146" s="84">
        <v>-0.50436452399999998</v>
      </c>
      <c r="J146" s="86">
        <f t="shared" si="2"/>
        <v>-3.9126320200193825E-5</v>
      </c>
      <c r="K146" s="86">
        <f>I146/'סכום נכסי הקרן'!$C$42</f>
        <v>-3.2801242617598316E-7</v>
      </c>
    </row>
    <row r="147" spans="2:11">
      <c r="B147" s="72" t="s">
        <v>1473</v>
      </c>
      <c r="C147" s="82" t="s">
        <v>1474</v>
      </c>
      <c r="D147" s="83" t="s">
        <v>549</v>
      </c>
      <c r="E147" s="83" t="s">
        <v>109</v>
      </c>
      <c r="F147" s="91">
        <v>44188</v>
      </c>
      <c r="G147" s="84">
        <v>1446254.247</v>
      </c>
      <c r="H147" s="85">
        <v>-0.149699</v>
      </c>
      <c r="I147" s="84">
        <v>-2.1650255139999999</v>
      </c>
      <c r="J147" s="86">
        <f t="shared" si="2"/>
        <v>-1.6795289413010581E-4</v>
      </c>
      <c r="K147" s="86">
        <f>I147/'סכום נכסי הקרן'!$C$42</f>
        <v>-1.408019870128782E-6</v>
      </c>
    </row>
    <row r="148" spans="2:11">
      <c r="B148" s="72" t="s">
        <v>1475</v>
      </c>
      <c r="C148" s="82" t="s">
        <v>1476</v>
      </c>
      <c r="D148" s="83" t="s">
        <v>549</v>
      </c>
      <c r="E148" s="83" t="s">
        <v>109</v>
      </c>
      <c r="F148" s="91">
        <v>44168</v>
      </c>
      <c r="G148" s="84">
        <v>2530944.9322500001</v>
      </c>
      <c r="H148" s="85">
        <v>-1.9806619999999999</v>
      </c>
      <c r="I148" s="84">
        <v>-50.129453143999996</v>
      </c>
      <c r="J148" s="86">
        <f t="shared" si="2"/>
        <v>-3.8888164052806318E-3</v>
      </c>
      <c r="K148" s="86">
        <f>I148/'סכום נכסי הקרן'!$C$42</f>
        <v>-3.2601586285713278E-5</v>
      </c>
    </row>
    <row r="149" spans="2:11">
      <c r="B149" s="72" t="s">
        <v>1477</v>
      </c>
      <c r="C149" s="82" t="s">
        <v>1478</v>
      </c>
      <c r="D149" s="83" t="s">
        <v>549</v>
      </c>
      <c r="E149" s="83" t="s">
        <v>109</v>
      </c>
      <c r="F149" s="91">
        <v>44168</v>
      </c>
      <c r="G149" s="84">
        <v>2892508.4939999999</v>
      </c>
      <c r="H149" s="85">
        <v>-1.983976</v>
      </c>
      <c r="I149" s="84">
        <v>-57.386675871000001</v>
      </c>
      <c r="J149" s="86">
        <f t="shared" si="2"/>
        <v>-4.451798944038108E-3</v>
      </c>
      <c r="K149" s="86">
        <f>I149/'סכום נכסי הקרן'!$C$42</f>
        <v>-3.7321306092934999E-5</v>
      </c>
    </row>
    <row r="150" spans="2:11">
      <c r="B150" s="72" t="s">
        <v>1479</v>
      </c>
      <c r="C150" s="82" t="s">
        <v>1480</v>
      </c>
      <c r="D150" s="83" t="s">
        <v>549</v>
      </c>
      <c r="E150" s="83" t="s">
        <v>109</v>
      </c>
      <c r="F150" s="91">
        <v>44166</v>
      </c>
      <c r="G150" s="84">
        <v>2169381.3705000002</v>
      </c>
      <c r="H150" s="85">
        <v>-2.6657519999999999</v>
      </c>
      <c r="I150" s="84">
        <v>-57.830321221000005</v>
      </c>
      <c r="J150" s="86">
        <f t="shared" si="2"/>
        <v>-4.4862149451512772E-3</v>
      </c>
      <c r="K150" s="86">
        <f>I150/'סכום נכסי הקרן'!$C$42</f>
        <v>-3.7609829929744732E-5</v>
      </c>
    </row>
    <row r="151" spans="2:11">
      <c r="B151" s="72" t="s">
        <v>1481</v>
      </c>
      <c r="C151" s="82" t="s">
        <v>1482</v>
      </c>
      <c r="D151" s="83" t="s">
        <v>549</v>
      </c>
      <c r="E151" s="83" t="s">
        <v>109</v>
      </c>
      <c r="F151" s="91">
        <v>43997</v>
      </c>
      <c r="G151" s="84">
        <v>1446254.247</v>
      </c>
      <c r="H151" s="85">
        <v>-7.9554679999999998</v>
      </c>
      <c r="I151" s="84">
        <v>-115.05629215399999</v>
      </c>
      <c r="J151" s="86">
        <f t="shared" si="2"/>
        <v>-8.9255471264359822E-3</v>
      </c>
      <c r="K151" s="86">
        <f>I151/'סכום נכסי הקרן'!$C$42</f>
        <v>-7.4826621898264743E-5</v>
      </c>
    </row>
    <row r="152" spans="2:11">
      <c r="B152" s="72" t="s">
        <v>1483</v>
      </c>
      <c r="C152" s="82" t="s">
        <v>1484</v>
      </c>
      <c r="D152" s="83" t="s">
        <v>549</v>
      </c>
      <c r="E152" s="83" t="s">
        <v>109</v>
      </c>
      <c r="F152" s="91">
        <v>44175</v>
      </c>
      <c r="G152" s="84">
        <v>5022620</v>
      </c>
      <c r="H152" s="85">
        <v>0.84351799999999999</v>
      </c>
      <c r="I152" s="84">
        <v>42.366680000000002</v>
      </c>
      <c r="J152" s="86">
        <f t="shared" si="2"/>
        <v>3.2866155501038922E-3</v>
      </c>
      <c r="K152" s="86">
        <f>I152/'סכום נכסי הקרן'!$C$42</f>
        <v>2.7553082809253062E-5</v>
      </c>
    </row>
    <row r="153" spans="2:11">
      <c r="B153" s="72" t="s">
        <v>1485</v>
      </c>
      <c r="C153" s="82" t="s">
        <v>1486</v>
      </c>
      <c r="D153" s="83" t="s">
        <v>549</v>
      </c>
      <c r="E153" s="83" t="s">
        <v>109</v>
      </c>
      <c r="F153" s="91">
        <v>44173</v>
      </c>
      <c r="G153" s="84">
        <v>3889800</v>
      </c>
      <c r="H153" s="85">
        <v>0.86986799999999997</v>
      </c>
      <c r="I153" s="84">
        <v>33.836109999999998</v>
      </c>
      <c r="J153" s="86">
        <f t="shared" si="2"/>
        <v>2.6248524850430999E-3</v>
      </c>
      <c r="K153" s="86">
        <f>I153/'סכום נכסי הקרן'!$C$42</f>
        <v>2.200524423374679E-5</v>
      </c>
    </row>
    <row r="154" spans="2:11">
      <c r="B154" s="72" t="s">
        <v>1487</v>
      </c>
      <c r="C154" s="82" t="s">
        <v>1488</v>
      </c>
      <c r="D154" s="83" t="s">
        <v>549</v>
      </c>
      <c r="E154" s="83" t="s">
        <v>109</v>
      </c>
      <c r="F154" s="91">
        <v>44179</v>
      </c>
      <c r="G154" s="84">
        <v>4538800</v>
      </c>
      <c r="H154" s="85">
        <v>0.89016600000000001</v>
      </c>
      <c r="I154" s="84">
        <v>40.402839999999998</v>
      </c>
      <c r="J154" s="86">
        <f t="shared" si="2"/>
        <v>3.1342697188535785E-3</v>
      </c>
      <c r="K154" s="86">
        <f>I154/'סכום נכסי הקרן'!$C$42</f>
        <v>2.6275903522508769E-5</v>
      </c>
    </row>
    <row r="155" spans="2:11">
      <c r="B155" s="72" t="s">
        <v>1489</v>
      </c>
      <c r="C155" s="82" t="s">
        <v>1490</v>
      </c>
      <c r="D155" s="83" t="s">
        <v>549</v>
      </c>
      <c r="E155" s="83" t="s">
        <v>109</v>
      </c>
      <c r="F155" s="91">
        <v>44174</v>
      </c>
      <c r="G155" s="84">
        <v>17843100</v>
      </c>
      <c r="H155" s="85">
        <v>0.96020000000000005</v>
      </c>
      <c r="I155" s="84">
        <v>171.32947000000001</v>
      </c>
      <c r="J155" s="86">
        <f t="shared" si="2"/>
        <v>1.3290965926361432E-2</v>
      </c>
      <c r="K155" s="86">
        <f>I155/'סכום נכסי הקרן'!$C$42</f>
        <v>1.1142376685110653E-4</v>
      </c>
    </row>
    <row r="156" spans="2:11">
      <c r="B156" s="72" t="s">
        <v>1491</v>
      </c>
      <c r="C156" s="82" t="s">
        <v>1492</v>
      </c>
      <c r="D156" s="83" t="s">
        <v>549</v>
      </c>
      <c r="E156" s="83" t="s">
        <v>109</v>
      </c>
      <c r="F156" s="91">
        <v>44161</v>
      </c>
      <c r="G156" s="84">
        <v>4981650</v>
      </c>
      <c r="H156" s="85">
        <v>3.1949019999999999</v>
      </c>
      <c r="I156" s="84">
        <v>159.15885999999998</v>
      </c>
      <c r="J156" s="86">
        <f t="shared" si="2"/>
        <v>1.2346825009956132E-2</v>
      </c>
      <c r="K156" s="86">
        <f>I156/'סכום נכסי הקרן'!$C$42</f>
        <v>1.0350863578185294E-4</v>
      </c>
    </row>
    <row r="157" spans="2:11">
      <c r="B157" s="72" t="s">
        <v>1291</v>
      </c>
      <c r="C157" s="82" t="s">
        <v>1493</v>
      </c>
      <c r="D157" s="83" t="s">
        <v>549</v>
      </c>
      <c r="E157" s="83" t="s">
        <v>109</v>
      </c>
      <c r="F157" s="91">
        <v>44158</v>
      </c>
      <c r="G157" s="84">
        <v>9990000</v>
      </c>
      <c r="H157" s="85">
        <v>3.5186259999999998</v>
      </c>
      <c r="I157" s="84">
        <v>351.51078000000001</v>
      </c>
      <c r="J157" s="86">
        <f t="shared" si="2"/>
        <v>2.7268617592342573E-2</v>
      </c>
      <c r="K157" s="86">
        <f>I157/'סכום נכסי הקרן'!$C$42</f>
        <v>2.2860430955848167E-4</v>
      </c>
    </row>
    <row r="158" spans="2:11">
      <c r="B158" s="72" t="s">
        <v>1494</v>
      </c>
      <c r="C158" s="82" t="s">
        <v>1495</v>
      </c>
      <c r="D158" s="83" t="s">
        <v>549</v>
      </c>
      <c r="E158" s="83" t="s">
        <v>109</v>
      </c>
      <c r="F158" s="91">
        <v>44075</v>
      </c>
      <c r="G158" s="84">
        <v>1003320</v>
      </c>
      <c r="H158" s="85">
        <v>3.8693059999999999</v>
      </c>
      <c r="I158" s="84">
        <v>38.82152</v>
      </c>
      <c r="J158" s="86">
        <f t="shared" si="2"/>
        <v>3.0115980603311198E-3</v>
      </c>
      <c r="K158" s="86">
        <f>I158/'סכום נכסי הקרן'!$C$42</f>
        <v>2.5247495327485511E-5</v>
      </c>
    </row>
    <row r="159" spans="2:11">
      <c r="B159" s="72" t="s">
        <v>1496</v>
      </c>
      <c r="C159" s="82" t="s">
        <v>1497</v>
      </c>
      <c r="D159" s="83" t="s">
        <v>549</v>
      </c>
      <c r="E159" s="83" t="s">
        <v>109</v>
      </c>
      <c r="F159" s="91">
        <v>44151</v>
      </c>
      <c r="G159" s="84">
        <v>4686920</v>
      </c>
      <c r="H159" s="85">
        <v>4.0695309999999996</v>
      </c>
      <c r="I159" s="84">
        <v>190.73564999999999</v>
      </c>
      <c r="J159" s="86">
        <f t="shared" si="2"/>
        <v>1.4796409660827174E-2</v>
      </c>
      <c r="K159" s="86">
        <f>I159/'סכום נכסי הקרן'!$C$42</f>
        <v>1.2404453592131147E-4</v>
      </c>
    </row>
    <row r="160" spans="2:11">
      <c r="B160" s="72" t="s">
        <v>1321</v>
      </c>
      <c r="C160" s="82" t="s">
        <v>1498</v>
      </c>
      <c r="D160" s="83" t="s">
        <v>549</v>
      </c>
      <c r="E160" s="83" t="s">
        <v>109</v>
      </c>
      <c r="F160" s="91">
        <v>44126</v>
      </c>
      <c r="G160" s="84">
        <v>11537834</v>
      </c>
      <c r="H160" s="85">
        <v>4.5311180000000002</v>
      </c>
      <c r="I160" s="84">
        <v>522.79287999999997</v>
      </c>
      <c r="J160" s="86">
        <f t="shared" si="2"/>
        <v>4.0555908768201754E-2</v>
      </c>
      <c r="K160" s="86">
        <f>I160/'סכום נכסי הקרן'!$C$42</f>
        <v>3.3999726942795367E-4</v>
      </c>
    </row>
    <row r="161" spans="2:11">
      <c r="B161" s="72" t="s">
        <v>1499</v>
      </c>
      <c r="C161" s="82" t="s">
        <v>1500</v>
      </c>
      <c r="D161" s="83" t="s">
        <v>549</v>
      </c>
      <c r="E161" s="83" t="s">
        <v>109</v>
      </c>
      <c r="F161" s="91">
        <v>44146</v>
      </c>
      <c r="G161" s="84">
        <v>3377700</v>
      </c>
      <c r="H161" s="85">
        <v>4.862978</v>
      </c>
      <c r="I161" s="84">
        <v>164.25681</v>
      </c>
      <c r="J161" s="86">
        <f t="shared" si="2"/>
        <v>1.2742300929798146E-2</v>
      </c>
      <c r="K161" s="86">
        <f>I161/'סכום נכסי הקרן'!$C$42</f>
        <v>1.068240770320862E-4</v>
      </c>
    </row>
    <row r="162" spans="2:11">
      <c r="B162" s="72" t="s">
        <v>1501</v>
      </c>
      <c r="C162" s="82" t="s">
        <v>1502</v>
      </c>
      <c r="D162" s="83" t="s">
        <v>549</v>
      </c>
      <c r="E162" s="83" t="s">
        <v>109</v>
      </c>
      <c r="F162" s="91">
        <v>44117</v>
      </c>
      <c r="G162" s="84">
        <v>2030460</v>
      </c>
      <c r="H162" s="85">
        <v>5.0051769999999998</v>
      </c>
      <c r="I162" s="84">
        <v>101.62811000000001</v>
      </c>
      <c r="J162" s="86">
        <f t="shared" si="2"/>
        <v>7.88384944616073E-3</v>
      </c>
      <c r="K162" s="86">
        <f>I162/'סכום נכסי הקרן'!$C$42</f>
        <v>6.6093631376777201E-5</v>
      </c>
    </row>
    <row r="163" spans="2:11">
      <c r="B163" s="72" t="s">
        <v>1503</v>
      </c>
      <c r="C163" s="82" t="s">
        <v>1504</v>
      </c>
      <c r="D163" s="83" t="s">
        <v>549</v>
      </c>
      <c r="E163" s="83" t="s">
        <v>109</v>
      </c>
      <c r="F163" s="91">
        <v>44132</v>
      </c>
      <c r="G163" s="84">
        <v>1693400</v>
      </c>
      <c r="H163" s="85">
        <v>5.0779769999999997</v>
      </c>
      <c r="I163" s="84">
        <v>85.990460000000013</v>
      </c>
      <c r="J163" s="86">
        <f t="shared" si="2"/>
        <v>6.6707512365044132E-3</v>
      </c>
      <c r="K163" s="86">
        <f>I163/'סכום נכסי הקרן'!$C$42</f>
        <v>5.5923718006361675E-5</v>
      </c>
    </row>
    <row r="164" spans="2:11">
      <c r="B164" s="72" t="s">
        <v>1505</v>
      </c>
      <c r="C164" s="82" t="s">
        <v>1506</v>
      </c>
      <c r="D164" s="83" t="s">
        <v>549</v>
      </c>
      <c r="E164" s="83" t="s">
        <v>109</v>
      </c>
      <c r="F164" s="91">
        <v>44083</v>
      </c>
      <c r="G164" s="84">
        <v>3053700</v>
      </c>
      <c r="H164" s="85">
        <v>5.2468560000000002</v>
      </c>
      <c r="I164" s="84">
        <v>160.22325000000001</v>
      </c>
      <c r="J164" s="86">
        <f t="shared" si="2"/>
        <v>1.2429395575442388E-2</v>
      </c>
      <c r="K164" s="86">
        <f>I164/'סכום נכסי הקרן'!$C$42</f>
        <v>1.0420085961934368E-4</v>
      </c>
    </row>
    <row r="165" spans="2:11">
      <c r="B165" s="72" t="s">
        <v>1507</v>
      </c>
      <c r="C165" s="82" t="s">
        <v>1508</v>
      </c>
      <c r="D165" s="83" t="s">
        <v>549</v>
      </c>
      <c r="E165" s="83" t="s">
        <v>109</v>
      </c>
      <c r="F165" s="91">
        <v>44047</v>
      </c>
      <c r="G165" s="84">
        <v>4245625</v>
      </c>
      <c r="H165" s="85">
        <v>5.3435709999999998</v>
      </c>
      <c r="I165" s="84">
        <v>226.86798999999999</v>
      </c>
      <c r="J165" s="86">
        <f t="shared" si="2"/>
        <v>1.7599393291020546E-2</v>
      </c>
      <c r="K165" s="86">
        <f>I165/'סכום נכסי הקרן'!$C$42</f>
        <v>1.4754312859159119E-4</v>
      </c>
    </row>
    <row r="166" spans="2:11">
      <c r="B166" s="72" t="s">
        <v>1509</v>
      </c>
      <c r="C166" s="82" t="s">
        <v>1510</v>
      </c>
      <c r="D166" s="83" t="s">
        <v>549</v>
      </c>
      <c r="E166" s="83" t="s">
        <v>109</v>
      </c>
      <c r="F166" s="91">
        <v>44111</v>
      </c>
      <c r="G166" s="84">
        <v>3400500</v>
      </c>
      <c r="H166" s="85">
        <v>5.4795499999999997</v>
      </c>
      <c r="I166" s="84">
        <v>186.3321</v>
      </c>
      <c r="J166" s="86">
        <f t="shared" si="2"/>
        <v>1.4454802154511835E-2</v>
      </c>
      <c r="K166" s="86">
        <f>I166/'סכום נכסי הקרן'!$C$42</f>
        <v>1.2118069627646117E-4</v>
      </c>
    </row>
    <row r="167" spans="2:11">
      <c r="B167" s="72" t="s">
        <v>1511</v>
      </c>
      <c r="C167" s="82" t="s">
        <v>1512</v>
      </c>
      <c r="D167" s="83" t="s">
        <v>549</v>
      </c>
      <c r="E167" s="83" t="s">
        <v>109</v>
      </c>
      <c r="F167" s="91">
        <v>44110</v>
      </c>
      <c r="G167" s="84">
        <v>2041320</v>
      </c>
      <c r="H167" s="85">
        <v>5.5203600000000002</v>
      </c>
      <c r="I167" s="84">
        <v>112.68821000000001</v>
      </c>
      <c r="J167" s="86">
        <f t="shared" si="2"/>
        <v>8.7418420159279166E-3</v>
      </c>
      <c r="K167" s="86">
        <f>I167/'סכום נכסי הקרן'!$C$42</f>
        <v>7.3286544561823087E-5</v>
      </c>
    </row>
    <row r="168" spans="2:11">
      <c r="B168" s="72" t="s">
        <v>1513</v>
      </c>
      <c r="C168" s="82" t="s">
        <v>1514</v>
      </c>
      <c r="D168" s="83" t="s">
        <v>549</v>
      </c>
      <c r="E168" s="83" t="s">
        <v>109</v>
      </c>
      <c r="F168" s="91">
        <v>43893</v>
      </c>
      <c r="G168" s="84">
        <v>4763780</v>
      </c>
      <c r="H168" s="85">
        <v>5.5438000000000001</v>
      </c>
      <c r="I168" s="84">
        <v>264.09444000000002</v>
      </c>
      <c r="J168" s="86">
        <f t="shared" si="2"/>
        <v>2.0487253029974957E-2</v>
      </c>
      <c r="K168" s="86">
        <f>I168/'סכום נכסי הקרן'!$C$42</f>
        <v>1.7175327343996069E-4</v>
      </c>
    </row>
    <row r="169" spans="2:11">
      <c r="B169" s="72" t="s">
        <v>1515</v>
      </c>
      <c r="C169" s="82" t="s">
        <v>1516</v>
      </c>
      <c r="D169" s="83" t="s">
        <v>549</v>
      </c>
      <c r="E169" s="83" t="s">
        <v>109</v>
      </c>
      <c r="F169" s="91">
        <v>44104</v>
      </c>
      <c r="G169" s="84">
        <v>3827893.2</v>
      </c>
      <c r="H169" s="85">
        <v>6.60684</v>
      </c>
      <c r="I169" s="84">
        <v>252.90278000000001</v>
      </c>
      <c r="J169" s="86">
        <f t="shared" si="2"/>
        <v>1.9619054630018298E-2</v>
      </c>
      <c r="K169" s="86">
        <f>I169/'סכום נכסי הקרן'!$C$42</f>
        <v>1.6447480048071523E-4</v>
      </c>
    </row>
    <row r="170" spans="2:11">
      <c r="B170" s="73"/>
      <c r="C170" s="82"/>
      <c r="D170" s="82"/>
      <c r="E170" s="82"/>
      <c r="F170" s="82"/>
      <c r="G170" s="84"/>
      <c r="H170" s="85"/>
      <c r="I170" s="82"/>
      <c r="J170" s="86"/>
      <c r="K170" s="82"/>
    </row>
    <row r="171" spans="2:11">
      <c r="B171" s="71" t="s">
        <v>170</v>
      </c>
      <c r="C171" s="78"/>
      <c r="D171" s="78"/>
      <c r="E171" s="78"/>
      <c r="F171" s="78"/>
      <c r="G171" s="79"/>
      <c r="H171" s="80"/>
      <c r="I171" s="79">
        <v>-1664.0929472790001</v>
      </c>
      <c r="J171" s="81">
        <f t="shared" si="2"/>
        <v>-0.1290928096642309</v>
      </c>
      <c r="K171" s="81">
        <f>I171/'סכום נכסי הקרן'!$C$42</f>
        <v>-1.0822394102788387E-3</v>
      </c>
    </row>
    <row r="172" spans="2:11">
      <c r="B172" s="72" t="s">
        <v>1517</v>
      </c>
      <c r="C172" s="82" t="s">
        <v>1518</v>
      </c>
      <c r="D172" s="83" t="s">
        <v>549</v>
      </c>
      <c r="E172" s="83" t="s">
        <v>111</v>
      </c>
      <c r="F172" s="91">
        <v>44189</v>
      </c>
      <c r="G172" s="84">
        <v>1774236.8197800003</v>
      </c>
      <c r="H172" s="85">
        <v>0.51222199999999996</v>
      </c>
      <c r="I172" s="84">
        <v>9.0880375519999994</v>
      </c>
      <c r="J172" s="86">
        <f t="shared" si="2"/>
        <v>7.0500887816395586E-4</v>
      </c>
      <c r="K172" s="86">
        <f>I172/'סכום נכסי הקרן'!$C$42</f>
        <v>5.9103864462322145E-6</v>
      </c>
    </row>
    <row r="173" spans="2:11">
      <c r="B173" s="72" t="s">
        <v>1519</v>
      </c>
      <c r="C173" s="82" t="s">
        <v>1520</v>
      </c>
      <c r="D173" s="83" t="s">
        <v>549</v>
      </c>
      <c r="E173" s="83" t="s">
        <v>109</v>
      </c>
      <c r="F173" s="91">
        <v>44188</v>
      </c>
      <c r="G173" s="84">
        <v>18289.005068999999</v>
      </c>
      <c r="H173" s="85">
        <v>0.217359</v>
      </c>
      <c r="I173" s="84">
        <v>3.9752873000000001E-2</v>
      </c>
      <c r="J173" s="86">
        <f t="shared" si="2"/>
        <v>3.0838482166434842E-6</v>
      </c>
      <c r="K173" s="86">
        <f>I173/'סכום נכסי הקרן'!$C$42</f>
        <v>2.5853198826878106E-8</v>
      </c>
    </row>
    <row r="174" spans="2:11">
      <c r="B174" s="72" t="s">
        <v>1521</v>
      </c>
      <c r="C174" s="82" t="s">
        <v>1522</v>
      </c>
      <c r="D174" s="83" t="s">
        <v>549</v>
      </c>
      <c r="E174" s="83" t="s">
        <v>109</v>
      </c>
      <c r="F174" s="91">
        <v>44188</v>
      </c>
      <c r="G174" s="84">
        <v>968994.56279400003</v>
      </c>
      <c r="H174" s="85">
        <v>0.234295</v>
      </c>
      <c r="I174" s="84">
        <v>2.2703052879999999</v>
      </c>
      <c r="J174" s="86">
        <f t="shared" si="2"/>
        <v>1.7612002316499416E-4</v>
      </c>
      <c r="K174" s="86">
        <f>I174/'סכום נכסי הקרן'!$C$42</f>
        <v>1.4764883536436914E-6</v>
      </c>
    </row>
    <row r="175" spans="2:11">
      <c r="B175" s="72" t="s">
        <v>1523</v>
      </c>
      <c r="C175" s="82" t="s">
        <v>1524</v>
      </c>
      <c r="D175" s="83" t="s">
        <v>549</v>
      </c>
      <c r="E175" s="83" t="s">
        <v>109</v>
      </c>
      <c r="F175" s="91">
        <v>44188</v>
      </c>
      <c r="G175" s="84">
        <v>1590378.768402</v>
      </c>
      <c r="H175" s="85">
        <v>0.249501</v>
      </c>
      <c r="I175" s="84">
        <v>3.9680047810000003</v>
      </c>
      <c r="J175" s="86">
        <f t="shared" si="2"/>
        <v>3.0781987675506295E-4</v>
      </c>
      <c r="K175" s="86">
        <f>I175/'סכום נכסי הקרן'!$C$42</f>
        <v>2.580583711501705E-6</v>
      </c>
    </row>
    <row r="176" spans="2:11">
      <c r="B176" s="72" t="s">
        <v>1525</v>
      </c>
      <c r="C176" s="82" t="s">
        <v>1526</v>
      </c>
      <c r="D176" s="83" t="s">
        <v>549</v>
      </c>
      <c r="E176" s="83" t="s">
        <v>109</v>
      </c>
      <c r="F176" s="91">
        <v>44180</v>
      </c>
      <c r="G176" s="84">
        <v>1282054.3446200001</v>
      </c>
      <c r="H176" s="85">
        <v>0.61636999999999997</v>
      </c>
      <c r="I176" s="84">
        <v>7.9021937529999997</v>
      </c>
      <c r="J176" s="86">
        <f t="shared" si="2"/>
        <v>6.1301647588490849E-4</v>
      </c>
      <c r="K176" s="86">
        <f>I176/'סכום נכסי הקרן'!$C$42</f>
        <v>5.1391753814830716E-6</v>
      </c>
    </row>
    <row r="177" spans="2:11">
      <c r="B177" s="72" t="s">
        <v>1527</v>
      </c>
      <c r="C177" s="82" t="s">
        <v>1528</v>
      </c>
      <c r="D177" s="83" t="s">
        <v>549</v>
      </c>
      <c r="E177" s="83" t="s">
        <v>109</v>
      </c>
      <c r="F177" s="91">
        <v>44180</v>
      </c>
      <c r="G177" s="84">
        <v>1929219.9440250001</v>
      </c>
      <c r="H177" s="85">
        <v>0.89956199999999997</v>
      </c>
      <c r="I177" s="84">
        <v>17.354521046000002</v>
      </c>
      <c r="J177" s="86">
        <f t="shared" si="2"/>
        <v>1.3462853056786341E-3</v>
      </c>
      <c r="K177" s="86">
        <f>I177/'סכום נכסי הקרן'!$C$42</f>
        <v>1.1286476908159031E-5</v>
      </c>
    </row>
    <row r="178" spans="2:11">
      <c r="B178" s="72" t="s">
        <v>1529</v>
      </c>
      <c r="C178" s="82" t="s">
        <v>1530</v>
      </c>
      <c r="D178" s="83" t="s">
        <v>549</v>
      </c>
      <c r="E178" s="83" t="s">
        <v>109</v>
      </c>
      <c r="F178" s="91">
        <v>44165</v>
      </c>
      <c r="G178" s="84">
        <v>1052301.7876500001</v>
      </c>
      <c r="H178" s="85">
        <v>0.86840399999999995</v>
      </c>
      <c r="I178" s="84">
        <v>9.1382256109999993</v>
      </c>
      <c r="J178" s="86">
        <f t="shared" si="2"/>
        <v>7.0890224094666461E-4</v>
      </c>
      <c r="K178" s="86">
        <f>I178/'סכום נכסי הקרן'!$C$42</f>
        <v>5.9430261467152984E-6</v>
      </c>
    </row>
    <row r="179" spans="2:11">
      <c r="B179" s="72" t="s">
        <v>1531</v>
      </c>
      <c r="C179" s="82" t="s">
        <v>1532</v>
      </c>
      <c r="D179" s="83" t="s">
        <v>549</v>
      </c>
      <c r="E179" s="83" t="s">
        <v>109</v>
      </c>
      <c r="F179" s="91">
        <v>44118</v>
      </c>
      <c r="G179" s="84">
        <v>274475.38294500002</v>
      </c>
      <c r="H179" s="85">
        <v>2.0888710000000001</v>
      </c>
      <c r="I179" s="84">
        <v>5.7334368809999985</v>
      </c>
      <c r="J179" s="86">
        <f t="shared" si="2"/>
        <v>4.4477411986574715E-4</v>
      </c>
      <c r="K179" s="86">
        <f>I179/'סכום נכסי הקרן'!$C$42</f>
        <v>3.7287288303879023E-6</v>
      </c>
    </row>
    <row r="180" spans="2:11">
      <c r="B180" s="72" t="s">
        <v>1533</v>
      </c>
      <c r="C180" s="82" t="s">
        <v>1534</v>
      </c>
      <c r="D180" s="83" t="s">
        <v>549</v>
      </c>
      <c r="E180" s="83" t="s">
        <v>111</v>
      </c>
      <c r="F180" s="91">
        <v>44028</v>
      </c>
      <c r="G180" s="84">
        <v>2485829.0310149998</v>
      </c>
      <c r="H180" s="85">
        <v>-7.0829579999999996</v>
      </c>
      <c r="I180" s="84">
        <v>-176.07022810800001</v>
      </c>
      <c r="J180" s="86">
        <f t="shared" si="2"/>
        <v>-1.365873251361901E-2</v>
      </c>
      <c r="K180" s="86">
        <f>I180/'סכום נכסי הקרן'!$C$42</f>
        <v>-1.1450690909232916E-4</v>
      </c>
    </row>
    <row r="181" spans="2:11">
      <c r="B181" s="72" t="s">
        <v>1535</v>
      </c>
      <c r="C181" s="82" t="s">
        <v>1536</v>
      </c>
      <c r="D181" s="83" t="s">
        <v>549</v>
      </c>
      <c r="E181" s="83" t="s">
        <v>111</v>
      </c>
      <c r="F181" s="91">
        <v>44139</v>
      </c>
      <c r="G181" s="84">
        <v>1485095.2126209999</v>
      </c>
      <c r="H181" s="85">
        <v>-4.6119539999999999</v>
      </c>
      <c r="I181" s="84">
        <v>-68.491900825999991</v>
      </c>
      <c r="J181" s="86">
        <f t="shared" si="2"/>
        <v>-5.3132921038633466E-3</v>
      </c>
      <c r="K181" s="86">
        <f>I181/'סכום נכסי הקרן'!$C$42</f>
        <v>-4.4543566199237842E-5</v>
      </c>
    </row>
    <row r="182" spans="2:11">
      <c r="B182" s="72" t="s">
        <v>1537</v>
      </c>
      <c r="C182" s="82" t="s">
        <v>1538</v>
      </c>
      <c r="D182" s="83" t="s">
        <v>549</v>
      </c>
      <c r="E182" s="83" t="s">
        <v>111</v>
      </c>
      <c r="F182" s="91">
        <v>44119</v>
      </c>
      <c r="G182" s="84">
        <v>2343862.906312</v>
      </c>
      <c r="H182" s="85">
        <v>-4.2158829999999998</v>
      </c>
      <c r="I182" s="84">
        <v>-98.814516315000006</v>
      </c>
      <c r="J182" s="86">
        <f t="shared" si="2"/>
        <v>-7.6655835646520752E-3</v>
      </c>
      <c r="K182" s="86">
        <f>I182/'סכום נכסי הקרן'!$C$42</f>
        <v>-6.4263816536567952E-5</v>
      </c>
    </row>
    <row r="183" spans="2:11">
      <c r="B183" s="72" t="s">
        <v>1539</v>
      </c>
      <c r="C183" s="82" t="s">
        <v>1540</v>
      </c>
      <c r="D183" s="83" t="s">
        <v>549</v>
      </c>
      <c r="E183" s="83" t="s">
        <v>111</v>
      </c>
      <c r="F183" s="91">
        <v>44131</v>
      </c>
      <c r="G183" s="84">
        <v>2358041.621386</v>
      </c>
      <c r="H183" s="85">
        <v>-3.5242119999999999</v>
      </c>
      <c r="I183" s="84">
        <v>-83.102389595000005</v>
      </c>
      <c r="J183" s="86">
        <f t="shared" si="2"/>
        <v>-6.446707787669907E-3</v>
      </c>
      <c r="K183" s="86">
        <f>I183/'סכום נכסי הקרן'!$C$42</f>
        <v>-5.4045467385167896E-5</v>
      </c>
    </row>
    <row r="184" spans="2:11">
      <c r="B184" s="72" t="s">
        <v>1541</v>
      </c>
      <c r="C184" s="82" t="s">
        <v>1542</v>
      </c>
      <c r="D184" s="83" t="s">
        <v>549</v>
      </c>
      <c r="E184" s="83" t="s">
        <v>111</v>
      </c>
      <c r="F184" s="91">
        <v>44124</v>
      </c>
      <c r="G184" s="84">
        <v>1711497.2759</v>
      </c>
      <c r="H184" s="85">
        <v>-3.6910880000000001</v>
      </c>
      <c r="I184" s="84">
        <v>-63.172865943999994</v>
      </c>
      <c r="J184" s="86">
        <f t="shared" si="2"/>
        <v>-4.9006654181110955E-3</v>
      </c>
      <c r="K184" s="86">
        <f>I184/'סכום נכסי הקרן'!$C$42</f>
        <v>-4.1084342852753019E-5</v>
      </c>
    </row>
    <row r="185" spans="2:11">
      <c r="B185" s="72" t="s">
        <v>1543</v>
      </c>
      <c r="C185" s="82" t="s">
        <v>1544</v>
      </c>
      <c r="D185" s="83" t="s">
        <v>549</v>
      </c>
      <c r="E185" s="83" t="s">
        <v>111</v>
      </c>
      <c r="F185" s="91">
        <v>44124</v>
      </c>
      <c r="G185" s="84">
        <v>2139913.940217</v>
      </c>
      <c r="H185" s="85">
        <v>-3.664828</v>
      </c>
      <c r="I185" s="84">
        <v>-78.424162754000008</v>
      </c>
      <c r="J185" s="86">
        <f t="shared" si="2"/>
        <v>-6.0837920934841937E-3</v>
      </c>
      <c r="K185" s="86">
        <f>I185/'סכום נכסי הקרן'!$C$42</f>
        <v>-5.1002992224250324E-5</v>
      </c>
    </row>
    <row r="186" spans="2:11">
      <c r="B186" s="72" t="s">
        <v>1545</v>
      </c>
      <c r="C186" s="82" t="s">
        <v>1546</v>
      </c>
      <c r="D186" s="83" t="s">
        <v>549</v>
      </c>
      <c r="E186" s="83" t="s">
        <v>111</v>
      </c>
      <c r="F186" s="91">
        <v>44145</v>
      </c>
      <c r="G186" s="84">
        <v>2141540.976245</v>
      </c>
      <c r="H186" s="85">
        <v>-3.6927699999999999</v>
      </c>
      <c r="I186" s="84">
        <v>-79.082184256999994</v>
      </c>
      <c r="J186" s="86">
        <f t="shared" si="2"/>
        <v>-6.1348384276331634E-3</v>
      </c>
      <c r="K186" s="86">
        <f>I186/'סכום נכסי הקרן'!$C$42</f>
        <v>-5.1430935149266584E-5</v>
      </c>
    </row>
    <row r="187" spans="2:11">
      <c r="B187" s="72" t="s">
        <v>1547</v>
      </c>
      <c r="C187" s="82" t="s">
        <v>1548</v>
      </c>
      <c r="D187" s="83" t="s">
        <v>549</v>
      </c>
      <c r="E187" s="83" t="s">
        <v>111</v>
      </c>
      <c r="F187" s="91">
        <v>44140</v>
      </c>
      <c r="G187" s="84">
        <v>429338.65140000003</v>
      </c>
      <c r="H187" s="85">
        <v>-3.378638</v>
      </c>
      <c r="I187" s="84">
        <v>-14.505798405</v>
      </c>
      <c r="J187" s="86">
        <f t="shared" si="2"/>
        <v>-1.1252942785355197E-3</v>
      </c>
      <c r="K187" s="86">
        <f>I187/'סכום נכסי הקרן'!$C$42</f>
        <v>-9.4338160239909273E-6</v>
      </c>
    </row>
    <row r="188" spans="2:11">
      <c r="B188" s="72" t="s">
        <v>1549</v>
      </c>
      <c r="C188" s="82" t="s">
        <v>1550</v>
      </c>
      <c r="D188" s="83" t="s">
        <v>549</v>
      </c>
      <c r="E188" s="83" t="s">
        <v>111</v>
      </c>
      <c r="F188" s="91">
        <v>44144</v>
      </c>
      <c r="G188" s="84">
        <v>1292951.296818</v>
      </c>
      <c r="H188" s="85">
        <v>-2.916998</v>
      </c>
      <c r="I188" s="84">
        <v>-37.715368208000001</v>
      </c>
      <c r="J188" s="86">
        <f t="shared" si="2"/>
        <v>-2.9257878037718971E-3</v>
      </c>
      <c r="K188" s="86">
        <f>I188/'סכום נכסי הקרן'!$C$42</f>
        <v>-2.4528111794846661E-5</v>
      </c>
    </row>
    <row r="189" spans="2:11">
      <c r="B189" s="72" t="s">
        <v>1551</v>
      </c>
      <c r="C189" s="82" t="s">
        <v>1552</v>
      </c>
      <c r="D189" s="83" t="s">
        <v>549</v>
      </c>
      <c r="E189" s="83" t="s">
        <v>111</v>
      </c>
      <c r="F189" s="91">
        <v>44144</v>
      </c>
      <c r="G189" s="84">
        <v>1724441.25141</v>
      </c>
      <c r="H189" s="85">
        <v>-2.8710629999999999</v>
      </c>
      <c r="I189" s="84">
        <v>-49.509803038000001</v>
      </c>
      <c r="J189" s="86">
        <f t="shared" si="2"/>
        <v>-3.8407467506840686E-3</v>
      </c>
      <c r="K189" s="86">
        <f>I189/'סכום נכסי הקרן'!$C$42</f>
        <v>-3.2198598119461395E-5</v>
      </c>
    </row>
    <row r="190" spans="2:11">
      <c r="B190" s="72" t="s">
        <v>1553</v>
      </c>
      <c r="C190" s="82" t="s">
        <v>1554</v>
      </c>
      <c r="D190" s="83" t="s">
        <v>549</v>
      </c>
      <c r="E190" s="83" t="s">
        <v>111</v>
      </c>
      <c r="F190" s="91">
        <v>44159</v>
      </c>
      <c r="G190" s="84">
        <v>1035766.796582</v>
      </c>
      <c r="H190" s="85">
        <v>-2.8373870000000001</v>
      </c>
      <c r="I190" s="84">
        <v>-29.388713341000003</v>
      </c>
      <c r="J190" s="86">
        <f t="shared" si="2"/>
        <v>-2.2798435530958839E-3</v>
      </c>
      <c r="K190" s="86">
        <f>I190/'סכום נכסי הקרן'!$C$42</f>
        <v>-1.9112889004802197E-5</v>
      </c>
    </row>
    <row r="191" spans="2:11">
      <c r="B191" s="72" t="s">
        <v>1555</v>
      </c>
      <c r="C191" s="82" t="s">
        <v>1556</v>
      </c>
      <c r="D191" s="83" t="s">
        <v>549</v>
      </c>
      <c r="E191" s="83" t="s">
        <v>111</v>
      </c>
      <c r="F191" s="91">
        <v>44165</v>
      </c>
      <c r="G191" s="84">
        <v>4353406.0652510002</v>
      </c>
      <c r="H191" s="85">
        <v>-2.2524609999999998</v>
      </c>
      <c r="I191" s="84">
        <v>-98.058786391999988</v>
      </c>
      <c r="J191" s="86">
        <f t="shared" si="2"/>
        <v>-7.6069574528913548E-3</v>
      </c>
      <c r="K191" s="86">
        <f>I191/'סכום נכסי הקרן'!$C$42</f>
        <v>-6.3772329142468392E-5</v>
      </c>
    </row>
    <row r="192" spans="2:11">
      <c r="B192" s="72" t="s">
        <v>1557</v>
      </c>
      <c r="C192" s="82" t="s">
        <v>1558</v>
      </c>
      <c r="D192" s="83" t="s">
        <v>549</v>
      </c>
      <c r="E192" s="83" t="s">
        <v>111</v>
      </c>
      <c r="F192" s="91">
        <v>44165</v>
      </c>
      <c r="G192" s="84">
        <v>2612087.0267779999</v>
      </c>
      <c r="H192" s="85">
        <v>-2.2507649999999999</v>
      </c>
      <c r="I192" s="84">
        <v>-58.791939944000006</v>
      </c>
      <c r="J192" s="86">
        <f t="shared" si="2"/>
        <v>-4.56081297946227E-3</v>
      </c>
      <c r="K192" s="86">
        <f>I192/'סכום נכסי הקרן'!$C$42</f>
        <v>-3.8235216679561977E-5</v>
      </c>
    </row>
    <row r="193" spans="2:11">
      <c r="B193" s="72" t="s">
        <v>1559</v>
      </c>
      <c r="C193" s="82" t="s">
        <v>1560</v>
      </c>
      <c r="D193" s="83" t="s">
        <v>549</v>
      </c>
      <c r="E193" s="83" t="s">
        <v>111</v>
      </c>
      <c r="F193" s="91">
        <v>44195</v>
      </c>
      <c r="G193" s="84">
        <v>936196.53043899999</v>
      </c>
      <c r="H193" s="85">
        <v>6.4099000000000003E-2</v>
      </c>
      <c r="I193" s="84">
        <v>0.60009148600000006</v>
      </c>
      <c r="J193" s="86">
        <f t="shared" si="2"/>
        <v>4.6552385255879205E-5</v>
      </c>
      <c r="K193" s="86">
        <f>I193/'סכום נכסי הקרן'!$C$42</f>
        <v>3.902682581426188E-7</v>
      </c>
    </row>
    <row r="194" spans="2:11">
      <c r="B194" s="72" t="s">
        <v>1561</v>
      </c>
      <c r="C194" s="82" t="s">
        <v>1562</v>
      </c>
      <c r="D194" s="83" t="s">
        <v>549</v>
      </c>
      <c r="E194" s="83" t="s">
        <v>112</v>
      </c>
      <c r="F194" s="91">
        <v>44088</v>
      </c>
      <c r="G194" s="84">
        <v>931337.11616899993</v>
      </c>
      <c r="H194" s="85">
        <v>-6.0780969999999996</v>
      </c>
      <c r="I194" s="84">
        <v>-56.607577808000002</v>
      </c>
      <c r="J194" s="86">
        <f t="shared" si="2"/>
        <v>-4.3913600375929578E-3</v>
      </c>
      <c r="K194" s="86">
        <f>I194/'סכום נכסי הקרן'!$C$42</f>
        <v>-3.6814621277264582E-5</v>
      </c>
    </row>
    <row r="195" spans="2:11">
      <c r="B195" s="72" t="s">
        <v>1563</v>
      </c>
      <c r="C195" s="82" t="s">
        <v>1564</v>
      </c>
      <c r="D195" s="83" t="s">
        <v>549</v>
      </c>
      <c r="E195" s="83" t="s">
        <v>112</v>
      </c>
      <c r="F195" s="91">
        <v>44091</v>
      </c>
      <c r="G195" s="84">
        <v>937881.41663700005</v>
      </c>
      <c r="H195" s="85">
        <v>-5.3830489999999998</v>
      </c>
      <c r="I195" s="84">
        <v>-50.486617889000001</v>
      </c>
      <c r="J195" s="86">
        <f t="shared" si="2"/>
        <v>-3.9165236319235004E-3</v>
      </c>
      <c r="K195" s="86">
        <f>I195/'סכום נכסי הקרן'!$C$42</f>
        <v>-3.2833867639728532E-5</v>
      </c>
    </row>
    <row r="196" spans="2:11">
      <c r="B196" s="72" t="s">
        <v>1565</v>
      </c>
      <c r="C196" s="82" t="s">
        <v>1566</v>
      </c>
      <c r="D196" s="83" t="s">
        <v>549</v>
      </c>
      <c r="E196" s="83" t="s">
        <v>112</v>
      </c>
      <c r="F196" s="91">
        <v>44116</v>
      </c>
      <c r="G196" s="84">
        <v>1414729.5200509997</v>
      </c>
      <c r="H196" s="85">
        <v>-4.7950150000000002</v>
      </c>
      <c r="I196" s="84">
        <v>-67.836489553000007</v>
      </c>
      <c r="J196" s="86">
        <f t="shared" si="2"/>
        <v>-5.262448259560344E-3</v>
      </c>
      <c r="K196" s="86">
        <f>I196/'סכום נכסי הקרן'!$C$42</f>
        <v>-4.4117320831909398E-5</v>
      </c>
    </row>
    <row r="197" spans="2:11">
      <c r="B197" s="72" t="s">
        <v>1567</v>
      </c>
      <c r="C197" s="82" t="s">
        <v>1568</v>
      </c>
      <c r="D197" s="83" t="s">
        <v>549</v>
      </c>
      <c r="E197" s="83" t="s">
        <v>112</v>
      </c>
      <c r="F197" s="91">
        <v>44172</v>
      </c>
      <c r="G197" s="84">
        <v>959553.53652800014</v>
      </c>
      <c r="H197" s="85">
        <v>-3.0500470000000002</v>
      </c>
      <c r="I197" s="84">
        <v>-29.266830770000002</v>
      </c>
      <c r="J197" s="86">
        <f t="shared" si="2"/>
        <v>-2.2703884541092454E-3</v>
      </c>
      <c r="K197" s="86">
        <f>I197/'סכום נכסי הקרן'!$C$42</f>
        <v>-1.9033622926559397E-5</v>
      </c>
    </row>
    <row r="198" spans="2:11">
      <c r="B198" s="72" t="s">
        <v>1569</v>
      </c>
      <c r="C198" s="82" t="s">
        <v>1570</v>
      </c>
      <c r="D198" s="83" t="s">
        <v>549</v>
      </c>
      <c r="E198" s="83" t="s">
        <v>112</v>
      </c>
      <c r="F198" s="91">
        <v>44172</v>
      </c>
      <c r="G198" s="84">
        <v>67275.047244000001</v>
      </c>
      <c r="H198" s="85">
        <v>-2.841691</v>
      </c>
      <c r="I198" s="84">
        <v>-1.911748945</v>
      </c>
      <c r="J198" s="86">
        <f t="shared" si="2"/>
        <v>-1.4830484263887825E-4</v>
      </c>
      <c r="K198" s="86">
        <f>I198/'סכום נכסי הקרן'!$C$42</f>
        <v>-1.2433019767441578E-6</v>
      </c>
    </row>
    <row r="199" spans="2:11">
      <c r="B199" s="72" t="s">
        <v>1571</v>
      </c>
      <c r="C199" s="82" t="s">
        <v>1572</v>
      </c>
      <c r="D199" s="83" t="s">
        <v>549</v>
      </c>
      <c r="E199" s="83" t="s">
        <v>112</v>
      </c>
      <c r="F199" s="91">
        <v>44175</v>
      </c>
      <c r="G199" s="84">
        <v>1011927.464702</v>
      </c>
      <c r="H199" s="85">
        <v>-2.6028609999999999</v>
      </c>
      <c r="I199" s="84">
        <v>-26.339065836000003</v>
      </c>
      <c r="J199" s="86">
        <f t="shared" si="2"/>
        <v>-2.04326568312192E-3</v>
      </c>
      <c r="K199" s="86">
        <f>I199/'סכום נכסי הקרן'!$C$42</f>
        <v>-1.7129557050438605E-5</v>
      </c>
    </row>
    <row r="200" spans="2:11">
      <c r="B200" s="72" t="s">
        <v>1573</v>
      </c>
      <c r="C200" s="82" t="s">
        <v>1574</v>
      </c>
      <c r="D200" s="83" t="s">
        <v>549</v>
      </c>
      <c r="E200" s="83" t="s">
        <v>112</v>
      </c>
      <c r="F200" s="91">
        <v>44172</v>
      </c>
      <c r="G200" s="84">
        <v>964948.06487</v>
      </c>
      <c r="H200" s="85">
        <v>-2.4746009999999998</v>
      </c>
      <c r="I200" s="84">
        <v>-23.878615565</v>
      </c>
      <c r="J200" s="86">
        <f t="shared" si="2"/>
        <v>-1.8523950715723261E-3</v>
      </c>
      <c r="K200" s="86">
        <f>I200/'סכום נכסי הקרן'!$C$42</f>
        <v>-1.5529408299936744E-5</v>
      </c>
    </row>
    <row r="201" spans="2:11">
      <c r="B201" s="72" t="s">
        <v>1575</v>
      </c>
      <c r="C201" s="82" t="s">
        <v>1576</v>
      </c>
      <c r="D201" s="83" t="s">
        <v>549</v>
      </c>
      <c r="E201" s="83" t="s">
        <v>112</v>
      </c>
      <c r="F201" s="91">
        <v>44174</v>
      </c>
      <c r="G201" s="84">
        <v>1344361.7304120001</v>
      </c>
      <c r="H201" s="85">
        <v>-1.4859979999999999</v>
      </c>
      <c r="I201" s="84">
        <v>-19.977190436000001</v>
      </c>
      <c r="J201" s="86">
        <f t="shared" si="2"/>
        <v>-1.5497401432999791E-3</v>
      </c>
      <c r="K201" s="86">
        <f>I201/'סכום נכסי הקרן'!$C$42</f>
        <v>-1.2992124527560957E-5</v>
      </c>
    </row>
    <row r="202" spans="2:11">
      <c r="B202" s="72" t="s">
        <v>1577</v>
      </c>
      <c r="C202" s="82" t="s">
        <v>1578</v>
      </c>
      <c r="D202" s="83" t="s">
        <v>549</v>
      </c>
      <c r="E202" s="83" t="s">
        <v>112</v>
      </c>
      <c r="F202" s="91">
        <v>44189</v>
      </c>
      <c r="G202" s="84">
        <v>985947.67653599987</v>
      </c>
      <c r="H202" s="85">
        <v>-0.27535500000000002</v>
      </c>
      <c r="I202" s="84">
        <v>-2.7148541540000002</v>
      </c>
      <c r="J202" s="86">
        <f t="shared" si="2"/>
        <v>-2.106061149658304E-4</v>
      </c>
      <c r="K202" s="86">
        <f>I202/'סכום נכסי הקרן'!$C$42</f>
        <v>-1.7655997902173751E-6</v>
      </c>
    </row>
    <row r="203" spans="2:11">
      <c r="B203" s="72" t="s">
        <v>1579</v>
      </c>
      <c r="C203" s="82" t="s">
        <v>1580</v>
      </c>
      <c r="D203" s="83" t="s">
        <v>549</v>
      </c>
      <c r="E203" s="83" t="s">
        <v>109</v>
      </c>
      <c r="F203" s="91">
        <v>44173</v>
      </c>
      <c r="G203" s="84">
        <v>1299761.0691740001</v>
      </c>
      <c r="H203" s="85">
        <v>-0.79495099999999996</v>
      </c>
      <c r="I203" s="84">
        <v>-10.332468594</v>
      </c>
      <c r="J203" s="86">
        <f t="shared" si="2"/>
        <v>-8.0154621395871705E-4</v>
      </c>
      <c r="K203" s="86">
        <f>I203/'סכום נכסי הקרן'!$C$42</f>
        <v>-6.7196996034262894E-6</v>
      </c>
    </row>
    <row r="204" spans="2:11">
      <c r="B204" s="72" t="s">
        <v>1581</v>
      </c>
      <c r="C204" s="82" t="s">
        <v>1582</v>
      </c>
      <c r="D204" s="83" t="s">
        <v>549</v>
      </c>
      <c r="E204" s="83" t="s">
        <v>109</v>
      </c>
      <c r="F204" s="91">
        <v>44119</v>
      </c>
      <c r="G204" s="84">
        <v>1893904.3710179999</v>
      </c>
      <c r="H204" s="85">
        <v>-1.95974</v>
      </c>
      <c r="I204" s="84">
        <v>-37.115598923999997</v>
      </c>
      <c r="J204" s="86">
        <f t="shared" ref="J204:J227" si="3">IFERROR(I204/$I$11,0)</f>
        <v>-2.8792604134909245E-3</v>
      </c>
      <c r="K204" s="86">
        <f>I204/'סכום נכסי הקרן'!$C$42</f>
        <v>-2.4138053080109076E-5</v>
      </c>
    </row>
    <row r="205" spans="2:11">
      <c r="B205" s="72" t="s">
        <v>1583</v>
      </c>
      <c r="C205" s="82" t="s">
        <v>1584</v>
      </c>
      <c r="D205" s="83" t="s">
        <v>549</v>
      </c>
      <c r="E205" s="83" t="s">
        <v>109</v>
      </c>
      <c r="F205" s="91">
        <v>44146</v>
      </c>
      <c r="G205" s="84">
        <v>1374766.394514</v>
      </c>
      <c r="H205" s="85">
        <v>-2.1652529999999999</v>
      </c>
      <c r="I205" s="84">
        <v>-29.767168948999998</v>
      </c>
      <c r="J205" s="86">
        <f t="shared" si="3"/>
        <v>-2.3092024286621732E-3</v>
      </c>
      <c r="K205" s="86">
        <f>I205/'סכום נכסי הקרן'!$C$42</f>
        <v>-1.935901682758298E-5</v>
      </c>
    </row>
    <row r="206" spans="2:11">
      <c r="B206" s="72" t="s">
        <v>1585</v>
      </c>
      <c r="C206" s="82" t="s">
        <v>1586</v>
      </c>
      <c r="D206" s="83" t="s">
        <v>549</v>
      </c>
      <c r="E206" s="83" t="s">
        <v>109</v>
      </c>
      <c r="F206" s="91">
        <v>44117</v>
      </c>
      <c r="G206" s="84">
        <v>858168.52214000002</v>
      </c>
      <c r="H206" s="85">
        <v>-2.2247590000000002</v>
      </c>
      <c r="I206" s="84">
        <v>-19.092184501999999</v>
      </c>
      <c r="J206" s="86">
        <f t="shared" si="3"/>
        <v>-1.4810853828934845E-3</v>
      </c>
      <c r="K206" s="86">
        <f>I206/'סכום נכסי הקרן'!$C$42</f>
        <v>-1.2416562746789312E-5</v>
      </c>
    </row>
    <row r="207" spans="2:11">
      <c r="B207" s="72" t="s">
        <v>1587</v>
      </c>
      <c r="C207" s="82" t="s">
        <v>1588</v>
      </c>
      <c r="D207" s="83" t="s">
        <v>549</v>
      </c>
      <c r="E207" s="83" t="s">
        <v>109</v>
      </c>
      <c r="F207" s="91">
        <v>44103</v>
      </c>
      <c r="G207" s="84">
        <v>1612698.4522310002</v>
      </c>
      <c r="H207" s="85">
        <v>-2.2664810000000002</v>
      </c>
      <c r="I207" s="84">
        <v>-36.551498027000001</v>
      </c>
      <c r="J207" s="86">
        <f t="shared" si="3"/>
        <v>-2.8355000154633297E-3</v>
      </c>
      <c r="K207" s="86">
        <f>I207/'סכום נכסי הקרן'!$C$42</f>
        <v>-2.3771191227166744E-5</v>
      </c>
    </row>
    <row r="208" spans="2:11">
      <c r="B208" s="72" t="s">
        <v>1589</v>
      </c>
      <c r="C208" s="82" t="s">
        <v>1590</v>
      </c>
      <c r="D208" s="83" t="s">
        <v>549</v>
      </c>
      <c r="E208" s="83" t="s">
        <v>109</v>
      </c>
      <c r="F208" s="91">
        <v>44117</v>
      </c>
      <c r="G208" s="84">
        <v>1029362.4533770001</v>
      </c>
      <c r="H208" s="85">
        <v>-2.243884</v>
      </c>
      <c r="I208" s="84">
        <v>-23.097697988</v>
      </c>
      <c r="J208" s="86">
        <f t="shared" si="3"/>
        <v>-1.7918150154546965E-3</v>
      </c>
      <c r="K208" s="86">
        <f>I208/'סכום נכסי הקרן'!$C$42</f>
        <v>-1.5021540167095505E-5</v>
      </c>
    </row>
    <row r="209" spans="2:11">
      <c r="B209" s="72" t="s">
        <v>1591</v>
      </c>
      <c r="C209" s="82" t="s">
        <v>1592</v>
      </c>
      <c r="D209" s="83" t="s">
        <v>549</v>
      </c>
      <c r="E209" s="83" t="s">
        <v>109</v>
      </c>
      <c r="F209" s="91">
        <v>44084</v>
      </c>
      <c r="G209" s="84">
        <v>1548874.8951330001</v>
      </c>
      <c r="H209" s="85">
        <v>-2.6950349999999998</v>
      </c>
      <c r="I209" s="84">
        <v>-41.742721483000004</v>
      </c>
      <c r="J209" s="86">
        <f t="shared" si="3"/>
        <v>-3.2382116684546349E-3</v>
      </c>
      <c r="K209" s="86">
        <f>I209/'סכום נכסי הקרן'!$C$42</f>
        <v>-2.714729267680842E-5</v>
      </c>
    </row>
    <row r="210" spans="2:11">
      <c r="B210" s="72" t="s">
        <v>1593</v>
      </c>
      <c r="C210" s="82" t="s">
        <v>1594</v>
      </c>
      <c r="D210" s="83" t="s">
        <v>549</v>
      </c>
      <c r="E210" s="83" t="s">
        <v>113</v>
      </c>
      <c r="F210" s="91">
        <v>44168</v>
      </c>
      <c r="G210" s="84">
        <v>1026427.65</v>
      </c>
      <c r="H210" s="85">
        <v>-4.1389490000000002</v>
      </c>
      <c r="I210" s="84">
        <v>-42.483319999999999</v>
      </c>
      <c r="J210" s="86">
        <f t="shared" si="3"/>
        <v>-3.2956639541271509E-3</v>
      </c>
      <c r="K210" s="86">
        <f>I210/'סכום נכסי הקרן'!$C$42</f>
        <v>-2.7628939392277061E-5</v>
      </c>
    </row>
    <row r="211" spans="2:11">
      <c r="B211" s="72" t="s">
        <v>1595</v>
      </c>
      <c r="C211" s="82" t="s">
        <v>1596</v>
      </c>
      <c r="D211" s="83" t="s">
        <v>549</v>
      </c>
      <c r="E211" s="83" t="s">
        <v>109</v>
      </c>
      <c r="F211" s="91">
        <v>44126</v>
      </c>
      <c r="G211" s="84">
        <v>676397.23</v>
      </c>
      <c r="H211" s="85">
        <v>-2.9479690000000001</v>
      </c>
      <c r="I211" s="84">
        <v>-19.939979999999998</v>
      </c>
      <c r="J211" s="86">
        <f t="shared" si="3"/>
        <v>-1.5468535258547661E-3</v>
      </c>
      <c r="K211" s="86">
        <f>I211/'סכום נכסי הקרן'!$C$42</f>
        <v>-1.2967924797384401E-5</v>
      </c>
    </row>
    <row r="212" spans="2:11">
      <c r="B212" s="72" t="s">
        <v>1597</v>
      </c>
      <c r="C212" s="82" t="s">
        <v>1598</v>
      </c>
      <c r="D212" s="83" t="s">
        <v>549</v>
      </c>
      <c r="E212" s="83" t="s">
        <v>109</v>
      </c>
      <c r="F212" s="91">
        <v>44187</v>
      </c>
      <c r="G212" s="84">
        <v>1339648.22</v>
      </c>
      <c r="H212" s="85">
        <v>-0.24665699999999999</v>
      </c>
      <c r="I212" s="84">
        <v>-3.3043299999999998</v>
      </c>
      <c r="J212" s="86">
        <f t="shared" si="3"/>
        <v>-2.5633498684992056E-4</v>
      </c>
      <c r="K212" s="86">
        <f>I212/'סכום נכסי הקרן'!$C$42</f>
        <v>-2.1489641888177021E-6</v>
      </c>
    </row>
    <row r="213" spans="2:11">
      <c r="B213" s="72" t="s">
        <v>1579</v>
      </c>
      <c r="C213" s="82" t="s">
        <v>1599</v>
      </c>
      <c r="D213" s="83" t="s">
        <v>549</v>
      </c>
      <c r="E213" s="83" t="s">
        <v>109</v>
      </c>
      <c r="F213" s="91">
        <v>44173</v>
      </c>
      <c r="G213" s="84">
        <v>5112519.2699999996</v>
      </c>
      <c r="H213" s="85">
        <v>-0.79495199999999999</v>
      </c>
      <c r="I213" s="84">
        <v>-40.642050000000005</v>
      </c>
      <c r="J213" s="86">
        <f t="shared" si="3"/>
        <v>-3.1528265494983302E-3</v>
      </c>
      <c r="K213" s="86">
        <f>I213/'סכום נכסי הקרן'!$C$42</f>
        <v>-2.6431473251805509E-5</v>
      </c>
    </row>
    <row r="214" spans="2:11">
      <c r="B214" s="72" t="s">
        <v>1600</v>
      </c>
      <c r="C214" s="82" t="s">
        <v>1601</v>
      </c>
      <c r="D214" s="83" t="s">
        <v>549</v>
      </c>
      <c r="E214" s="83" t="s">
        <v>109</v>
      </c>
      <c r="F214" s="91">
        <v>44118</v>
      </c>
      <c r="G214" s="84">
        <v>9470708.4199999999</v>
      </c>
      <c r="H214" s="85">
        <v>-2.132584</v>
      </c>
      <c r="I214" s="84">
        <v>-201.97085000000001</v>
      </c>
      <c r="J214" s="86">
        <f t="shared" si="3"/>
        <v>-1.5667985697196494E-2</v>
      </c>
      <c r="K214" s="86">
        <f>I214/'סכום נכסי הקרן'!$C$42</f>
        <v>-1.3135132502960413E-4</v>
      </c>
    </row>
    <row r="215" spans="2:11">
      <c r="B215" s="73"/>
      <c r="C215" s="82"/>
      <c r="D215" s="82"/>
      <c r="E215" s="82"/>
      <c r="F215" s="82"/>
      <c r="G215" s="84"/>
      <c r="H215" s="85"/>
      <c r="I215" s="82"/>
      <c r="J215" s="86"/>
      <c r="K215" s="82"/>
    </row>
    <row r="216" spans="2:11">
      <c r="B216" s="70" t="s">
        <v>175</v>
      </c>
      <c r="C216" s="78"/>
      <c r="D216" s="78"/>
      <c r="E216" s="78"/>
      <c r="F216" s="78"/>
      <c r="G216" s="79"/>
      <c r="H216" s="80"/>
      <c r="I216" s="79">
        <v>3519.0037929319997</v>
      </c>
      <c r="J216" s="81">
        <f t="shared" si="3"/>
        <v>0.27298840944640662</v>
      </c>
      <c r="K216" s="81">
        <f>I216/'סכום נכסי הקרן'!$C$42</f>
        <v>2.2885768465390963E-3</v>
      </c>
    </row>
    <row r="217" spans="2:11">
      <c r="B217" s="71" t="s">
        <v>169</v>
      </c>
      <c r="C217" s="78"/>
      <c r="D217" s="78"/>
      <c r="E217" s="78"/>
      <c r="F217" s="78"/>
      <c r="G217" s="79"/>
      <c r="H217" s="80"/>
      <c r="I217" s="79">
        <v>3519.0037929319997</v>
      </c>
      <c r="J217" s="81">
        <f t="shared" si="3"/>
        <v>0.27298840944640662</v>
      </c>
      <c r="K217" s="81">
        <f>I217/'סכום נכסי הקרן'!$C$42</f>
        <v>2.2885768465390963E-3</v>
      </c>
    </row>
    <row r="218" spans="2:11">
      <c r="B218" s="72" t="s">
        <v>1602</v>
      </c>
      <c r="C218" s="82" t="s">
        <v>1603</v>
      </c>
      <c r="D218" s="83" t="s">
        <v>549</v>
      </c>
      <c r="E218" s="83" t="s">
        <v>109</v>
      </c>
      <c r="F218" s="91">
        <v>44027</v>
      </c>
      <c r="G218" s="84">
        <v>6093028.7480330002</v>
      </c>
      <c r="H218" s="85">
        <v>8.8178459999999994</v>
      </c>
      <c r="I218" s="84">
        <v>537.27386486</v>
      </c>
      <c r="J218" s="86">
        <f t="shared" si="3"/>
        <v>4.167927812406573E-2</v>
      </c>
      <c r="K218" s="86">
        <f>I218/'סכום נכסי הקרן'!$C$42</f>
        <v>3.4941494801421817E-4</v>
      </c>
    </row>
    <row r="219" spans="2:11">
      <c r="B219" s="72" t="s">
        <v>1602</v>
      </c>
      <c r="C219" s="82" t="s">
        <v>1604</v>
      </c>
      <c r="D219" s="83" t="s">
        <v>549</v>
      </c>
      <c r="E219" s="83" t="s">
        <v>109</v>
      </c>
      <c r="F219" s="91">
        <v>43983</v>
      </c>
      <c r="G219" s="84">
        <v>18146866.148984998</v>
      </c>
      <c r="H219" s="85">
        <v>3.216215</v>
      </c>
      <c r="I219" s="84">
        <v>583.64224352799999</v>
      </c>
      <c r="J219" s="86">
        <f t="shared" si="3"/>
        <v>4.5276327370392194E-2</v>
      </c>
      <c r="K219" s="86">
        <f>I219/'סכום נכסי הקרן'!$C$42</f>
        <v>3.7957052728477246E-4</v>
      </c>
    </row>
    <row r="220" spans="2:11">
      <c r="B220" s="72" t="s">
        <v>1602</v>
      </c>
      <c r="C220" s="82" t="s">
        <v>1605</v>
      </c>
      <c r="D220" s="83" t="s">
        <v>549</v>
      </c>
      <c r="E220" s="83" t="s">
        <v>109</v>
      </c>
      <c r="F220" s="91">
        <v>44056</v>
      </c>
      <c r="G220" s="84">
        <v>1807817.8087500001</v>
      </c>
      <c r="H220" s="85">
        <v>20.324636000000002</v>
      </c>
      <c r="I220" s="84">
        <v>367.43239276999998</v>
      </c>
      <c r="J220" s="86">
        <f t="shared" si="3"/>
        <v>2.8503744350271552E-2</v>
      </c>
      <c r="K220" s="86">
        <f>I220/'סכום נכסי הקרן'!$C$42</f>
        <v>2.3895889752970504E-4</v>
      </c>
    </row>
    <row r="221" spans="2:11">
      <c r="B221" s="72" t="s">
        <v>1602</v>
      </c>
      <c r="C221" s="82" t="s">
        <v>1606</v>
      </c>
      <c r="D221" s="83" t="s">
        <v>549</v>
      </c>
      <c r="E221" s="83" t="s">
        <v>109</v>
      </c>
      <c r="F221" s="91">
        <v>44123</v>
      </c>
      <c r="G221" s="84">
        <v>1138533.376043</v>
      </c>
      <c r="H221" s="85">
        <v>4.6501219999999996</v>
      </c>
      <c r="I221" s="84">
        <v>52.943194763000001</v>
      </c>
      <c r="J221" s="86">
        <f t="shared" si="3"/>
        <v>4.1070937628403916E-3</v>
      </c>
      <c r="K221" s="86">
        <f>I221/'סכום נכסי הקרן'!$C$42</f>
        <v>3.4431497334493801E-5</v>
      </c>
    </row>
    <row r="222" spans="2:11">
      <c r="B222" s="72" t="s">
        <v>1602</v>
      </c>
      <c r="C222" s="82" t="s">
        <v>1607</v>
      </c>
      <c r="D222" s="83" t="s">
        <v>549</v>
      </c>
      <c r="E222" s="83" t="s">
        <v>109</v>
      </c>
      <c r="F222" s="91">
        <v>44090</v>
      </c>
      <c r="G222" s="84">
        <v>3592159.205017</v>
      </c>
      <c r="H222" s="85">
        <v>10.416198</v>
      </c>
      <c r="I222" s="84">
        <v>374.16642481400004</v>
      </c>
      <c r="J222" s="86">
        <f t="shared" si="3"/>
        <v>2.9026140120502038E-2</v>
      </c>
      <c r="K222" s="86">
        <f>I222/'סכום נכסי הקרן'!$C$42</f>
        <v>2.4333836135713967E-4</v>
      </c>
    </row>
    <row r="223" spans="2:11">
      <c r="B223" s="72" t="s">
        <v>1602</v>
      </c>
      <c r="C223" s="82" t="s">
        <v>1608</v>
      </c>
      <c r="D223" s="83" t="s">
        <v>549</v>
      </c>
      <c r="E223" s="83" t="s">
        <v>109</v>
      </c>
      <c r="F223" s="91">
        <v>44154</v>
      </c>
      <c r="G223" s="84">
        <v>15385516.054742999</v>
      </c>
      <c r="H223" s="85">
        <v>4.9870559999999999</v>
      </c>
      <c r="I223" s="84">
        <v>767.28434328100013</v>
      </c>
      <c r="J223" s="86">
        <f t="shared" si="3"/>
        <v>5.9522451463711289E-2</v>
      </c>
      <c r="K223" s="86">
        <f>I223/'סכום נכסי הקרן'!$C$42</f>
        <v>4.9900178745808615E-4</v>
      </c>
    </row>
    <row r="224" spans="2:11">
      <c r="B224" s="72" t="s">
        <v>1602</v>
      </c>
      <c r="C224" s="82" t="s">
        <v>1609</v>
      </c>
      <c r="D224" s="83" t="s">
        <v>549</v>
      </c>
      <c r="E224" s="83" t="s">
        <v>111</v>
      </c>
      <c r="F224" s="91">
        <v>44145</v>
      </c>
      <c r="G224" s="84">
        <v>7696971.993609</v>
      </c>
      <c r="H224" s="85">
        <v>4.0137280000000004</v>
      </c>
      <c r="I224" s="84">
        <v>308.93549319200002</v>
      </c>
      <c r="J224" s="86">
        <f t="shared" si="3"/>
        <v>2.3965819268912326E-2</v>
      </c>
      <c r="K224" s="86">
        <f>I224/'סכום נכסי הקרן'!$C$42</f>
        <v>2.0091555974262348E-4</v>
      </c>
    </row>
    <row r="225" spans="2:11">
      <c r="B225" s="72" t="s">
        <v>1602</v>
      </c>
      <c r="C225" s="82" t="s">
        <v>1610</v>
      </c>
      <c r="D225" s="83" t="s">
        <v>549</v>
      </c>
      <c r="E225" s="83" t="s">
        <v>109</v>
      </c>
      <c r="F225" s="91">
        <v>44025</v>
      </c>
      <c r="G225" s="84">
        <v>2504672.0606610002</v>
      </c>
      <c r="H225" s="85">
        <v>13.863542000000001</v>
      </c>
      <c r="I225" s="84">
        <v>347.23625957199999</v>
      </c>
      <c r="J225" s="86">
        <f t="shared" si="3"/>
        <v>2.6937019617049217E-2</v>
      </c>
      <c r="K225" s="86">
        <f>I225/'סכום נכסי הקרן'!$C$42</f>
        <v>2.2582438402920894E-4</v>
      </c>
    </row>
    <row r="226" spans="2:11">
      <c r="B226" s="72" t="s">
        <v>1602</v>
      </c>
      <c r="C226" s="82" t="s">
        <v>1611</v>
      </c>
      <c r="D226" s="83" t="s">
        <v>549</v>
      </c>
      <c r="E226" s="83" t="s">
        <v>109</v>
      </c>
      <c r="F226" s="91">
        <v>44183</v>
      </c>
      <c r="G226" s="84">
        <v>2787907.8048180002</v>
      </c>
      <c r="H226" s="85">
        <v>4.7557010000000002</v>
      </c>
      <c r="I226" s="84">
        <v>132.58455973</v>
      </c>
      <c r="J226" s="86">
        <f t="shared" si="3"/>
        <v>1.0285310902631415E-2</v>
      </c>
      <c r="K226" s="86">
        <f>I226/'סכום נכסי הקרן'!$C$42</f>
        <v>8.6226094503252281E-5</v>
      </c>
    </row>
    <row r="227" spans="2:11">
      <c r="B227" s="72" t="s">
        <v>1602</v>
      </c>
      <c r="C227" s="82" t="s">
        <v>1612</v>
      </c>
      <c r="D227" s="83" t="s">
        <v>549</v>
      </c>
      <c r="E227" s="83" t="s">
        <v>109</v>
      </c>
      <c r="F227" s="91">
        <v>44188</v>
      </c>
      <c r="G227" s="84">
        <v>1962292.2248719998</v>
      </c>
      <c r="H227" s="85">
        <v>2.4208940000000001</v>
      </c>
      <c r="I227" s="84">
        <v>47.50501642199999</v>
      </c>
      <c r="J227" s="86">
        <f t="shared" si="3"/>
        <v>3.6852244660305206E-3</v>
      </c>
      <c r="K227" s="86">
        <f>I227/'סכום נכסי הקרן'!$C$42</f>
        <v>3.0894789285596421E-5</v>
      </c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10" t="s">
        <v>193</v>
      </c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10" t="s">
        <v>90</v>
      </c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10" t="s">
        <v>176</v>
      </c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10" t="s">
        <v>184</v>
      </c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123</v>
      </c>
      <c r="C1" s="67" t="s" vm="1">
        <v>200</v>
      </c>
    </row>
    <row r="2" spans="2:17">
      <c r="B2" s="46" t="s">
        <v>122</v>
      </c>
      <c r="C2" s="67" t="s">
        <v>201</v>
      </c>
    </row>
    <row r="3" spans="2:17">
      <c r="B3" s="46" t="s">
        <v>124</v>
      </c>
      <c r="C3" s="67" t="s">
        <v>202</v>
      </c>
    </row>
    <row r="4" spans="2:17">
      <c r="B4" s="46" t="s">
        <v>125</v>
      </c>
      <c r="C4" s="67">
        <v>2142</v>
      </c>
    </row>
    <row r="6" spans="2:17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26.25" customHeight="1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s="3" customFormat="1" ht="47.25">
      <c r="B8" s="21" t="s">
        <v>94</v>
      </c>
      <c r="C8" s="29" t="s">
        <v>33</v>
      </c>
      <c r="D8" s="29" t="s">
        <v>37</v>
      </c>
      <c r="E8" s="29" t="s">
        <v>14</v>
      </c>
      <c r="F8" s="29" t="s">
        <v>48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89</v>
      </c>
      <c r="O8" s="29" t="s">
        <v>43</v>
      </c>
      <c r="P8" s="29" t="s">
        <v>126</v>
      </c>
      <c r="Q8" s="30" t="s">
        <v>128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185</v>
      </c>
      <c r="M9" s="15"/>
      <c r="N9" s="15" t="s">
        <v>181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17" s="4" customFormat="1" ht="18" customHeight="1">
      <c r="B11" s="112" t="s">
        <v>1662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114">
        <v>0</v>
      </c>
      <c r="Q11" s="114">
        <v>0</v>
      </c>
    </row>
    <row r="12" spans="2:17" ht="18" customHeight="1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</row>
    <row r="426" spans="2:17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</row>
    <row r="427" spans="2:17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</row>
    <row r="428" spans="2:17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</row>
    <row r="429" spans="2:17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</row>
    <row r="430" spans="2:17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2:17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</row>
    <row r="432" spans="2:17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</row>
    <row r="433" spans="2:17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</row>
    <row r="434" spans="2:17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</row>
    <row r="435" spans="2:17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</row>
    <row r="436" spans="2:17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</row>
    <row r="437" spans="2:17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</row>
    <row r="438" spans="2:17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</row>
    <row r="439" spans="2:17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</row>
    <row r="440" spans="2:17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</row>
    <row r="441" spans="2:17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</row>
    <row r="442" spans="2:17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</row>
    <row r="443" spans="2:17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4" spans="2:17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</row>
    <row r="445" spans="2:17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</row>
    <row r="446" spans="2:17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</row>
    <row r="447" spans="2:17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</row>
    <row r="448" spans="2:17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</row>
    <row r="449" spans="2:17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</row>
    <row r="450" spans="2:17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</row>
    <row r="451" spans="2:17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</row>
    <row r="452" spans="2:17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</row>
    <row r="453" spans="2:17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</row>
    <row r="454" spans="2:17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</row>
    <row r="455" spans="2:17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</row>
    <row r="456" spans="2:17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</row>
    <row r="457" spans="2:17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</row>
    <row r="458" spans="2:17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</row>
    <row r="459" spans="2:17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</row>
    <row r="460" spans="2:17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</row>
    <row r="461" spans="2:17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</row>
    <row r="462" spans="2:17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</row>
    <row r="463" spans="2:17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</row>
    <row r="464" spans="2:17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</row>
    <row r="465" spans="2:17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</row>
    <row r="466" spans="2:17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</row>
    <row r="467" spans="2:17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</row>
    <row r="468" spans="2:17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</row>
    <row r="469" spans="2:17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</row>
    <row r="470" spans="2:17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1" spans="2:17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</row>
    <row r="472" spans="2:17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</row>
    <row r="473" spans="2:17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</row>
    <row r="474" spans="2:17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</row>
    <row r="475" spans="2:17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</row>
    <row r="476" spans="2:17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</row>
    <row r="477" spans="2:17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</row>
    <row r="478" spans="2:17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</row>
    <row r="479" spans="2:17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</row>
    <row r="480" spans="2:17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</row>
    <row r="481" spans="2:17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</row>
    <row r="482" spans="2:17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</row>
    <row r="483" spans="2:17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</row>
    <row r="484" spans="2:17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</row>
    <row r="485" spans="2:17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</row>
    <row r="486" spans="2:17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</row>
    <row r="487" spans="2:17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</row>
    <row r="488" spans="2:17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</row>
    <row r="489" spans="2:17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</row>
    <row r="490" spans="2:17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</row>
    <row r="491" spans="2:17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</row>
    <row r="492" spans="2:17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</row>
    <row r="493" spans="2:17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</row>
    <row r="494" spans="2:17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</row>
    <row r="495" spans="2:17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</row>
    <row r="496" spans="2:17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</row>
    <row r="497" spans="2:17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8" spans="2:17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</row>
    <row r="499" spans="2:17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</row>
    <row r="500" spans="2:17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</row>
    <row r="501" spans="2:17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</row>
    <row r="502" spans="2:17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</row>
    <row r="503" spans="2:17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</row>
    <row r="504" spans="2:17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</row>
    <row r="505" spans="2:17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</row>
    <row r="506" spans="2:17">
      <c r="B506" s="108"/>
      <c r="C506" s="10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</row>
    <row r="507" spans="2:17">
      <c r="B507" s="108"/>
      <c r="C507" s="10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</row>
    <row r="508" spans="2:17">
      <c r="B508" s="108"/>
      <c r="C508" s="10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</row>
    <row r="509" spans="2:17">
      <c r="B509" s="108"/>
      <c r="C509" s="10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</row>
    <row r="510" spans="2:17">
      <c r="B510" s="108"/>
      <c r="C510" s="10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</row>
    <row r="511" spans="2:17">
      <c r="B511" s="108"/>
      <c r="C511" s="10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</row>
    <row r="512" spans="2:17">
      <c r="B512" s="108"/>
      <c r="C512" s="10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</row>
    <row r="513" spans="2:17">
      <c r="B513" s="108"/>
      <c r="C513" s="10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</row>
    <row r="514" spans="2:17">
      <c r="B514" s="108"/>
      <c r="C514" s="10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</row>
    <row r="515" spans="2:17">
      <c r="B515" s="108"/>
      <c r="C515" s="10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</row>
    <row r="516" spans="2:17">
      <c r="B516" s="108"/>
      <c r="C516" s="10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</row>
    <row r="517" spans="2:17">
      <c r="B517" s="108"/>
      <c r="C517" s="10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</row>
    <row r="518" spans="2:17">
      <c r="B518" s="108"/>
      <c r="C518" s="10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</row>
    <row r="519" spans="2:17">
      <c r="B519" s="108"/>
      <c r="C519" s="10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</row>
    <row r="520" spans="2:17">
      <c r="B520" s="108"/>
      <c r="C520" s="10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</row>
    <row r="521" spans="2:17">
      <c r="B521" s="108"/>
      <c r="C521" s="10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</row>
    <row r="522" spans="2:17">
      <c r="B522" s="108"/>
      <c r="C522" s="10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</row>
    <row r="523" spans="2:17">
      <c r="B523" s="108"/>
      <c r="C523" s="10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</row>
    <row r="524" spans="2:17">
      <c r="B524" s="108"/>
      <c r="C524" s="10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5" spans="2:17">
      <c r="B525" s="108"/>
      <c r="C525" s="10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</row>
    <row r="526" spans="2:17">
      <c r="B526" s="108"/>
      <c r="C526" s="10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</row>
    <row r="527" spans="2:17">
      <c r="B527" s="108"/>
      <c r="C527" s="10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</row>
    <row r="528" spans="2:17">
      <c r="B528" s="108"/>
      <c r="C528" s="10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</row>
    <row r="529" spans="2:17">
      <c r="B529" s="108"/>
      <c r="C529" s="10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</row>
    <row r="530" spans="2:17">
      <c r="B530" s="108"/>
      <c r="C530" s="10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</row>
    <row r="531" spans="2:17">
      <c r="B531" s="108"/>
      <c r="C531" s="10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</row>
    <row r="532" spans="2:17">
      <c r="B532" s="108"/>
      <c r="C532" s="10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</row>
    <row r="533" spans="2:17">
      <c r="B533" s="108"/>
      <c r="C533" s="10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</row>
    <row r="534" spans="2:17">
      <c r="B534" s="108"/>
      <c r="C534" s="10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</row>
    <row r="535" spans="2:17">
      <c r="B535" s="108"/>
      <c r="C535" s="10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</row>
    <row r="536" spans="2:17">
      <c r="B536" s="108"/>
      <c r="C536" s="10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</row>
    <row r="537" spans="2:17">
      <c r="B537" s="108"/>
      <c r="C537" s="10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</row>
    <row r="538" spans="2:17">
      <c r="B538" s="108"/>
      <c r="C538" s="10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</row>
    <row r="539" spans="2:17">
      <c r="B539" s="108"/>
      <c r="C539" s="10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</row>
    <row r="540" spans="2:17">
      <c r="B540" s="108"/>
      <c r="C540" s="10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</row>
    <row r="541" spans="2:17">
      <c r="B541" s="108"/>
      <c r="C541" s="10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</row>
    <row r="542" spans="2:17">
      <c r="B542" s="108"/>
      <c r="C542" s="10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</row>
    <row r="543" spans="2:17">
      <c r="B543" s="108"/>
      <c r="C543" s="10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</row>
    <row r="544" spans="2:17">
      <c r="B544" s="108"/>
      <c r="C544" s="10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</row>
    <row r="545" spans="2:17">
      <c r="B545" s="108"/>
      <c r="C545" s="10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</row>
    <row r="546" spans="2:17">
      <c r="B546" s="108"/>
      <c r="C546" s="10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</row>
    <row r="547" spans="2:17">
      <c r="B547" s="108"/>
      <c r="C547" s="10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</row>
    <row r="548" spans="2:17">
      <c r="B548" s="108"/>
      <c r="C548" s="10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</row>
    <row r="549" spans="2:17">
      <c r="B549" s="108"/>
      <c r="C549" s="10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</row>
    <row r="550" spans="2:17">
      <c r="B550" s="108"/>
      <c r="C550" s="10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</row>
    <row r="551" spans="2:17">
      <c r="B551" s="108"/>
      <c r="C551" s="10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</row>
    <row r="552" spans="2:17">
      <c r="B552" s="108"/>
      <c r="C552" s="10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</row>
    <row r="553" spans="2:17">
      <c r="B553" s="108"/>
      <c r="C553" s="10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</row>
    <row r="554" spans="2:17">
      <c r="B554" s="108"/>
      <c r="C554" s="10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</row>
    <row r="555" spans="2:17">
      <c r="B555" s="108"/>
      <c r="C555" s="10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</row>
    <row r="556" spans="2:17">
      <c r="B556" s="108"/>
      <c r="C556" s="10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</row>
    <row r="557" spans="2:17">
      <c r="B557" s="108"/>
      <c r="C557" s="10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</row>
    <row r="558" spans="2:17">
      <c r="B558" s="108"/>
      <c r="C558" s="10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123</v>
      </c>
      <c r="C1" s="67" t="s" vm="1">
        <v>200</v>
      </c>
    </row>
    <row r="2" spans="2:18">
      <c r="B2" s="46" t="s">
        <v>122</v>
      </c>
      <c r="C2" s="67" t="s">
        <v>201</v>
      </c>
    </row>
    <row r="3" spans="2:18">
      <c r="B3" s="46" t="s">
        <v>124</v>
      </c>
      <c r="C3" s="67" t="s">
        <v>202</v>
      </c>
    </row>
    <row r="4" spans="2:18">
      <c r="B4" s="46" t="s">
        <v>125</v>
      </c>
      <c r="C4" s="67">
        <v>2142</v>
      </c>
    </row>
    <row r="6" spans="2:18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94</v>
      </c>
      <c r="C7" s="48" t="s">
        <v>165</v>
      </c>
      <c r="D7" s="48" t="s">
        <v>33</v>
      </c>
      <c r="E7" s="48" t="s">
        <v>95</v>
      </c>
      <c r="F7" s="48" t="s">
        <v>14</v>
      </c>
      <c r="G7" s="48" t="s">
        <v>82</v>
      </c>
      <c r="H7" s="48" t="s">
        <v>48</v>
      </c>
      <c r="I7" s="48" t="s">
        <v>17</v>
      </c>
      <c r="J7" s="48" t="s">
        <v>199</v>
      </c>
      <c r="K7" s="48" t="s">
        <v>81</v>
      </c>
      <c r="L7" s="48" t="s">
        <v>29</v>
      </c>
      <c r="M7" s="48" t="s">
        <v>18</v>
      </c>
      <c r="N7" s="48" t="s">
        <v>178</v>
      </c>
      <c r="O7" s="48" t="s">
        <v>177</v>
      </c>
      <c r="P7" s="48" t="s">
        <v>89</v>
      </c>
      <c r="Q7" s="48" t="s">
        <v>126</v>
      </c>
      <c r="R7" s="50" t="s">
        <v>128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185</v>
      </c>
      <c r="O8" s="15"/>
      <c r="P8" s="15" t="s">
        <v>181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91</v>
      </c>
      <c r="R9" s="19" t="s">
        <v>92</v>
      </c>
    </row>
    <row r="10" spans="2:18" s="4" customFormat="1" ht="18" customHeight="1">
      <c r="B10" s="112" t="s">
        <v>1665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3">
        <v>0</v>
      </c>
      <c r="Q10" s="114">
        <v>0</v>
      </c>
      <c r="R10" s="114">
        <v>0</v>
      </c>
    </row>
    <row r="11" spans="2:18" ht="21.75" customHeight="1">
      <c r="B11" s="110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176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0" t="s">
        <v>184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8"/>
      <c r="C110" s="108"/>
      <c r="D110" s="108"/>
      <c r="E110" s="108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2:18">
      <c r="B111" s="108"/>
      <c r="C111" s="108"/>
      <c r="D111" s="108"/>
      <c r="E111" s="108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8"/>
      <c r="D112" s="108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8"/>
      <c r="D113" s="108"/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8"/>
      <c r="D114" s="108"/>
      <c r="E114" s="10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8"/>
      <c r="D115" s="108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8"/>
      <c r="D116" s="108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8"/>
      <c r="D117" s="108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8"/>
      <c r="D118" s="108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8"/>
      <c r="D119" s="108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8"/>
      <c r="D120" s="108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8"/>
      <c r="D122" s="108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8"/>
      <c r="D123" s="108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8"/>
      <c r="D124" s="108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8"/>
      <c r="D125" s="108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8"/>
      <c r="D126" s="108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8"/>
      <c r="D127" s="108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8"/>
      <c r="D128" s="108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8"/>
      <c r="D129" s="108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8"/>
      <c r="D131" s="108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8"/>
      <c r="D132" s="108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8"/>
      <c r="D133" s="108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8"/>
      <c r="D134" s="108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8"/>
      <c r="D135" s="108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8"/>
      <c r="D136" s="108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8"/>
      <c r="D137" s="108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8"/>
      <c r="D138" s="108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8"/>
      <c r="D139" s="108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8"/>
      <c r="D140" s="108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8"/>
      <c r="D141" s="108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8"/>
      <c r="D142" s="108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8"/>
      <c r="D143" s="108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8"/>
      <c r="D144" s="108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8"/>
      <c r="D145" s="108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8"/>
      <c r="D146" s="108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8"/>
      <c r="D147" s="108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8"/>
      <c r="D148" s="108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8"/>
      <c r="D149" s="108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8"/>
      <c r="D150" s="108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8"/>
      <c r="D151" s="108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8"/>
      <c r="D152" s="108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8"/>
      <c r="D153" s="108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8"/>
      <c r="D156" s="108"/>
      <c r="E156" s="10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8"/>
      <c r="D159" s="108"/>
      <c r="E159" s="10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8"/>
      <c r="D160" s="108"/>
      <c r="E160" s="10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8"/>
      <c r="D161" s="108"/>
      <c r="E161" s="10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8"/>
      <c r="D162" s="108"/>
      <c r="E162" s="10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8"/>
      <c r="D163" s="108"/>
      <c r="E163" s="10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8"/>
      <c r="D164" s="108"/>
      <c r="E164" s="10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8"/>
      <c r="D165" s="108"/>
      <c r="E165" s="10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8"/>
      <c r="D166" s="108"/>
      <c r="E166" s="10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8"/>
      <c r="D167" s="108"/>
      <c r="E167" s="10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8"/>
      <c r="D168" s="108"/>
      <c r="E168" s="10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8"/>
      <c r="D169" s="108"/>
      <c r="E169" s="10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8"/>
      <c r="D170" s="108"/>
      <c r="E170" s="10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8"/>
      <c r="D172" s="108"/>
      <c r="E172" s="10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8"/>
      <c r="D173" s="108"/>
      <c r="E173" s="10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8"/>
      <c r="D174" s="108"/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8"/>
      <c r="D175" s="108"/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8"/>
      <c r="D176" s="108"/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8"/>
      <c r="D177" s="108"/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8"/>
      <c r="D178" s="108"/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8"/>
      <c r="D179" s="108"/>
      <c r="E179" s="10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8"/>
      <c r="D180" s="108"/>
      <c r="E180" s="10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8"/>
      <c r="D181" s="108"/>
      <c r="E181" s="10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8"/>
      <c r="D182" s="108"/>
      <c r="E182" s="10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8"/>
      <c r="D183" s="108"/>
      <c r="E183" s="10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8"/>
      <c r="D184" s="108"/>
      <c r="E184" s="10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8"/>
      <c r="D185" s="108"/>
      <c r="E185" s="10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8"/>
      <c r="D186" s="108"/>
      <c r="E186" s="10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8"/>
      <c r="D187" s="108"/>
      <c r="E187" s="10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8"/>
      <c r="D188" s="108"/>
      <c r="E188" s="10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8"/>
      <c r="D190" s="108"/>
      <c r="E190" s="10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8"/>
      <c r="D191" s="108"/>
      <c r="E191" s="10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8"/>
      <c r="D192" s="108"/>
      <c r="E192" s="10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8"/>
      <c r="D193" s="108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</row>
    <row r="513" spans="2:18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</row>
    <row r="514" spans="2:18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</row>
    <row r="515" spans="2:18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</row>
    <row r="516" spans="2:18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</row>
    <row r="517" spans="2:18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</row>
    <row r="518" spans="2:18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</row>
    <row r="519" spans="2:18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</row>
    <row r="520" spans="2:18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</row>
    <row r="521" spans="2:18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</row>
    <row r="522" spans="2:18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</row>
    <row r="523" spans="2:18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</row>
    <row r="524" spans="2:18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</row>
    <row r="525" spans="2:18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</row>
    <row r="526" spans="2:18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</row>
    <row r="527" spans="2:18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</row>
    <row r="528" spans="2:18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</row>
    <row r="529" spans="2:18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</row>
    <row r="530" spans="2:18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</row>
    <row r="531" spans="2:18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</row>
    <row r="532" spans="2:18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</row>
    <row r="533" spans="2:18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</row>
    <row r="534" spans="2:18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</row>
    <row r="535" spans="2:18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</row>
    <row r="536" spans="2:18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</row>
    <row r="537" spans="2:18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</row>
    <row r="538" spans="2:18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</row>
    <row r="539" spans="2:18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</row>
    <row r="540" spans="2:18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</row>
    <row r="541" spans="2:18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</row>
    <row r="542" spans="2:18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</row>
    <row r="543" spans="2:18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</row>
    <row r="544" spans="2:18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</row>
    <row r="545" spans="2:18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</row>
    <row r="546" spans="2:18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</row>
    <row r="547" spans="2:18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</row>
    <row r="548" spans="2:18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</row>
    <row r="549" spans="2:18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</row>
    <row r="550" spans="2:18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</row>
    <row r="551" spans="2:18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</row>
    <row r="552" spans="2:18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</row>
    <row r="553" spans="2:18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</row>
    <row r="554" spans="2:18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</row>
    <row r="555" spans="2:18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</row>
    <row r="556" spans="2:18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</row>
    <row r="557" spans="2:18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</row>
    <row r="558" spans="2:18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</row>
    <row r="559" spans="2:18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</row>
    <row r="560" spans="2:18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</row>
    <row r="561" spans="2:18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</row>
    <row r="562" spans="2:18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</row>
    <row r="563" spans="2:18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</row>
    <row r="564" spans="2:18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</row>
    <row r="565" spans="2:18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</row>
    <row r="566" spans="2:18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</row>
    <row r="567" spans="2:18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</row>
    <row r="568" spans="2:18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</row>
    <row r="569" spans="2:18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</row>
    <row r="570" spans="2:18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</row>
    <row r="571" spans="2:18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</row>
    <row r="572" spans="2:18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</row>
    <row r="573" spans="2:18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</row>
    <row r="574" spans="2:18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</row>
    <row r="575" spans="2:18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</row>
    <row r="576" spans="2:18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</row>
    <row r="577" spans="2:18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</row>
    <row r="578" spans="2:18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</row>
    <row r="579" spans="2:18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</row>
    <row r="580" spans="2:18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</row>
    <row r="581" spans="2:18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</row>
    <row r="582" spans="2:18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</row>
    <row r="583" spans="2:18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</row>
    <row r="584" spans="2:18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</row>
    <row r="585" spans="2:18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</row>
    <row r="586" spans="2:18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</row>
    <row r="587" spans="2:18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</row>
    <row r="588" spans="2:18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</row>
    <row r="589" spans="2:18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</row>
    <row r="590" spans="2:18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</row>
    <row r="591" spans="2:18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</row>
    <row r="592" spans="2:18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</row>
    <row r="593" spans="2:18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2:18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</row>
    <row r="595" spans="2:18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</row>
    <row r="596" spans="2:18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</row>
    <row r="597" spans="2:18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</row>
    <row r="598" spans="2:18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</row>
    <row r="599" spans="2:18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</row>
    <row r="600" spans="2:18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</row>
    <row r="601" spans="2:18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</row>
    <row r="602" spans="2:18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</row>
    <row r="603" spans="2:18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</row>
    <row r="604" spans="2:18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</row>
    <row r="605" spans="2:18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</row>
    <row r="606" spans="2:18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</row>
    <row r="607" spans="2:18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</row>
    <row r="608" spans="2:18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</row>
    <row r="609" spans="2:18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</row>
    <row r="610" spans="2:18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</row>
    <row r="611" spans="2:18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</row>
    <row r="612" spans="2:18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</row>
    <row r="613" spans="2:18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</row>
    <row r="614" spans="2:18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</row>
    <row r="615" spans="2:18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</row>
    <row r="616" spans="2:18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</row>
    <row r="617" spans="2:18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</row>
    <row r="618" spans="2:18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</row>
    <row r="619" spans="2:18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2:18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</row>
    <row r="621" spans="2:18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</row>
    <row r="622" spans="2:18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</row>
    <row r="623" spans="2:18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</row>
    <row r="624" spans="2:18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</row>
    <row r="625" spans="2:18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</row>
    <row r="626" spans="2:18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</row>
    <row r="627" spans="2:18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</row>
    <row r="628" spans="2:18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</row>
    <row r="629" spans="2:18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</row>
    <row r="630" spans="2:18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</row>
    <row r="631" spans="2:18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</row>
    <row r="632" spans="2:18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</row>
    <row r="633" spans="2:18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</row>
    <row r="634" spans="2:18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</row>
    <row r="635" spans="2:18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</row>
    <row r="636" spans="2:18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</row>
    <row r="637" spans="2:18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</row>
    <row r="638" spans="2:18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</row>
    <row r="639" spans="2:18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</row>
    <row r="640" spans="2:18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</row>
    <row r="641" spans="2:18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</row>
    <row r="642" spans="2:18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</row>
    <row r="643" spans="2:18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</row>
    <row r="644" spans="2:18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</row>
    <row r="645" spans="2:18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</row>
    <row r="646" spans="2:18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</row>
    <row r="647" spans="2:18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</row>
    <row r="648" spans="2:18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</row>
    <row r="649" spans="2:18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</row>
    <row r="650" spans="2:18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</row>
    <row r="651" spans="2:18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</row>
    <row r="652" spans="2:18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</row>
    <row r="653" spans="2:18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</row>
    <row r="654" spans="2:18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</row>
    <row r="655" spans="2:18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</row>
    <row r="656" spans="2:18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</row>
    <row r="657" spans="2:18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</row>
    <row r="658" spans="2:18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</row>
    <row r="659" spans="2:18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</row>
    <row r="660" spans="2:18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</row>
    <row r="661" spans="2:18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</row>
    <row r="662" spans="2:18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</row>
    <row r="663" spans="2:18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</row>
    <row r="664" spans="2:18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</row>
    <row r="665" spans="2:18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</row>
    <row r="666" spans="2:18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</row>
    <row r="667" spans="2:18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</row>
    <row r="668" spans="2:18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</row>
    <row r="669" spans="2:18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</row>
    <row r="670" spans="2:18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</row>
    <row r="671" spans="2:18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</row>
    <row r="672" spans="2:18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</row>
    <row r="673" spans="2:18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</row>
    <row r="674" spans="2:18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</row>
    <row r="675" spans="2:18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</row>
    <row r="676" spans="2:18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</row>
    <row r="677" spans="2:18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</row>
    <row r="678" spans="2:18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</row>
    <row r="679" spans="2:18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</row>
    <row r="680" spans="2:18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</row>
    <row r="681" spans="2:18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</row>
    <row r="682" spans="2:18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</row>
    <row r="683" spans="2:18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</row>
    <row r="684" spans="2:18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</row>
    <row r="685" spans="2:18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</row>
    <row r="686" spans="2:18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</row>
    <row r="687" spans="2:18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</row>
    <row r="688" spans="2:18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</row>
    <row r="689" spans="2:18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</row>
    <row r="690" spans="2:18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</row>
    <row r="691" spans="2:18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</row>
    <row r="692" spans="2:18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</row>
    <row r="693" spans="2:18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</row>
    <row r="694" spans="2:18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</row>
    <row r="695" spans="2:18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</row>
    <row r="696" spans="2:18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</row>
    <row r="697" spans="2:18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</row>
    <row r="698" spans="2:18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</row>
    <row r="699" spans="2:18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</row>
    <row r="700" spans="2:18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</row>
    <row r="701" spans="2:18">
      <c r="B701" s="108"/>
      <c r="C701" s="108"/>
      <c r="D701" s="108"/>
      <c r="E701" s="108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</row>
    <row r="702" spans="2:18">
      <c r="B702" s="108"/>
      <c r="C702" s="108"/>
      <c r="D702" s="108"/>
      <c r="E702" s="108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</row>
    <row r="703" spans="2:18">
      <c r="B703" s="108"/>
      <c r="C703" s="108"/>
      <c r="D703" s="108"/>
      <c r="E703" s="108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</row>
    <row r="704" spans="2:18">
      <c r="B704" s="108"/>
      <c r="C704" s="108"/>
      <c r="D704" s="108"/>
      <c r="E704" s="108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</row>
    <row r="705" spans="2:18">
      <c r="B705" s="108"/>
      <c r="C705" s="108"/>
      <c r="D705" s="108"/>
      <c r="E705" s="108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</row>
    <row r="706" spans="2:18">
      <c r="B706" s="108"/>
      <c r="C706" s="108"/>
      <c r="D706" s="108"/>
      <c r="E706" s="108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</row>
    <row r="707" spans="2:18">
      <c r="B707" s="108"/>
      <c r="C707" s="108"/>
      <c r="D707" s="108"/>
      <c r="E707" s="108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</row>
    <row r="708" spans="2:18">
      <c r="B708" s="108"/>
      <c r="C708" s="108"/>
      <c r="D708" s="108"/>
      <c r="E708" s="108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</row>
    <row r="709" spans="2:18">
      <c r="B709" s="108"/>
      <c r="C709" s="108"/>
      <c r="D709" s="108"/>
      <c r="E709" s="108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</row>
    <row r="710" spans="2:18">
      <c r="B710" s="108"/>
      <c r="C710" s="108"/>
      <c r="D710" s="108"/>
      <c r="E710" s="108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</row>
    <row r="711" spans="2:18">
      <c r="B711" s="108"/>
      <c r="C711" s="108"/>
      <c r="D711" s="108"/>
      <c r="E711" s="108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</row>
    <row r="712" spans="2:18">
      <c r="B712" s="108"/>
      <c r="C712" s="108"/>
      <c r="D712" s="108"/>
      <c r="E712" s="108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</row>
    <row r="713" spans="2:18">
      <c r="B713" s="108"/>
      <c r="C713" s="108"/>
      <c r="D713" s="108"/>
      <c r="E713" s="108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</row>
    <row r="714" spans="2:18">
      <c r="B714" s="108"/>
      <c r="C714" s="108"/>
      <c r="D714" s="108"/>
      <c r="E714" s="108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</row>
    <row r="715" spans="2:18">
      <c r="B715" s="108"/>
      <c r="C715" s="108"/>
      <c r="D715" s="108"/>
      <c r="E715" s="108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</row>
    <row r="716" spans="2:18">
      <c r="B716" s="108"/>
      <c r="C716" s="108"/>
      <c r="D716" s="108"/>
      <c r="E716" s="108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</row>
    <row r="717" spans="2:18">
      <c r="B717" s="108"/>
      <c r="C717" s="108"/>
      <c r="D717" s="108"/>
      <c r="E717" s="108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</row>
    <row r="718" spans="2:18">
      <c r="B718" s="108"/>
      <c r="C718" s="108"/>
      <c r="D718" s="108"/>
      <c r="E718" s="108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</row>
    <row r="719" spans="2:18">
      <c r="B719" s="108"/>
      <c r="C719" s="108"/>
      <c r="D719" s="108"/>
      <c r="E719" s="108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</row>
    <row r="720" spans="2:18">
      <c r="B720" s="108"/>
      <c r="C720" s="108"/>
      <c r="D720" s="108"/>
      <c r="E720" s="108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</row>
    <row r="721" spans="2:18">
      <c r="B721" s="108"/>
      <c r="C721" s="108"/>
      <c r="D721" s="108"/>
      <c r="E721" s="108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</row>
    <row r="722" spans="2:18">
      <c r="B722" s="108"/>
      <c r="C722" s="108"/>
      <c r="D722" s="108"/>
      <c r="E722" s="108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</row>
    <row r="723" spans="2:18">
      <c r="B723" s="108"/>
      <c r="C723" s="108"/>
      <c r="D723" s="108"/>
      <c r="E723" s="108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</row>
    <row r="724" spans="2:18">
      <c r="B724" s="108"/>
      <c r="C724" s="108"/>
      <c r="D724" s="108"/>
      <c r="E724" s="108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</row>
    <row r="725" spans="2:18">
      <c r="B725" s="108"/>
      <c r="C725" s="108"/>
      <c r="D725" s="108"/>
      <c r="E725" s="108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</row>
    <row r="726" spans="2:18">
      <c r="B726" s="108"/>
      <c r="C726" s="108"/>
      <c r="D726" s="108"/>
      <c r="E726" s="108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</row>
    <row r="727" spans="2:18">
      <c r="B727" s="108"/>
      <c r="C727" s="108"/>
      <c r="D727" s="108"/>
      <c r="E727" s="108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</row>
    <row r="728" spans="2:18">
      <c r="B728" s="108"/>
      <c r="C728" s="108"/>
      <c r="D728" s="108"/>
      <c r="E728" s="108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</row>
    <row r="729" spans="2:18">
      <c r="B729" s="108"/>
      <c r="C729" s="108"/>
      <c r="D729" s="108"/>
      <c r="E729" s="108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</row>
    <row r="730" spans="2:18">
      <c r="B730" s="108"/>
      <c r="C730" s="108"/>
      <c r="D730" s="108"/>
      <c r="E730" s="108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</row>
    <row r="731" spans="2:18">
      <c r="B731" s="108"/>
      <c r="C731" s="108"/>
      <c r="D731" s="108"/>
      <c r="E731" s="108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</row>
    <row r="732" spans="2:18">
      <c r="B732" s="108"/>
      <c r="C732" s="108"/>
      <c r="D732" s="108"/>
      <c r="E732" s="108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</row>
    <row r="733" spans="2:18">
      <c r="B733" s="108"/>
      <c r="C733" s="108"/>
      <c r="D733" s="108"/>
      <c r="E733" s="108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</row>
    <row r="734" spans="2:18">
      <c r="B734" s="108"/>
      <c r="C734" s="108"/>
      <c r="D734" s="108"/>
      <c r="E734" s="108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</row>
    <row r="735" spans="2:18">
      <c r="B735" s="108"/>
      <c r="C735" s="108"/>
      <c r="D735" s="108"/>
      <c r="E735" s="108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</row>
    <row r="736" spans="2:18">
      <c r="B736" s="108"/>
      <c r="C736" s="108"/>
      <c r="D736" s="108"/>
      <c r="E736" s="108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</row>
    <row r="737" spans="2:18">
      <c r="B737" s="108"/>
      <c r="C737" s="108"/>
      <c r="D737" s="108"/>
      <c r="E737" s="108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</row>
    <row r="738" spans="2:18">
      <c r="B738" s="108"/>
      <c r="C738" s="108"/>
      <c r="D738" s="108"/>
      <c r="E738" s="108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</row>
    <row r="739" spans="2:18">
      <c r="B739" s="108"/>
      <c r="C739" s="108"/>
      <c r="D739" s="108"/>
      <c r="E739" s="108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</row>
    <row r="740" spans="2:18">
      <c r="B740" s="108"/>
      <c r="C740" s="108"/>
      <c r="D740" s="108"/>
      <c r="E740" s="108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</row>
    <row r="741" spans="2:18">
      <c r="B741" s="108"/>
      <c r="C741" s="108"/>
      <c r="D741" s="108"/>
      <c r="E741" s="108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</row>
    <row r="742" spans="2:18">
      <c r="B742" s="108"/>
      <c r="C742" s="108"/>
      <c r="D742" s="108"/>
      <c r="E742" s="108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</row>
    <row r="743" spans="2:18">
      <c r="B743" s="108"/>
      <c r="C743" s="108"/>
      <c r="D743" s="108"/>
      <c r="E743" s="108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</row>
    <row r="744" spans="2:18">
      <c r="B744" s="108"/>
      <c r="C744" s="108"/>
      <c r="D744" s="108"/>
      <c r="E744" s="108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</row>
    <row r="745" spans="2:18">
      <c r="B745" s="108"/>
      <c r="C745" s="108"/>
      <c r="D745" s="108"/>
      <c r="E745" s="108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</row>
    <row r="746" spans="2:18">
      <c r="B746" s="108"/>
      <c r="C746" s="108"/>
      <c r="D746" s="108"/>
      <c r="E746" s="108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</row>
    <row r="747" spans="2:18">
      <c r="B747" s="108"/>
      <c r="C747" s="108"/>
      <c r="D747" s="108"/>
      <c r="E747" s="108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</row>
    <row r="748" spans="2:18">
      <c r="B748" s="108"/>
      <c r="C748" s="108"/>
      <c r="D748" s="108"/>
      <c r="E748" s="108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</row>
    <row r="749" spans="2:18">
      <c r="B749" s="108"/>
      <c r="C749" s="108"/>
      <c r="D749" s="108"/>
      <c r="E749" s="108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</row>
    <row r="750" spans="2:18">
      <c r="B750" s="108"/>
      <c r="C750" s="108"/>
      <c r="D750" s="108"/>
      <c r="E750" s="108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</row>
    <row r="751" spans="2:18">
      <c r="B751" s="108"/>
      <c r="C751" s="108"/>
      <c r="D751" s="108"/>
      <c r="E751" s="108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</row>
    <row r="752" spans="2:18">
      <c r="B752" s="108"/>
      <c r="C752" s="108"/>
      <c r="D752" s="108"/>
      <c r="E752" s="108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</row>
    <row r="753" spans="2:18">
      <c r="B753" s="108"/>
      <c r="C753" s="108"/>
      <c r="D753" s="108"/>
      <c r="E753" s="108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</row>
    <row r="754" spans="2:18">
      <c r="B754" s="108"/>
      <c r="C754" s="108"/>
      <c r="D754" s="108"/>
      <c r="E754" s="108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</row>
    <row r="755" spans="2:18">
      <c r="B755" s="108"/>
      <c r="C755" s="108"/>
      <c r="D755" s="108"/>
      <c r="E755" s="108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</row>
    <row r="756" spans="2:18">
      <c r="B756" s="108"/>
      <c r="C756" s="108"/>
      <c r="D756" s="108"/>
      <c r="E756" s="108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</row>
    <row r="757" spans="2:18">
      <c r="B757" s="108"/>
      <c r="C757" s="108"/>
      <c r="D757" s="108"/>
      <c r="E757" s="108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</row>
    <row r="758" spans="2:18">
      <c r="B758" s="108"/>
      <c r="C758" s="108"/>
      <c r="D758" s="108"/>
      <c r="E758" s="108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</row>
    <row r="759" spans="2:18">
      <c r="B759" s="108"/>
      <c r="C759" s="108"/>
      <c r="D759" s="108"/>
      <c r="E759" s="108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</row>
    <row r="760" spans="2:18">
      <c r="B760" s="108"/>
      <c r="C760" s="108"/>
      <c r="D760" s="108"/>
      <c r="E760" s="108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</row>
    <row r="761" spans="2:18">
      <c r="B761" s="108"/>
      <c r="C761" s="108"/>
      <c r="D761" s="108"/>
      <c r="E761" s="108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</row>
    <row r="762" spans="2:18">
      <c r="B762" s="108"/>
      <c r="C762" s="108"/>
      <c r="D762" s="108"/>
      <c r="E762" s="108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</row>
    <row r="763" spans="2:18">
      <c r="B763" s="108"/>
      <c r="C763" s="108"/>
      <c r="D763" s="108"/>
      <c r="E763" s="108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</row>
    <row r="764" spans="2:18">
      <c r="B764" s="108"/>
      <c r="C764" s="108"/>
      <c r="D764" s="108"/>
      <c r="E764" s="108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</row>
    <row r="765" spans="2:18">
      <c r="B765" s="108"/>
      <c r="C765" s="108"/>
      <c r="D765" s="108"/>
      <c r="E765" s="108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</row>
    <row r="766" spans="2:18">
      <c r="B766" s="108"/>
      <c r="C766" s="108"/>
      <c r="D766" s="108"/>
      <c r="E766" s="108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</row>
    <row r="767" spans="2:18">
      <c r="B767" s="108"/>
      <c r="C767" s="108"/>
      <c r="D767" s="108"/>
      <c r="E767" s="108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</row>
    <row r="768" spans="2:18">
      <c r="B768" s="108"/>
      <c r="C768" s="108"/>
      <c r="D768" s="108"/>
      <c r="E768" s="108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</row>
    <row r="769" spans="2:18">
      <c r="B769" s="108"/>
      <c r="C769" s="108"/>
      <c r="D769" s="108"/>
      <c r="E769" s="108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</row>
    <row r="770" spans="2:18">
      <c r="B770" s="108"/>
      <c r="C770" s="108"/>
      <c r="D770" s="108"/>
      <c r="E770" s="108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</row>
    <row r="771" spans="2:18">
      <c r="B771" s="108"/>
      <c r="C771" s="108"/>
      <c r="D771" s="108"/>
      <c r="E771" s="108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</row>
    <row r="772" spans="2:18">
      <c r="B772" s="108"/>
      <c r="C772" s="108"/>
      <c r="D772" s="108"/>
      <c r="E772" s="108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</row>
    <row r="773" spans="2:18">
      <c r="B773" s="108"/>
      <c r="C773" s="108"/>
      <c r="D773" s="108"/>
      <c r="E773" s="108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</row>
    <row r="774" spans="2:18">
      <c r="B774" s="108"/>
      <c r="C774" s="108"/>
      <c r="D774" s="108"/>
      <c r="E774" s="108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</row>
    <row r="775" spans="2:18">
      <c r="B775" s="108"/>
      <c r="C775" s="108"/>
      <c r="D775" s="108"/>
      <c r="E775" s="108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</row>
    <row r="776" spans="2:18">
      <c r="B776" s="108"/>
      <c r="C776" s="108"/>
      <c r="D776" s="108"/>
      <c r="E776" s="108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</row>
    <row r="777" spans="2:18">
      <c r="B777" s="108"/>
      <c r="C777" s="108"/>
      <c r="D777" s="108"/>
      <c r="E777" s="108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</row>
    <row r="778" spans="2:18">
      <c r="B778" s="108"/>
      <c r="C778" s="108"/>
      <c r="D778" s="108"/>
      <c r="E778" s="108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</row>
    <row r="779" spans="2:18">
      <c r="B779" s="108"/>
      <c r="C779" s="108"/>
      <c r="D779" s="108"/>
      <c r="E779" s="108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</row>
    <row r="780" spans="2:18">
      <c r="B780" s="108"/>
      <c r="C780" s="108"/>
      <c r="D780" s="108"/>
      <c r="E780" s="108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</row>
    <row r="781" spans="2:18">
      <c r="B781" s="108"/>
      <c r="C781" s="108"/>
      <c r="D781" s="108"/>
      <c r="E781" s="108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</row>
    <row r="782" spans="2:18">
      <c r="B782" s="108"/>
      <c r="C782" s="108"/>
      <c r="D782" s="108"/>
      <c r="E782" s="108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</row>
    <row r="783" spans="2:18">
      <c r="B783" s="108"/>
      <c r="C783" s="108"/>
      <c r="D783" s="108"/>
      <c r="E783" s="108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</row>
    <row r="784" spans="2:18">
      <c r="B784" s="108"/>
      <c r="C784" s="108"/>
      <c r="D784" s="108"/>
      <c r="E784" s="108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</row>
    <row r="785" spans="2:18">
      <c r="B785" s="108"/>
      <c r="C785" s="108"/>
      <c r="D785" s="108"/>
      <c r="E785" s="108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</row>
    <row r="786" spans="2:18">
      <c r="B786" s="108"/>
      <c r="C786" s="108"/>
      <c r="D786" s="108"/>
      <c r="E786" s="108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</row>
    <row r="787" spans="2:18">
      <c r="B787" s="108"/>
      <c r="C787" s="108"/>
      <c r="D787" s="108"/>
      <c r="E787" s="108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</row>
    <row r="788" spans="2:18">
      <c r="B788" s="108"/>
      <c r="C788" s="108"/>
      <c r="D788" s="108"/>
      <c r="E788" s="108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</row>
    <row r="789" spans="2:18">
      <c r="B789" s="108"/>
      <c r="C789" s="108"/>
      <c r="D789" s="108"/>
      <c r="E789" s="108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</row>
    <row r="790" spans="2:18">
      <c r="B790" s="108"/>
      <c r="C790" s="108"/>
      <c r="D790" s="108"/>
      <c r="E790" s="108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</row>
    <row r="791" spans="2:18">
      <c r="B791" s="108"/>
      <c r="C791" s="108"/>
      <c r="D791" s="108"/>
      <c r="E791" s="108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</row>
    <row r="792" spans="2:18">
      <c r="B792" s="108"/>
      <c r="C792" s="108"/>
      <c r="D792" s="108"/>
      <c r="E792" s="108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</row>
    <row r="793" spans="2:18">
      <c r="B793" s="108"/>
      <c r="C793" s="108"/>
      <c r="D793" s="108"/>
      <c r="E793" s="108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</row>
    <row r="794" spans="2:18">
      <c r="B794" s="108"/>
      <c r="C794" s="108"/>
      <c r="D794" s="108"/>
      <c r="E794" s="108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</row>
    <row r="795" spans="2:18">
      <c r="B795" s="108"/>
      <c r="C795" s="108"/>
      <c r="D795" s="108"/>
      <c r="E795" s="108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</row>
    <row r="796" spans="2:18">
      <c r="B796" s="108"/>
      <c r="C796" s="108"/>
      <c r="D796" s="108"/>
      <c r="E796" s="108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</row>
    <row r="797" spans="2:18">
      <c r="B797" s="108"/>
      <c r="C797" s="108"/>
      <c r="D797" s="108"/>
      <c r="E797" s="108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</row>
    <row r="798" spans="2:18">
      <c r="B798" s="108"/>
      <c r="C798" s="108"/>
      <c r="D798" s="108"/>
      <c r="E798" s="108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</row>
    <row r="799" spans="2:18">
      <c r="B799" s="108"/>
      <c r="C799" s="108"/>
      <c r="D799" s="108"/>
      <c r="E799" s="108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</row>
    <row r="800" spans="2:18">
      <c r="B800" s="108"/>
      <c r="C800" s="108"/>
      <c r="D800" s="108"/>
      <c r="E800" s="108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</row>
    <row r="801" spans="2:18">
      <c r="B801" s="108"/>
      <c r="C801" s="108"/>
      <c r="D801" s="108"/>
      <c r="E801" s="108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</row>
    <row r="802" spans="2:18">
      <c r="B802" s="108"/>
      <c r="C802" s="108"/>
      <c r="D802" s="108"/>
      <c r="E802" s="108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</row>
    <row r="803" spans="2:18">
      <c r="B803" s="108"/>
      <c r="C803" s="108"/>
      <c r="D803" s="108"/>
      <c r="E803" s="108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</row>
    <row r="804" spans="2:18">
      <c r="B804" s="108"/>
      <c r="C804" s="108"/>
      <c r="D804" s="108"/>
      <c r="E804" s="108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</row>
    <row r="805" spans="2:18">
      <c r="B805" s="108"/>
      <c r="C805" s="108"/>
      <c r="D805" s="108"/>
      <c r="E805" s="108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</row>
    <row r="806" spans="2:18">
      <c r="B806" s="108"/>
      <c r="C806" s="108"/>
      <c r="D806" s="108"/>
      <c r="E806" s="108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</row>
    <row r="807" spans="2:18">
      <c r="B807" s="108"/>
      <c r="C807" s="108"/>
      <c r="D807" s="108"/>
      <c r="E807" s="108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</row>
    <row r="808" spans="2:18">
      <c r="B808" s="108"/>
      <c r="C808" s="108"/>
      <c r="D808" s="108"/>
      <c r="E808" s="108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</row>
    <row r="809" spans="2:18">
      <c r="B809" s="108"/>
      <c r="C809" s="108"/>
      <c r="D809" s="108"/>
      <c r="E809" s="108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</row>
    <row r="810" spans="2:18">
      <c r="B810" s="108"/>
      <c r="C810" s="108"/>
      <c r="D810" s="108"/>
      <c r="E810" s="108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</row>
    <row r="811" spans="2:18">
      <c r="B811" s="108"/>
      <c r="C811" s="108"/>
      <c r="D811" s="108"/>
      <c r="E811" s="108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</row>
    <row r="812" spans="2:18">
      <c r="B812" s="108"/>
      <c r="C812" s="108"/>
      <c r="D812" s="108"/>
      <c r="E812" s="108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</row>
    <row r="813" spans="2:18">
      <c r="B813" s="108"/>
      <c r="C813" s="108"/>
      <c r="D813" s="108"/>
      <c r="E813" s="108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</row>
    <row r="814" spans="2:18">
      <c r="B814" s="108"/>
      <c r="C814" s="108"/>
      <c r="D814" s="108"/>
      <c r="E814" s="108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</row>
    <row r="815" spans="2:18">
      <c r="B815" s="108"/>
      <c r="C815" s="108"/>
      <c r="D815" s="108"/>
      <c r="E815" s="108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</row>
    <row r="816" spans="2:18">
      <c r="B816" s="108"/>
      <c r="C816" s="108"/>
      <c r="D816" s="108"/>
      <c r="E816" s="108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</row>
    <row r="817" spans="2:18">
      <c r="B817" s="108"/>
      <c r="C817" s="108"/>
      <c r="D817" s="108"/>
      <c r="E817" s="108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</row>
    <row r="818" spans="2:18">
      <c r="B818" s="108"/>
      <c r="C818" s="108"/>
      <c r="D818" s="108"/>
      <c r="E818" s="108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</row>
    <row r="819" spans="2:18">
      <c r="B819" s="108"/>
      <c r="C819" s="108"/>
      <c r="D819" s="108"/>
      <c r="E819" s="108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</row>
    <row r="820" spans="2:18">
      <c r="B820" s="108"/>
      <c r="C820" s="108"/>
      <c r="D820" s="108"/>
      <c r="E820" s="108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</row>
    <row r="821" spans="2:18">
      <c r="B821" s="108"/>
      <c r="C821" s="108"/>
      <c r="D821" s="108"/>
      <c r="E821" s="108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</row>
    <row r="822" spans="2:18">
      <c r="B822" s="108"/>
      <c r="C822" s="108"/>
      <c r="D822" s="108"/>
      <c r="E822" s="108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</row>
    <row r="823" spans="2:18">
      <c r="B823" s="108"/>
      <c r="C823" s="108"/>
      <c r="D823" s="108"/>
      <c r="E823" s="108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</row>
    <row r="824" spans="2:18">
      <c r="B824" s="108"/>
      <c r="C824" s="108"/>
      <c r="D824" s="108"/>
      <c r="E824" s="108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</row>
    <row r="825" spans="2:18">
      <c r="B825" s="108"/>
      <c r="C825" s="108"/>
      <c r="D825" s="108"/>
      <c r="E825" s="108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</row>
    <row r="826" spans="2:18">
      <c r="B826" s="108"/>
      <c r="C826" s="108"/>
      <c r="D826" s="108"/>
      <c r="E826" s="108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</row>
    <row r="827" spans="2:18">
      <c r="B827" s="108"/>
      <c r="C827" s="108"/>
      <c r="D827" s="108"/>
      <c r="E827" s="108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</row>
    <row r="828" spans="2:18">
      <c r="B828" s="108"/>
      <c r="C828" s="108"/>
      <c r="D828" s="108"/>
      <c r="E828" s="108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</row>
    <row r="829" spans="2:18">
      <c r="B829" s="108"/>
      <c r="C829" s="108"/>
      <c r="D829" s="108"/>
      <c r="E829" s="108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</row>
    <row r="830" spans="2:18">
      <c r="B830" s="108"/>
      <c r="C830" s="108"/>
      <c r="D830" s="108"/>
      <c r="E830" s="108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</row>
    <row r="831" spans="2:18">
      <c r="B831" s="108"/>
      <c r="C831" s="108"/>
      <c r="D831" s="108"/>
      <c r="E831" s="108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</row>
    <row r="832" spans="2:18">
      <c r="B832" s="108"/>
      <c r="C832" s="108"/>
      <c r="D832" s="108"/>
      <c r="E832" s="108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</row>
    <row r="833" spans="2:18">
      <c r="B833" s="108"/>
      <c r="C833" s="108"/>
      <c r="D833" s="108"/>
      <c r="E833" s="108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</row>
    <row r="834" spans="2:18">
      <c r="B834" s="108"/>
      <c r="C834" s="108"/>
      <c r="D834" s="108"/>
      <c r="E834" s="108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</row>
    <row r="835" spans="2:18">
      <c r="B835" s="108"/>
      <c r="C835" s="108"/>
      <c r="D835" s="108"/>
      <c r="E835" s="108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</row>
    <row r="836" spans="2:18">
      <c r="B836" s="108"/>
      <c r="C836" s="108"/>
      <c r="D836" s="108"/>
      <c r="E836" s="108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</row>
    <row r="837" spans="2:18">
      <c r="B837" s="108"/>
      <c r="C837" s="108"/>
      <c r="D837" s="108"/>
      <c r="E837" s="108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</row>
    <row r="838" spans="2:18">
      <c r="B838" s="108"/>
      <c r="C838" s="108"/>
      <c r="D838" s="108"/>
      <c r="E838" s="108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</row>
    <row r="839" spans="2:18">
      <c r="B839" s="108"/>
      <c r="C839" s="108"/>
      <c r="D839" s="108"/>
      <c r="E839" s="108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</row>
    <row r="840" spans="2:18">
      <c r="B840" s="108"/>
      <c r="C840" s="108"/>
      <c r="D840" s="108"/>
      <c r="E840" s="108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</row>
    <row r="841" spans="2:18">
      <c r="B841" s="108"/>
      <c r="C841" s="108"/>
      <c r="D841" s="108"/>
      <c r="E841" s="108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</row>
    <row r="842" spans="2:18">
      <c r="B842" s="108"/>
      <c r="C842" s="108"/>
      <c r="D842" s="108"/>
      <c r="E842" s="108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</row>
    <row r="843" spans="2:18">
      <c r="B843" s="108"/>
      <c r="C843" s="108"/>
      <c r="D843" s="108"/>
      <c r="E843" s="108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</row>
    <row r="844" spans="2:18">
      <c r="B844" s="108"/>
      <c r="C844" s="108"/>
      <c r="D844" s="108"/>
      <c r="E844" s="108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</row>
    <row r="845" spans="2:18">
      <c r="B845" s="108"/>
      <c r="C845" s="108"/>
      <c r="D845" s="108"/>
      <c r="E845" s="108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</row>
    <row r="846" spans="2:18">
      <c r="B846" s="108"/>
      <c r="C846" s="108"/>
      <c r="D846" s="108"/>
      <c r="E846" s="108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</row>
    <row r="847" spans="2:18">
      <c r="B847" s="108"/>
      <c r="C847" s="108"/>
      <c r="D847" s="108"/>
      <c r="E847" s="108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</row>
    <row r="848" spans="2:18">
      <c r="B848" s="108"/>
      <c r="C848" s="108"/>
      <c r="D848" s="108"/>
      <c r="E848" s="108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</row>
    <row r="849" spans="2:18">
      <c r="B849" s="108"/>
      <c r="C849" s="108"/>
      <c r="D849" s="108"/>
      <c r="E849" s="108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</row>
    <row r="850" spans="2:18">
      <c r="B850" s="108"/>
      <c r="C850" s="108"/>
      <c r="D850" s="108"/>
      <c r="E850" s="108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</row>
    <row r="851" spans="2:18">
      <c r="B851" s="108"/>
      <c r="C851" s="108"/>
      <c r="D851" s="108"/>
      <c r="E851" s="108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</row>
    <row r="852" spans="2:18">
      <c r="B852" s="108"/>
      <c r="C852" s="108"/>
      <c r="D852" s="108"/>
      <c r="E852" s="108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</row>
    <row r="853" spans="2:18">
      <c r="B853" s="108"/>
      <c r="C853" s="108"/>
      <c r="D853" s="108"/>
      <c r="E853" s="108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</row>
    <row r="854" spans="2:18">
      <c r="B854" s="108"/>
      <c r="C854" s="108"/>
      <c r="D854" s="108"/>
      <c r="E854" s="108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</row>
    <row r="855" spans="2:18">
      <c r="B855" s="108"/>
      <c r="C855" s="108"/>
      <c r="D855" s="108"/>
      <c r="E855" s="108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</row>
    <row r="856" spans="2:18">
      <c r="B856" s="108"/>
      <c r="C856" s="108"/>
      <c r="D856" s="108"/>
      <c r="E856" s="108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</row>
    <row r="857" spans="2:18">
      <c r="B857" s="108"/>
      <c r="C857" s="108"/>
      <c r="D857" s="108"/>
      <c r="E857" s="108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</row>
    <row r="858" spans="2:18">
      <c r="B858" s="108"/>
      <c r="C858" s="108"/>
      <c r="D858" s="108"/>
      <c r="E858" s="108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</row>
    <row r="859" spans="2:18">
      <c r="B859" s="108"/>
      <c r="C859" s="108"/>
      <c r="D859" s="108"/>
      <c r="E859" s="108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</row>
    <row r="860" spans="2:18">
      <c r="B860" s="108"/>
      <c r="C860" s="108"/>
      <c r="D860" s="108"/>
      <c r="E860" s="108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</row>
    <row r="861" spans="2:18">
      <c r="B861" s="108"/>
      <c r="C861" s="108"/>
      <c r="D861" s="108"/>
      <c r="E861" s="108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</row>
    <row r="862" spans="2:18">
      <c r="B862" s="108"/>
      <c r="C862" s="108"/>
      <c r="D862" s="108"/>
      <c r="E862" s="108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</row>
    <row r="863" spans="2:18">
      <c r="B863" s="108"/>
      <c r="C863" s="108"/>
      <c r="D863" s="108"/>
      <c r="E863" s="108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</row>
    <row r="864" spans="2:18">
      <c r="B864" s="108"/>
      <c r="C864" s="108"/>
      <c r="D864" s="108"/>
      <c r="E864" s="108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</row>
    <row r="865" spans="2:18">
      <c r="B865" s="108"/>
      <c r="C865" s="108"/>
      <c r="D865" s="108"/>
      <c r="E865" s="108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</row>
    <row r="866" spans="2:18">
      <c r="B866" s="108"/>
      <c r="C866" s="108"/>
      <c r="D866" s="108"/>
      <c r="E866" s="108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</row>
    <row r="867" spans="2:18">
      <c r="B867" s="108"/>
      <c r="C867" s="108"/>
      <c r="D867" s="108"/>
      <c r="E867" s="108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</row>
    <row r="868" spans="2:18">
      <c r="B868" s="108"/>
      <c r="C868" s="108"/>
      <c r="D868" s="108"/>
      <c r="E868" s="108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</row>
    <row r="869" spans="2:18">
      <c r="B869" s="108"/>
      <c r="C869" s="108"/>
      <c r="D869" s="108"/>
      <c r="E869" s="108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</row>
    <row r="870" spans="2:18">
      <c r="B870" s="108"/>
      <c r="C870" s="108"/>
      <c r="D870" s="108"/>
      <c r="E870" s="108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</row>
    <row r="871" spans="2:18">
      <c r="B871" s="108"/>
      <c r="C871" s="108"/>
      <c r="D871" s="108"/>
      <c r="E871" s="108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</row>
    <row r="872" spans="2:18">
      <c r="B872" s="108"/>
      <c r="C872" s="108"/>
      <c r="D872" s="108"/>
      <c r="E872" s="108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</row>
    <row r="873" spans="2:18">
      <c r="B873" s="108"/>
      <c r="C873" s="108"/>
      <c r="D873" s="108"/>
      <c r="E873" s="108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</row>
    <row r="874" spans="2:18">
      <c r="B874" s="108"/>
      <c r="C874" s="108"/>
      <c r="D874" s="108"/>
      <c r="E874" s="108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</row>
    <row r="875" spans="2:18">
      <c r="B875" s="108"/>
      <c r="C875" s="108"/>
      <c r="D875" s="108"/>
      <c r="E875" s="108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</row>
    <row r="876" spans="2:18">
      <c r="B876" s="108"/>
      <c r="C876" s="108"/>
      <c r="D876" s="108"/>
      <c r="E876" s="108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</row>
    <row r="877" spans="2:18">
      <c r="B877" s="108"/>
      <c r="C877" s="108"/>
      <c r="D877" s="108"/>
      <c r="E877" s="108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</row>
    <row r="878" spans="2:18">
      <c r="B878" s="108"/>
      <c r="C878" s="108"/>
      <c r="D878" s="108"/>
      <c r="E878" s="108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</row>
    <row r="879" spans="2:18">
      <c r="B879" s="108"/>
      <c r="C879" s="108"/>
      <c r="D879" s="108"/>
      <c r="E879" s="108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</row>
    <row r="880" spans="2:18">
      <c r="B880" s="108"/>
      <c r="C880" s="108"/>
      <c r="D880" s="108"/>
      <c r="E880" s="108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</row>
    <row r="881" spans="2:18">
      <c r="B881" s="108"/>
      <c r="C881" s="108"/>
      <c r="D881" s="108"/>
      <c r="E881" s="108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</row>
    <row r="882" spans="2:18">
      <c r="B882" s="108"/>
      <c r="C882" s="108"/>
      <c r="D882" s="108"/>
      <c r="E882" s="108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</row>
    <row r="883" spans="2:18">
      <c r="B883" s="108"/>
      <c r="C883" s="108"/>
      <c r="D883" s="108"/>
      <c r="E883" s="108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</row>
    <row r="884" spans="2:18">
      <c r="B884" s="108"/>
      <c r="C884" s="108"/>
      <c r="D884" s="108"/>
      <c r="E884" s="108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</row>
    <row r="885" spans="2:18">
      <c r="B885" s="108"/>
      <c r="C885" s="108"/>
      <c r="D885" s="108"/>
      <c r="E885" s="108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</row>
    <row r="886" spans="2:18">
      <c r="B886" s="108"/>
      <c r="C886" s="108"/>
      <c r="D886" s="108"/>
      <c r="E886" s="108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</row>
    <row r="887" spans="2:18">
      <c r="B887" s="108"/>
      <c r="C887" s="108"/>
      <c r="D887" s="108"/>
      <c r="E887" s="108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</row>
    <row r="888" spans="2:18">
      <c r="B888" s="108"/>
      <c r="C888" s="108"/>
      <c r="D888" s="108"/>
      <c r="E888" s="108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</row>
    <row r="889" spans="2:18">
      <c r="B889" s="108"/>
      <c r="C889" s="108"/>
      <c r="D889" s="108"/>
      <c r="E889" s="108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</row>
    <row r="890" spans="2:18">
      <c r="B890" s="108"/>
      <c r="C890" s="108"/>
      <c r="D890" s="108"/>
      <c r="E890" s="108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</row>
    <row r="891" spans="2:18">
      <c r="B891" s="108"/>
      <c r="C891" s="108"/>
      <c r="D891" s="108"/>
      <c r="E891" s="108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</row>
    <row r="892" spans="2:18">
      <c r="B892" s="108"/>
      <c r="C892" s="108"/>
      <c r="D892" s="108"/>
      <c r="E892" s="108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</row>
    <row r="893" spans="2:18">
      <c r="B893" s="108"/>
      <c r="C893" s="108"/>
      <c r="D893" s="108"/>
      <c r="E893" s="108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</row>
    <row r="894" spans="2:18">
      <c r="B894" s="108"/>
      <c r="C894" s="108"/>
      <c r="D894" s="108"/>
      <c r="E894" s="108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</row>
    <row r="895" spans="2:18">
      <c r="B895" s="108"/>
      <c r="C895" s="108"/>
      <c r="D895" s="108"/>
      <c r="E895" s="108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</row>
    <row r="896" spans="2:18">
      <c r="B896" s="108"/>
      <c r="C896" s="108"/>
      <c r="D896" s="108"/>
      <c r="E896" s="108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</row>
    <row r="897" spans="2:18">
      <c r="B897" s="108"/>
      <c r="C897" s="108"/>
      <c r="D897" s="108"/>
      <c r="E897" s="108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</row>
    <row r="898" spans="2:18">
      <c r="B898" s="108"/>
      <c r="C898" s="108"/>
      <c r="D898" s="108"/>
      <c r="E898" s="108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</row>
    <row r="899" spans="2:18">
      <c r="B899" s="108"/>
      <c r="C899" s="108"/>
      <c r="D899" s="108"/>
      <c r="E899" s="108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</row>
    <row r="900" spans="2:18">
      <c r="B900" s="108"/>
      <c r="C900" s="108"/>
      <c r="D900" s="108"/>
      <c r="E900" s="108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</row>
    <row r="901" spans="2:18">
      <c r="B901" s="108"/>
      <c r="C901" s="108"/>
      <c r="D901" s="108"/>
      <c r="E901" s="108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</row>
    <row r="902" spans="2:18">
      <c r="B902" s="108"/>
      <c r="C902" s="108"/>
      <c r="D902" s="108"/>
      <c r="E902" s="108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</row>
    <row r="903" spans="2:18">
      <c r="B903" s="108"/>
      <c r="C903" s="108"/>
      <c r="D903" s="108"/>
      <c r="E903" s="108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</row>
    <row r="904" spans="2:18">
      <c r="B904" s="108"/>
      <c r="C904" s="108"/>
      <c r="D904" s="108"/>
      <c r="E904" s="108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</row>
    <row r="905" spans="2:18">
      <c r="B905" s="108"/>
      <c r="C905" s="108"/>
      <c r="D905" s="108"/>
      <c r="E905" s="108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</row>
    <row r="906" spans="2:18">
      <c r="B906" s="108"/>
      <c r="C906" s="108"/>
      <c r="D906" s="108"/>
      <c r="E906" s="108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</row>
    <row r="907" spans="2:18">
      <c r="B907" s="108"/>
      <c r="C907" s="108"/>
      <c r="D907" s="108"/>
      <c r="E907" s="108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</row>
    <row r="908" spans="2:18">
      <c r="B908" s="108"/>
      <c r="C908" s="108"/>
      <c r="D908" s="108"/>
      <c r="E908" s="108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</row>
    <row r="909" spans="2:18">
      <c r="B909" s="108"/>
      <c r="C909" s="108"/>
      <c r="D909" s="108"/>
      <c r="E909" s="108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</row>
    <row r="910" spans="2:18">
      <c r="B910" s="108"/>
      <c r="C910" s="108"/>
      <c r="D910" s="108"/>
      <c r="E910" s="108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</row>
    <row r="911" spans="2:18">
      <c r="B911" s="108"/>
      <c r="C911" s="108"/>
      <c r="D911" s="108"/>
      <c r="E911" s="108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</row>
    <row r="912" spans="2:18">
      <c r="B912" s="108"/>
      <c r="C912" s="108"/>
      <c r="D912" s="108"/>
      <c r="E912" s="108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</row>
    <row r="913" spans="2:18">
      <c r="B913" s="108"/>
      <c r="C913" s="108"/>
      <c r="D913" s="108"/>
      <c r="E913" s="108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</row>
    <row r="914" spans="2:18">
      <c r="B914" s="108"/>
      <c r="C914" s="108"/>
      <c r="D914" s="108"/>
      <c r="E914" s="108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</row>
    <row r="915" spans="2:18">
      <c r="B915" s="108"/>
      <c r="C915" s="108"/>
      <c r="D915" s="108"/>
      <c r="E915" s="108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</row>
    <row r="916" spans="2:18">
      <c r="B916" s="108"/>
      <c r="C916" s="108"/>
      <c r="D916" s="108"/>
      <c r="E916" s="108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</row>
    <row r="917" spans="2:18">
      <c r="B917" s="108"/>
      <c r="C917" s="108"/>
      <c r="D917" s="108"/>
      <c r="E917" s="108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</row>
    <row r="918" spans="2:18">
      <c r="B918" s="108"/>
      <c r="C918" s="108"/>
      <c r="D918" s="108"/>
      <c r="E918" s="108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</row>
    <row r="919" spans="2:18">
      <c r="B919" s="108"/>
      <c r="C919" s="108"/>
      <c r="D919" s="108"/>
      <c r="E919" s="108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</row>
    <row r="920" spans="2:18">
      <c r="B920" s="108"/>
      <c r="C920" s="108"/>
      <c r="D920" s="108"/>
      <c r="E920" s="108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</row>
    <row r="921" spans="2:18">
      <c r="B921" s="108"/>
      <c r="C921" s="108"/>
      <c r="D921" s="108"/>
      <c r="E921" s="108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</row>
    <row r="922" spans="2:18">
      <c r="B922" s="108"/>
      <c r="C922" s="108"/>
      <c r="D922" s="108"/>
      <c r="E922" s="108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</row>
    <row r="923" spans="2:18">
      <c r="B923" s="108"/>
      <c r="C923" s="108"/>
      <c r="D923" s="108"/>
      <c r="E923" s="108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</row>
    <row r="924" spans="2:18">
      <c r="B924" s="108"/>
      <c r="C924" s="108"/>
      <c r="D924" s="108"/>
      <c r="E924" s="108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</row>
    <row r="925" spans="2:18">
      <c r="B925" s="108"/>
      <c r="C925" s="108"/>
      <c r="D925" s="108"/>
      <c r="E925" s="108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</row>
    <row r="926" spans="2:18">
      <c r="B926" s="108"/>
      <c r="C926" s="108"/>
      <c r="D926" s="108"/>
      <c r="E926" s="108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</row>
    <row r="927" spans="2:18">
      <c r="B927" s="108"/>
      <c r="C927" s="108"/>
      <c r="D927" s="108"/>
      <c r="E927" s="108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</row>
    <row r="928" spans="2:18">
      <c r="B928" s="108"/>
      <c r="C928" s="108"/>
      <c r="D928" s="108"/>
      <c r="E928" s="108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</row>
    <row r="929" spans="2:18">
      <c r="B929" s="108"/>
      <c r="C929" s="108"/>
      <c r="D929" s="108"/>
      <c r="E929" s="108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</row>
    <row r="930" spans="2:18">
      <c r="B930" s="108"/>
      <c r="C930" s="108"/>
      <c r="D930" s="108"/>
      <c r="E930" s="108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</row>
    <row r="931" spans="2:18">
      <c r="B931" s="108"/>
      <c r="C931" s="108"/>
      <c r="D931" s="108"/>
      <c r="E931" s="108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</row>
    <row r="932" spans="2:18">
      <c r="B932" s="108"/>
      <c r="C932" s="108"/>
      <c r="D932" s="108"/>
      <c r="E932" s="108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</row>
    <row r="933" spans="2:18">
      <c r="B933" s="108"/>
      <c r="C933" s="108"/>
      <c r="D933" s="108"/>
      <c r="E933" s="108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</row>
    <row r="934" spans="2:18">
      <c r="B934" s="108"/>
      <c r="C934" s="108"/>
      <c r="D934" s="108"/>
      <c r="E934" s="108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</row>
    <row r="935" spans="2:18">
      <c r="B935" s="108"/>
      <c r="C935" s="108"/>
      <c r="D935" s="108"/>
      <c r="E935" s="108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</row>
    <row r="936" spans="2:18">
      <c r="B936" s="108"/>
      <c r="C936" s="108"/>
      <c r="D936" s="108"/>
      <c r="E936" s="108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</row>
    <row r="937" spans="2:18">
      <c r="B937" s="108"/>
      <c r="C937" s="108"/>
      <c r="D937" s="108"/>
      <c r="E937" s="108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</row>
    <row r="938" spans="2:18">
      <c r="B938" s="108"/>
      <c r="C938" s="108"/>
      <c r="D938" s="108"/>
      <c r="E938" s="108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</row>
    <row r="939" spans="2:18">
      <c r="B939" s="108"/>
      <c r="C939" s="108"/>
      <c r="D939" s="108"/>
      <c r="E939" s="108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</row>
    <row r="940" spans="2:18">
      <c r="B940" s="108"/>
      <c r="C940" s="108"/>
      <c r="D940" s="108"/>
      <c r="E940" s="108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</row>
    <row r="941" spans="2:18">
      <c r="B941" s="108"/>
      <c r="C941" s="108"/>
      <c r="D941" s="108"/>
      <c r="E941" s="108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</row>
    <row r="942" spans="2:18">
      <c r="B942" s="108"/>
      <c r="C942" s="108"/>
      <c r="D942" s="108"/>
      <c r="E942" s="108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</row>
    <row r="943" spans="2:18">
      <c r="B943" s="108"/>
      <c r="C943" s="108"/>
      <c r="D943" s="108"/>
      <c r="E943" s="108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</row>
    <row r="944" spans="2:18">
      <c r="B944" s="108"/>
      <c r="C944" s="108"/>
      <c r="D944" s="108"/>
      <c r="E944" s="108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</row>
    <row r="945" spans="2:18">
      <c r="B945" s="108"/>
      <c r="C945" s="108"/>
      <c r="D945" s="108"/>
      <c r="E945" s="108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</row>
    <row r="946" spans="2:18">
      <c r="B946" s="108"/>
      <c r="C946" s="108"/>
      <c r="D946" s="108"/>
      <c r="E946" s="108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</row>
    <row r="947" spans="2:18">
      <c r="B947" s="108"/>
      <c r="C947" s="108"/>
      <c r="D947" s="108"/>
      <c r="E947" s="108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</row>
    <row r="948" spans="2:18">
      <c r="B948" s="108"/>
      <c r="C948" s="108"/>
      <c r="D948" s="108"/>
      <c r="E948" s="108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</row>
    <row r="949" spans="2:18">
      <c r="B949" s="108"/>
      <c r="C949" s="108"/>
      <c r="D949" s="108"/>
      <c r="E949" s="108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</row>
    <row r="950" spans="2:18">
      <c r="B950" s="108"/>
      <c r="C950" s="108"/>
      <c r="D950" s="108"/>
      <c r="E950" s="108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</row>
    <row r="951" spans="2:18">
      <c r="B951" s="108"/>
      <c r="C951" s="108"/>
      <c r="D951" s="108"/>
      <c r="E951" s="108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</row>
    <row r="952" spans="2:18">
      <c r="B952" s="108"/>
      <c r="C952" s="108"/>
      <c r="D952" s="108"/>
      <c r="E952" s="108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</row>
    <row r="953" spans="2:18">
      <c r="B953" s="108"/>
      <c r="C953" s="108"/>
      <c r="D953" s="108"/>
      <c r="E953" s="108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</row>
    <row r="954" spans="2:18">
      <c r="B954" s="108"/>
      <c r="C954" s="108"/>
      <c r="D954" s="108"/>
      <c r="E954" s="108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</row>
    <row r="955" spans="2:18">
      <c r="B955" s="108"/>
      <c r="C955" s="108"/>
      <c r="D955" s="108"/>
      <c r="E955" s="108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</row>
    <row r="956" spans="2:18">
      <c r="B956" s="108"/>
      <c r="C956" s="108"/>
      <c r="D956" s="108"/>
      <c r="E956" s="108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</row>
    <row r="957" spans="2:18">
      <c r="B957" s="108"/>
      <c r="C957" s="108"/>
      <c r="D957" s="108"/>
      <c r="E957" s="108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</row>
    <row r="958" spans="2:18">
      <c r="B958" s="108"/>
      <c r="C958" s="108"/>
      <c r="D958" s="108"/>
      <c r="E958" s="108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</row>
    <row r="959" spans="2:18">
      <c r="B959" s="108"/>
      <c r="C959" s="108"/>
      <c r="D959" s="108"/>
      <c r="E959" s="108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</row>
    <row r="960" spans="2:18">
      <c r="B960" s="108"/>
      <c r="C960" s="108"/>
      <c r="D960" s="108"/>
      <c r="E960" s="108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</row>
    <row r="961" spans="2:18">
      <c r="B961" s="108"/>
      <c r="C961" s="108"/>
      <c r="D961" s="108"/>
      <c r="E961" s="108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</row>
    <row r="962" spans="2:18">
      <c r="B962" s="108"/>
      <c r="C962" s="108"/>
      <c r="D962" s="108"/>
      <c r="E962" s="108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</row>
    <row r="963" spans="2:18">
      <c r="B963" s="108"/>
      <c r="C963" s="108"/>
      <c r="D963" s="108"/>
      <c r="E963" s="108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</row>
    <row r="964" spans="2:18">
      <c r="B964" s="108"/>
      <c r="C964" s="108"/>
      <c r="D964" s="108"/>
      <c r="E964" s="108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</row>
    <row r="965" spans="2:18">
      <c r="B965" s="108"/>
      <c r="C965" s="108"/>
      <c r="D965" s="108"/>
      <c r="E965" s="108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</row>
    <row r="966" spans="2:18">
      <c r="B966" s="108"/>
      <c r="C966" s="108"/>
      <c r="D966" s="108"/>
      <c r="E966" s="108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</row>
    <row r="967" spans="2:18">
      <c r="B967" s="108"/>
      <c r="C967" s="108"/>
      <c r="D967" s="108"/>
      <c r="E967" s="108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</row>
    <row r="968" spans="2:18">
      <c r="B968" s="108"/>
      <c r="C968" s="108"/>
      <c r="D968" s="108"/>
      <c r="E968" s="108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</row>
    <row r="969" spans="2:18">
      <c r="B969" s="108"/>
      <c r="C969" s="108"/>
      <c r="D969" s="108"/>
      <c r="E969" s="108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</row>
    <row r="970" spans="2:18">
      <c r="B970" s="108"/>
      <c r="C970" s="108"/>
      <c r="D970" s="108"/>
      <c r="E970" s="108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</row>
    <row r="971" spans="2:18">
      <c r="B971" s="108"/>
      <c r="C971" s="108"/>
      <c r="D971" s="108"/>
      <c r="E971" s="108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</row>
    <row r="972" spans="2:18">
      <c r="B972" s="108"/>
      <c r="C972" s="108"/>
      <c r="D972" s="108"/>
      <c r="E972" s="108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</row>
    <row r="973" spans="2:18">
      <c r="B973" s="108"/>
      <c r="C973" s="108"/>
      <c r="D973" s="108"/>
      <c r="E973" s="108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</row>
    <row r="974" spans="2:18">
      <c r="B974" s="108"/>
      <c r="C974" s="108"/>
      <c r="D974" s="108"/>
      <c r="E974" s="108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</row>
    <row r="975" spans="2:18">
      <c r="B975" s="108"/>
      <c r="C975" s="108"/>
      <c r="D975" s="108"/>
      <c r="E975" s="108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</row>
    <row r="976" spans="2:18">
      <c r="B976" s="108"/>
      <c r="C976" s="108"/>
      <c r="D976" s="108"/>
      <c r="E976" s="108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</row>
    <row r="977" spans="2:18">
      <c r="B977" s="108"/>
      <c r="C977" s="108"/>
      <c r="D977" s="108"/>
      <c r="E977" s="108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</row>
    <row r="978" spans="2:18">
      <c r="B978" s="108"/>
      <c r="C978" s="108"/>
      <c r="D978" s="108"/>
      <c r="E978" s="108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</row>
    <row r="979" spans="2:18">
      <c r="B979" s="108"/>
      <c r="C979" s="108"/>
      <c r="D979" s="108"/>
      <c r="E979" s="108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</row>
    <row r="980" spans="2:18">
      <c r="B980" s="108"/>
      <c r="C980" s="108"/>
      <c r="D980" s="108"/>
      <c r="E980" s="108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</row>
    <row r="981" spans="2:18">
      <c r="B981" s="108"/>
      <c r="C981" s="108"/>
      <c r="D981" s="108"/>
      <c r="E981" s="108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</row>
    <row r="982" spans="2:18">
      <c r="B982" s="108"/>
      <c r="C982" s="108"/>
      <c r="D982" s="108"/>
      <c r="E982" s="108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</row>
    <row r="983" spans="2:18">
      <c r="B983" s="108"/>
      <c r="C983" s="108"/>
      <c r="D983" s="108"/>
      <c r="E983" s="108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</row>
    <row r="984" spans="2:18">
      <c r="B984" s="108"/>
      <c r="C984" s="108"/>
      <c r="D984" s="108"/>
      <c r="E984" s="108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</row>
    <row r="985" spans="2:18">
      <c r="B985" s="108"/>
      <c r="C985" s="108"/>
      <c r="D985" s="108"/>
      <c r="E985" s="108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</row>
    <row r="986" spans="2:18">
      <c r="B986" s="108"/>
      <c r="C986" s="108"/>
      <c r="D986" s="108"/>
      <c r="E986" s="108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</row>
    <row r="987" spans="2:18">
      <c r="B987" s="108"/>
      <c r="C987" s="108"/>
      <c r="D987" s="108"/>
      <c r="E987" s="108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</row>
    <row r="988" spans="2:18">
      <c r="B988" s="108"/>
      <c r="C988" s="108"/>
      <c r="D988" s="108"/>
      <c r="E988" s="108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</row>
    <row r="989" spans="2:18">
      <c r="B989" s="108"/>
      <c r="C989" s="108"/>
      <c r="D989" s="108"/>
      <c r="E989" s="108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</row>
    <row r="990" spans="2:18">
      <c r="B990" s="108"/>
      <c r="C990" s="108"/>
      <c r="D990" s="108"/>
      <c r="E990" s="108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</row>
    <row r="991" spans="2:18">
      <c r="B991" s="108"/>
      <c r="C991" s="108"/>
      <c r="D991" s="108"/>
      <c r="E991" s="108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</row>
    <row r="992" spans="2:18">
      <c r="B992" s="108"/>
      <c r="C992" s="108"/>
      <c r="D992" s="108"/>
      <c r="E992" s="108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</row>
    <row r="993" spans="2:18">
      <c r="B993" s="108"/>
      <c r="C993" s="108"/>
      <c r="D993" s="108"/>
      <c r="E993" s="108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</row>
    <row r="994" spans="2:18">
      <c r="B994" s="108"/>
      <c r="C994" s="108"/>
      <c r="D994" s="108"/>
      <c r="E994" s="108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</row>
    <row r="995" spans="2:18">
      <c r="B995" s="108"/>
      <c r="C995" s="108"/>
      <c r="D995" s="108"/>
      <c r="E995" s="108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</row>
    <row r="996" spans="2:18">
      <c r="B996" s="108"/>
      <c r="C996" s="108"/>
      <c r="D996" s="108"/>
      <c r="E996" s="108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</row>
    <row r="997" spans="2:18">
      <c r="B997" s="108"/>
      <c r="C997" s="108"/>
      <c r="D997" s="108"/>
      <c r="E997" s="108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</row>
    <row r="998" spans="2:18">
      <c r="B998" s="108"/>
      <c r="C998" s="108"/>
      <c r="D998" s="108"/>
      <c r="E998" s="108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</row>
    <row r="999" spans="2:18">
      <c r="B999" s="108"/>
      <c r="C999" s="108"/>
      <c r="D999" s="108"/>
      <c r="E999" s="108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</row>
    <row r="1000" spans="2:18">
      <c r="B1000" s="108"/>
      <c r="C1000" s="108"/>
      <c r="D1000" s="108"/>
      <c r="E1000" s="108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</row>
    <row r="1001" spans="2:18">
      <c r="B1001" s="108"/>
      <c r="C1001" s="108"/>
      <c r="D1001" s="108"/>
      <c r="E1001" s="108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</row>
    <row r="1002" spans="2:18">
      <c r="B1002" s="108"/>
      <c r="C1002" s="108"/>
      <c r="D1002" s="108"/>
      <c r="E1002" s="108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</row>
    <row r="1003" spans="2:18">
      <c r="B1003" s="108"/>
      <c r="C1003" s="108"/>
      <c r="D1003" s="108"/>
      <c r="E1003" s="108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</row>
    <row r="1004" spans="2:18">
      <c r="B1004" s="108"/>
      <c r="C1004" s="108"/>
      <c r="D1004" s="108"/>
      <c r="E1004" s="108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</row>
    <row r="1005" spans="2:18">
      <c r="B1005" s="108"/>
      <c r="C1005" s="108"/>
      <c r="D1005" s="108"/>
      <c r="E1005" s="108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</row>
    <row r="1006" spans="2:18">
      <c r="B1006" s="108"/>
      <c r="C1006" s="108"/>
      <c r="D1006" s="108"/>
      <c r="E1006" s="108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</row>
    <row r="1007" spans="2:18">
      <c r="B1007" s="108"/>
      <c r="C1007" s="108"/>
      <c r="D1007" s="108"/>
      <c r="E1007" s="108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</row>
    <row r="1008" spans="2:18">
      <c r="B1008" s="108"/>
      <c r="C1008" s="108"/>
      <c r="D1008" s="108"/>
      <c r="E1008" s="108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</row>
    <row r="1009" spans="2:18">
      <c r="B1009" s="108"/>
      <c r="C1009" s="108"/>
      <c r="D1009" s="108"/>
      <c r="E1009" s="108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</row>
    <row r="1010" spans="2:18">
      <c r="B1010" s="108"/>
      <c r="C1010" s="108"/>
      <c r="D1010" s="108"/>
      <c r="E1010" s="108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</row>
    <row r="1011" spans="2:18">
      <c r="B1011" s="108"/>
      <c r="C1011" s="108"/>
      <c r="D1011" s="108"/>
      <c r="E1011" s="108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</row>
    <row r="1012" spans="2:18">
      <c r="B1012" s="108"/>
      <c r="C1012" s="108"/>
      <c r="D1012" s="108"/>
      <c r="E1012" s="108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</row>
    <row r="1013" spans="2:18">
      <c r="B1013" s="108"/>
      <c r="C1013" s="108"/>
      <c r="D1013" s="108"/>
      <c r="E1013" s="108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</row>
    <row r="1014" spans="2:18">
      <c r="B1014" s="108"/>
      <c r="C1014" s="108"/>
      <c r="D1014" s="108"/>
      <c r="E1014" s="108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</row>
    <row r="1015" spans="2:18">
      <c r="B1015" s="108"/>
      <c r="C1015" s="108"/>
      <c r="D1015" s="108"/>
      <c r="E1015" s="108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</row>
    <row r="1016" spans="2:18">
      <c r="B1016" s="108"/>
      <c r="C1016" s="108"/>
      <c r="D1016" s="108"/>
      <c r="E1016" s="108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</row>
    <row r="1017" spans="2:18">
      <c r="B1017" s="108"/>
      <c r="C1017" s="108"/>
      <c r="D1017" s="108"/>
      <c r="E1017" s="108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</row>
    <row r="1018" spans="2:18">
      <c r="B1018" s="108"/>
      <c r="C1018" s="108"/>
      <c r="D1018" s="108"/>
      <c r="E1018" s="108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</row>
    <row r="1019" spans="2:18">
      <c r="B1019" s="108"/>
      <c r="C1019" s="108"/>
      <c r="D1019" s="108"/>
      <c r="E1019" s="108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</row>
    <row r="1020" spans="2:18">
      <c r="B1020" s="108"/>
      <c r="C1020" s="108"/>
      <c r="D1020" s="108"/>
      <c r="E1020" s="108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</row>
    <row r="1021" spans="2:18">
      <c r="B1021" s="108"/>
      <c r="C1021" s="108"/>
      <c r="D1021" s="108"/>
      <c r="E1021" s="108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</row>
    <row r="1022" spans="2:18">
      <c r="B1022" s="108"/>
      <c r="C1022" s="108"/>
      <c r="D1022" s="108"/>
      <c r="E1022" s="108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</row>
    <row r="1023" spans="2:18">
      <c r="B1023" s="108"/>
      <c r="C1023" s="108"/>
      <c r="D1023" s="108"/>
      <c r="E1023" s="108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</row>
    <row r="1024" spans="2:18">
      <c r="B1024" s="108"/>
      <c r="C1024" s="108"/>
      <c r="D1024" s="108"/>
      <c r="E1024" s="108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</row>
    <row r="1025" spans="2:18">
      <c r="B1025" s="108"/>
      <c r="C1025" s="108"/>
      <c r="D1025" s="108"/>
      <c r="E1025" s="108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</row>
    <row r="1026" spans="2:18">
      <c r="B1026" s="108"/>
      <c r="C1026" s="108"/>
      <c r="D1026" s="108"/>
      <c r="E1026" s="108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</row>
    <row r="1027" spans="2:18">
      <c r="B1027" s="108"/>
      <c r="C1027" s="108"/>
      <c r="D1027" s="108"/>
      <c r="E1027" s="108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</row>
    <row r="1028" spans="2:18">
      <c r="B1028" s="108"/>
      <c r="C1028" s="108"/>
      <c r="D1028" s="108"/>
      <c r="E1028" s="108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</row>
    <row r="1029" spans="2:18">
      <c r="B1029" s="108"/>
      <c r="C1029" s="108"/>
      <c r="D1029" s="108"/>
      <c r="E1029" s="108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</row>
    <row r="1030" spans="2:18">
      <c r="B1030" s="108"/>
      <c r="C1030" s="108"/>
      <c r="D1030" s="108"/>
      <c r="E1030" s="108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</row>
    <row r="1031" spans="2:18">
      <c r="B1031" s="108"/>
      <c r="C1031" s="108"/>
      <c r="D1031" s="108"/>
      <c r="E1031" s="108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</row>
    <row r="1032" spans="2:18">
      <c r="B1032" s="108"/>
      <c r="C1032" s="108"/>
      <c r="D1032" s="108"/>
      <c r="E1032" s="108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</row>
    <row r="1033" spans="2:18">
      <c r="B1033" s="108"/>
      <c r="C1033" s="108"/>
      <c r="D1033" s="108"/>
      <c r="E1033" s="108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</row>
    <row r="1034" spans="2:18">
      <c r="B1034" s="108"/>
      <c r="C1034" s="108"/>
      <c r="D1034" s="108"/>
      <c r="E1034" s="108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</row>
    <row r="1035" spans="2:18">
      <c r="B1035" s="108"/>
      <c r="C1035" s="108"/>
      <c r="D1035" s="108"/>
      <c r="E1035" s="108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</row>
    <row r="1036" spans="2:18">
      <c r="B1036" s="108"/>
      <c r="C1036" s="108"/>
      <c r="D1036" s="108"/>
      <c r="E1036" s="108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</row>
    <row r="1037" spans="2:18">
      <c r="B1037" s="108"/>
      <c r="C1037" s="108"/>
      <c r="D1037" s="108"/>
      <c r="E1037" s="108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</row>
    <row r="1038" spans="2:18">
      <c r="B1038" s="108"/>
      <c r="C1038" s="108"/>
      <c r="D1038" s="108"/>
      <c r="E1038" s="108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</row>
    <row r="1039" spans="2:18">
      <c r="B1039" s="108"/>
      <c r="C1039" s="108"/>
      <c r="D1039" s="108"/>
      <c r="E1039" s="108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</row>
    <row r="1040" spans="2:18">
      <c r="B1040" s="108"/>
      <c r="C1040" s="108"/>
      <c r="D1040" s="108"/>
      <c r="E1040" s="108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</row>
    <row r="1041" spans="2:18">
      <c r="B1041" s="108"/>
      <c r="C1041" s="108"/>
      <c r="D1041" s="108"/>
      <c r="E1041" s="108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</row>
    <row r="1042" spans="2:18">
      <c r="B1042" s="108"/>
      <c r="C1042" s="108"/>
      <c r="D1042" s="108"/>
      <c r="E1042" s="108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</row>
    <row r="1043" spans="2:18">
      <c r="B1043" s="108"/>
      <c r="C1043" s="108"/>
      <c r="D1043" s="108"/>
      <c r="E1043" s="108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</row>
    <row r="1044" spans="2:18">
      <c r="B1044" s="108"/>
      <c r="C1044" s="108"/>
      <c r="D1044" s="108"/>
      <c r="E1044" s="108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</row>
    <row r="1045" spans="2:18">
      <c r="B1045" s="108"/>
      <c r="C1045" s="108"/>
      <c r="D1045" s="108"/>
      <c r="E1045" s="108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</row>
    <row r="1046" spans="2:18">
      <c r="B1046" s="108"/>
      <c r="C1046" s="108"/>
      <c r="D1046" s="108"/>
      <c r="E1046" s="108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</row>
    <row r="1047" spans="2:18">
      <c r="B1047" s="108"/>
      <c r="C1047" s="108"/>
      <c r="D1047" s="108"/>
      <c r="E1047" s="108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</row>
    <row r="1048" spans="2:18">
      <c r="B1048" s="108"/>
      <c r="C1048" s="108"/>
      <c r="D1048" s="108"/>
      <c r="E1048" s="108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</row>
    <row r="1049" spans="2:18">
      <c r="B1049" s="108"/>
      <c r="C1049" s="108"/>
      <c r="D1049" s="108"/>
      <c r="E1049" s="108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</row>
    <row r="1050" spans="2:18">
      <c r="B1050" s="108"/>
      <c r="C1050" s="108"/>
      <c r="D1050" s="108"/>
      <c r="E1050" s="108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</row>
    <row r="1051" spans="2:18">
      <c r="B1051" s="108"/>
      <c r="C1051" s="108"/>
      <c r="D1051" s="108"/>
      <c r="E1051" s="108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</row>
    <row r="1052" spans="2:18">
      <c r="B1052" s="108"/>
      <c r="C1052" s="108"/>
      <c r="D1052" s="108"/>
      <c r="E1052" s="108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</row>
    <row r="1053" spans="2:18">
      <c r="B1053" s="108"/>
      <c r="C1053" s="108"/>
      <c r="D1053" s="108"/>
      <c r="E1053" s="108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</row>
    <row r="1054" spans="2:18">
      <c r="B1054" s="108"/>
      <c r="C1054" s="108"/>
      <c r="D1054" s="108"/>
      <c r="E1054" s="108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</row>
    <row r="1055" spans="2:18">
      <c r="B1055" s="108"/>
      <c r="C1055" s="108"/>
      <c r="D1055" s="108"/>
      <c r="E1055" s="108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</row>
    <row r="1056" spans="2:18">
      <c r="B1056" s="108"/>
      <c r="C1056" s="108"/>
      <c r="D1056" s="108"/>
      <c r="E1056" s="108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</row>
    <row r="1057" spans="2:18">
      <c r="B1057" s="108"/>
      <c r="C1057" s="108"/>
      <c r="D1057" s="108"/>
      <c r="E1057" s="108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</row>
    <row r="1058" spans="2:18">
      <c r="B1058" s="108"/>
      <c r="C1058" s="108"/>
      <c r="D1058" s="108"/>
      <c r="E1058" s="108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</row>
    <row r="1059" spans="2:18">
      <c r="B1059" s="108"/>
      <c r="C1059" s="108"/>
      <c r="D1059" s="108"/>
      <c r="E1059" s="108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</row>
    <row r="1060" spans="2:18">
      <c r="B1060" s="108"/>
      <c r="C1060" s="108"/>
      <c r="D1060" s="108"/>
      <c r="E1060" s="108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</row>
    <row r="1061" spans="2:18">
      <c r="B1061" s="108"/>
      <c r="C1061" s="108"/>
      <c r="D1061" s="108"/>
      <c r="E1061" s="108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</row>
    <row r="1062" spans="2:18">
      <c r="B1062" s="108"/>
      <c r="C1062" s="108"/>
      <c r="D1062" s="108"/>
      <c r="E1062" s="108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</row>
    <row r="1063" spans="2:18">
      <c r="B1063" s="108"/>
      <c r="C1063" s="108"/>
      <c r="D1063" s="108"/>
      <c r="E1063" s="108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</row>
    <row r="1064" spans="2:18">
      <c r="B1064" s="108"/>
      <c r="C1064" s="108"/>
      <c r="D1064" s="108"/>
      <c r="E1064" s="108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</row>
    <row r="1065" spans="2:18">
      <c r="B1065" s="108"/>
      <c r="C1065" s="108"/>
      <c r="D1065" s="108"/>
      <c r="E1065" s="108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</row>
    <row r="1066" spans="2:18">
      <c r="B1066" s="108"/>
      <c r="C1066" s="108"/>
      <c r="D1066" s="108"/>
      <c r="E1066" s="108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123</v>
      </c>
      <c r="C1" s="67" t="s" vm="1">
        <v>200</v>
      </c>
    </row>
    <row r="2" spans="2:15">
      <c r="B2" s="46" t="s">
        <v>122</v>
      </c>
      <c r="C2" s="67" t="s">
        <v>201</v>
      </c>
    </row>
    <row r="3" spans="2:15">
      <c r="B3" s="46" t="s">
        <v>124</v>
      </c>
      <c r="C3" s="67" t="s">
        <v>202</v>
      </c>
    </row>
    <row r="4" spans="2:15">
      <c r="B4" s="46" t="s">
        <v>125</v>
      </c>
      <c r="C4" s="67">
        <v>2142</v>
      </c>
    </row>
    <row r="6" spans="2:15" ht="26.25" customHeight="1">
      <c r="B6" s="120" t="s">
        <v>154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s="3" customFormat="1" ht="78.75">
      <c r="B7" s="47" t="s">
        <v>94</v>
      </c>
      <c r="C7" s="48" t="s">
        <v>33</v>
      </c>
      <c r="D7" s="48" t="s">
        <v>95</v>
      </c>
      <c r="E7" s="48" t="s">
        <v>14</v>
      </c>
      <c r="F7" s="48" t="s">
        <v>48</v>
      </c>
      <c r="G7" s="48" t="s">
        <v>17</v>
      </c>
      <c r="H7" s="48" t="s">
        <v>81</v>
      </c>
      <c r="I7" s="48" t="s">
        <v>38</v>
      </c>
      <c r="J7" s="48" t="s">
        <v>18</v>
      </c>
      <c r="K7" s="48" t="s">
        <v>178</v>
      </c>
      <c r="L7" s="48" t="s">
        <v>177</v>
      </c>
      <c r="M7" s="48" t="s">
        <v>89</v>
      </c>
      <c r="N7" s="48" t="s">
        <v>126</v>
      </c>
      <c r="O7" s="50" t="s">
        <v>128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185</v>
      </c>
      <c r="L8" s="31"/>
      <c r="M8" s="31" t="s">
        <v>181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2" t="s">
        <v>1666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114">
        <v>0</v>
      </c>
      <c r="O10" s="114">
        <v>0</v>
      </c>
    </row>
    <row r="11" spans="2:15" ht="20.25" customHeight="1">
      <c r="B11" s="110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0" t="s">
        <v>176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0" t="s">
        <v>184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123</v>
      </c>
      <c r="C1" s="67" t="s" vm="1">
        <v>200</v>
      </c>
    </row>
    <row r="2" spans="2:10">
      <c r="B2" s="46" t="s">
        <v>122</v>
      </c>
      <c r="C2" s="67" t="s">
        <v>201</v>
      </c>
    </row>
    <row r="3" spans="2:10">
      <c r="B3" s="46" t="s">
        <v>124</v>
      </c>
      <c r="C3" s="67" t="s">
        <v>202</v>
      </c>
    </row>
    <row r="4" spans="2:10">
      <c r="B4" s="46" t="s">
        <v>125</v>
      </c>
      <c r="C4" s="67">
        <v>2142</v>
      </c>
    </row>
    <row r="6" spans="2:10" ht="26.25" customHeight="1">
      <c r="B6" s="120" t="s">
        <v>155</v>
      </c>
      <c r="C6" s="121"/>
      <c r="D6" s="121"/>
      <c r="E6" s="121"/>
      <c r="F6" s="121"/>
      <c r="G6" s="121"/>
      <c r="H6" s="121"/>
      <c r="I6" s="121"/>
      <c r="J6" s="122"/>
    </row>
    <row r="7" spans="2:10" s="3" customFormat="1" ht="78.75">
      <c r="B7" s="47" t="s">
        <v>94</v>
      </c>
      <c r="C7" s="49" t="s">
        <v>40</v>
      </c>
      <c r="D7" s="49" t="s">
        <v>66</v>
      </c>
      <c r="E7" s="49" t="s">
        <v>41</v>
      </c>
      <c r="F7" s="49" t="s">
        <v>81</v>
      </c>
      <c r="G7" s="49" t="s">
        <v>166</v>
      </c>
      <c r="H7" s="49" t="s">
        <v>126</v>
      </c>
      <c r="I7" s="49" t="s">
        <v>127</v>
      </c>
      <c r="J7" s="64" t="s">
        <v>188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1667</v>
      </c>
      <c r="C10" s="68"/>
      <c r="D10" s="68"/>
      <c r="E10" s="68"/>
      <c r="F10" s="68"/>
      <c r="G10" s="113">
        <v>0</v>
      </c>
      <c r="H10" s="114">
        <v>0</v>
      </c>
      <c r="I10" s="114">
        <v>0</v>
      </c>
      <c r="J10" s="68"/>
    </row>
    <row r="11" spans="2:10" ht="22.5" customHeight="1">
      <c r="B11" s="111"/>
      <c r="C11" s="68"/>
      <c r="D11" s="68"/>
      <c r="E11" s="68"/>
      <c r="F11" s="68"/>
      <c r="G11" s="68"/>
      <c r="H11" s="68"/>
      <c r="I11" s="68"/>
      <c r="J11" s="68"/>
    </row>
    <row r="12" spans="2:10">
      <c r="B12" s="111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8"/>
      <c r="C110" s="108"/>
      <c r="D110" s="109"/>
      <c r="E110" s="109"/>
      <c r="F110" s="101"/>
      <c r="G110" s="101"/>
      <c r="H110" s="101"/>
      <c r="I110" s="101"/>
      <c r="J110" s="109"/>
    </row>
    <row r="111" spans="2:10">
      <c r="B111" s="108"/>
      <c r="C111" s="108"/>
      <c r="D111" s="109"/>
      <c r="E111" s="109"/>
      <c r="F111" s="101"/>
      <c r="G111" s="101"/>
      <c r="H111" s="101"/>
      <c r="I111" s="101"/>
      <c r="J111" s="109"/>
    </row>
    <row r="112" spans="2:10">
      <c r="B112" s="108"/>
      <c r="C112" s="108"/>
      <c r="D112" s="109"/>
      <c r="E112" s="109"/>
      <c r="F112" s="101"/>
      <c r="G112" s="101"/>
      <c r="H112" s="101"/>
      <c r="I112" s="101"/>
      <c r="J112" s="109"/>
    </row>
    <row r="113" spans="2:10">
      <c r="B113" s="108"/>
      <c r="C113" s="108"/>
      <c r="D113" s="109"/>
      <c r="E113" s="109"/>
      <c r="F113" s="101"/>
      <c r="G113" s="101"/>
      <c r="H113" s="101"/>
      <c r="I113" s="101"/>
      <c r="J113" s="109"/>
    </row>
    <row r="114" spans="2:10">
      <c r="B114" s="108"/>
      <c r="C114" s="108"/>
      <c r="D114" s="109"/>
      <c r="E114" s="109"/>
      <c r="F114" s="101"/>
      <c r="G114" s="101"/>
      <c r="H114" s="101"/>
      <c r="I114" s="101"/>
      <c r="J114" s="109"/>
    </row>
    <row r="115" spans="2:10">
      <c r="B115" s="108"/>
      <c r="C115" s="108"/>
      <c r="D115" s="109"/>
      <c r="E115" s="109"/>
      <c r="F115" s="101"/>
      <c r="G115" s="101"/>
      <c r="H115" s="101"/>
      <c r="I115" s="101"/>
      <c r="J115" s="109"/>
    </row>
    <row r="116" spans="2:10">
      <c r="B116" s="108"/>
      <c r="C116" s="108"/>
      <c r="D116" s="109"/>
      <c r="E116" s="109"/>
      <c r="F116" s="101"/>
      <c r="G116" s="101"/>
      <c r="H116" s="101"/>
      <c r="I116" s="101"/>
      <c r="J116" s="109"/>
    </row>
    <row r="117" spans="2:10">
      <c r="B117" s="108"/>
      <c r="C117" s="108"/>
      <c r="D117" s="109"/>
      <c r="E117" s="109"/>
      <c r="F117" s="101"/>
      <c r="G117" s="101"/>
      <c r="H117" s="101"/>
      <c r="I117" s="101"/>
      <c r="J117" s="109"/>
    </row>
    <row r="118" spans="2:10">
      <c r="B118" s="108"/>
      <c r="C118" s="108"/>
      <c r="D118" s="109"/>
      <c r="E118" s="109"/>
      <c r="F118" s="101"/>
      <c r="G118" s="101"/>
      <c r="H118" s="101"/>
      <c r="I118" s="101"/>
      <c r="J118" s="109"/>
    </row>
    <row r="119" spans="2:10">
      <c r="B119" s="108"/>
      <c r="C119" s="108"/>
      <c r="D119" s="109"/>
      <c r="E119" s="109"/>
      <c r="F119" s="101"/>
      <c r="G119" s="101"/>
      <c r="H119" s="101"/>
      <c r="I119" s="101"/>
      <c r="J119" s="109"/>
    </row>
    <row r="120" spans="2:10">
      <c r="B120" s="108"/>
      <c r="C120" s="108"/>
      <c r="D120" s="109"/>
      <c r="E120" s="109"/>
      <c r="F120" s="101"/>
      <c r="G120" s="101"/>
      <c r="H120" s="101"/>
      <c r="I120" s="101"/>
      <c r="J120" s="109"/>
    </row>
    <row r="121" spans="2:10">
      <c r="B121" s="108"/>
      <c r="C121" s="108"/>
      <c r="D121" s="109"/>
      <c r="E121" s="109"/>
      <c r="F121" s="101"/>
      <c r="G121" s="101"/>
      <c r="H121" s="101"/>
      <c r="I121" s="101"/>
      <c r="J121" s="109"/>
    </row>
    <row r="122" spans="2:10">
      <c r="B122" s="108"/>
      <c r="C122" s="108"/>
      <c r="D122" s="109"/>
      <c r="E122" s="109"/>
      <c r="F122" s="101"/>
      <c r="G122" s="101"/>
      <c r="H122" s="101"/>
      <c r="I122" s="101"/>
      <c r="J122" s="109"/>
    </row>
    <row r="123" spans="2:10">
      <c r="B123" s="108"/>
      <c r="C123" s="108"/>
      <c r="D123" s="109"/>
      <c r="E123" s="109"/>
      <c r="F123" s="101"/>
      <c r="G123" s="101"/>
      <c r="H123" s="101"/>
      <c r="I123" s="101"/>
      <c r="J123" s="109"/>
    </row>
    <row r="124" spans="2:10">
      <c r="B124" s="108"/>
      <c r="C124" s="108"/>
      <c r="D124" s="109"/>
      <c r="E124" s="109"/>
      <c r="F124" s="101"/>
      <c r="G124" s="101"/>
      <c r="H124" s="101"/>
      <c r="I124" s="101"/>
      <c r="J124" s="109"/>
    </row>
    <row r="125" spans="2:10">
      <c r="B125" s="108"/>
      <c r="C125" s="108"/>
      <c r="D125" s="109"/>
      <c r="E125" s="109"/>
      <c r="F125" s="101"/>
      <c r="G125" s="101"/>
      <c r="H125" s="101"/>
      <c r="I125" s="101"/>
      <c r="J125" s="109"/>
    </row>
    <row r="126" spans="2:10">
      <c r="B126" s="108"/>
      <c r="C126" s="108"/>
      <c r="D126" s="109"/>
      <c r="E126" s="109"/>
      <c r="F126" s="101"/>
      <c r="G126" s="101"/>
      <c r="H126" s="101"/>
      <c r="I126" s="101"/>
      <c r="J126" s="109"/>
    </row>
    <row r="127" spans="2:10">
      <c r="B127" s="108"/>
      <c r="C127" s="108"/>
      <c r="D127" s="109"/>
      <c r="E127" s="109"/>
      <c r="F127" s="101"/>
      <c r="G127" s="101"/>
      <c r="H127" s="101"/>
      <c r="I127" s="101"/>
      <c r="J127" s="109"/>
    </row>
    <row r="128" spans="2:10">
      <c r="B128" s="108"/>
      <c r="C128" s="108"/>
      <c r="D128" s="109"/>
      <c r="E128" s="109"/>
      <c r="F128" s="101"/>
      <c r="G128" s="101"/>
      <c r="H128" s="101"/>
      <c r="I128" s="101"/>
      <c r="J128" s="109"/>
    </row>
    <row r="129" spans="2:10">
      <c r="B129" s="108"/>
      <c r="C129" s="108"/>
      <c r="D129" s="109"/>
      <c r="E129" s="109"/>
      <c r="F129" s="101"/>
      <c r="G129" s="101"/>
      <c r="H129" s="101"/>
      <c r="I129" s="101"/>
      <c r="J129" s="109"/>
    </row>
    <row r="130" spans="2:10">
      <c r="B130" s="108"/>
      <c r="C130" s="108"/>
      <c r="D130" s="109"/>
      <c r="E130" s="109"/>
      <c r="F130" s="101"/>
      <c r="G130" s="101"/>
      <c r="H130" s="101"/>
      <c r="I130" s="101"/>
      <c r="J130" s="109"/>
    </row>
    <row r="131" spans="2:10">
      <c r="B131" s="108"/>
      <c r="C131" s="108"/>
      <c r="D131" s="109"/>
      <c r="E131" s="109"/>
      <c r="F131" s="101"/>
      <c r="G131" s="101"/>
      <c r="H131" s="101"/>
      <c r="I131" s="101"/>
      <c r="J131" s="109"/>
    </row>
    <row r="132" spans="2:10">
      <c r="B132" s="108"/>
      <c r="C132" s="108"/>
      <c r="D132" s="109"/>
      <c r="E132" s="109"/>
      <c r="F132" s="101"/>
      <c r="G132" s="101"/>
      <c r="H132" s="101"/>
      <c r="I132" s="101"/>
      <c r="J132" s="109"/>
    </row>
    <row r="133" spans="2:10">
      <c r="B133" s="108"/>
      <c r="C133" s="108"/>
      <c r="D133" s="109"/>
      <c r="E133" s="109"/>
      <c r="F133" s="101"/>
      <c r="G133" s="101"/>
      <c r="H133" s="101"/>
      <c r="I133" s="101"/>
      <c r="J133" s="109"/>
    </row>
    <row r="134" spans="2:10">
      <c r="B134" s="108"/>
      <c r="C134" s="108"/>
      <c r="D134" s="109"/>
      <c r="E134" s="109"/>
      <c r="F134" s="101"/>
      <c r="G134" s="101"/>
      <c r="H134" s="101"/>
      <c r="I134" s="101"/>
      <c r="J134" s="109"/>
    </row>
    <row r="135" spans="2:10">
      <c r="B135" s="108"/>
      <c r="C135" s="108"/>
      <c r="D135" s="109"/>
      <c r="E135" s="109"/>
      <c r="F135" s="101"/>
      <c r="G135" s="101"/>
      <c r="H135" s="101"/>
      <c r="I135" s="101"/>
      <c r="J135" s="109"/>
    </row>
    <row r="136" spans="2:10">
      <c r="B136" s="108"/>
      <c r="C136" s="108"/>
      <c r="D136" s="109"/>
      <c r="E136" s="109"/>
      <c r="F136" s="101"/>
      <c r="G136" s="101"/>
      <c r="H136" s="101"/>
      <c r="I136" s="101"/>
      <c r="J136" s="109"/>
    </row>
    <row r="137" spans="2:10">
      <c r="B137" s="108"/>
      <c r="C137" s="108"/>
      <c r="D137" s="109"/>
      <c r="E137" s="109"/>
      <c r="F137" s="101"/>
      <c r="G137" s="101"/>
      <c r="H137" s="101"/>
      <c r="I137" s="101"/>
      <c r="J137" s="109"/>
    </row>
    <row r="138" spans="2:10">
      <c r="B138" s="108"/>
      <c r="C138" s="108"/>
      <c r="D138" s="109"/>
      <c r="E138" s="109"/>
      <c r="F138" s="101"/>
      <c r="G138" s="101"/>
      <c r="H138" s="101"/>
      <c r="I138" s="101"/>
      <c r="J138" s="109"/>
    </row>
    <row r="139" spans="2:10">
      <c r="B139" s="108"/>
      <c r="C139" s="108"/>
      <c r="D139" s="109"/>
      <c r="E139" s="109"/>
      <c r="F139" s="101"/>
      <c r="G139" s="101"/>
      <c r="H139" s="101"/>
      <c r="I139" s="101"/>
      <c r="J139" s="109"/>
    </row>
    <row r="140" spans="2:10">
      <c r="B140" s="108"/>
      <c r="C140" s="108"/>
      <c r="D140" s="109"/>
      <c r="E140" s="109"/>
      <c r="F140" s="101"/>
      <c r="G140" s="101"/>
      <c r="H140" s="101"/>
      <c r="I140" s="101"/>
      <c r="J140" s="109"/>
    </row>
    <row r="141" spans="2:10">
      <c r="B141" s="108"/>
      <c r="C141" s="108"/>
      <c r="D141" s="109"/>
      <c r="E141" s="109"/>
      <c r="F141" s="101"/>
      <c r="G141" s="101"/>
      <c r="H141" s="101"/>
      <c r="I141" s="101"/>
      <c r="J141" s="109"/>
    </row>
    <row r="142" spans="2:10">
      <c r="B142" s="108"/>
      <c r="C142" s="108"/>
      <c r="D142" s="109"/>
      <c r="E142" s="109"/>
      <c r="F142" s="101"/>
      <c r="G142" s="101"/>
      <c r="H142" s="101"/>
      <c r="I142" s="101"/>
      <c r="J142" s="109"/>
    </row>
    <row r="143" spans="2:10">
      <c r="B143" s="108"/>
      <c r="C143" s="108"/>
      <c r="D143" s="109"/>
      <c r="E143" s="109"/>
      <c r="F143" s="101"/>
      <c r="G143" s="101"/>
      <c r="H143" s="101"/>
      <c r="I143" s="101"/>
      <c r="J143" s="109"/>
    </row>
    <row r="144" spans="2:10">
      <c r="B144" s="108"/>
      <c r="C144" s="108"/>
      <c r="D144" s="109"/>
      <c r="E144" s="109"/>
      <c r="F144" s="101"/>
      <c r="G144" s="101"/>
      <c r="H144" s="101"/>
      <c r="I144" s="101"/>
      <c r="J144" s="109"/>
    </row>
    <row r="145" spans="2:10">
      <c r="B145" s="108"/>
      <c r="C145" s="108"/>
      <c r="D145" s="109"/>
      <c r="E145" s="109"/>
      <c r="F145" s="101"/>
      <c r="G145" s="101"/>
      <c r="H145" s="101"/>
      <c r="I145" s="101"/>
      <c r="J145" s="109"/>
    </row>
    <row r="146" spans="2:10">
      <c r="B146" s="108"/>
      <c r="C146" s="108"/>
      <c r="D146" s="109"/>
      <c r="E146" s="109"/>
      <c r="F146" s="101"/>
      <c r="G146" s="101"/>
      <c r="H146" s="101"/>
      <c r="I146" s="101"/>
      <c r="J146" s="109"/>
    </row>
    <row r="147" spans="2:10">
      <c r="B147" s="108"/>
      <c r="C147" s="108"/>
      <c r="D147" s="109"/>
      <c r="E147" s="109"/>
      <c r="F147" s="101"/>
      <c r="G147" s="101"/>
      <c r="H147" s="101"/>
      <c r="I147" s="101"/>
      <c r="J147" s="109"/>
    </row>
    <row r="148" spans="2:10">
      <c r="B148" s="108"/>
      <c r="C148" s="108"/>
      <c r="D148" s="109"/>
      <c r="E148" s="109"/>
      <c r="F148" s="101"/>
      <c r="G148" s="101"/>
      <c r="H148" s="101"/>
      <c r="I148" s="101"/>
      <c r="J148" s="109"/>
    </row>
    <row r="149" spans="2:10">
      <c r="B149" s="108"/>
      <c r="C149" s="108"/>
      <c r="D149" s="109"/>
      <c r="E149" s="109"/>
      <c r="F149" s="101"/>
      <c r="G149" s="101"/>
      <c r="H149" s="101"/>
      <c r="I149" s="101"/>
      <c r="J149" s="109"/>
    </row>
    <row r="150" spans="2:10">
      <c r="B150" s="108"/>
      <c r="C150" s="108"/>
      <c r="D150" s="109"/>
      <c r="E150" s="109"/>
      <c r="F150" s="101"/>
      <c r="G150" s="101"/>
      <c r="H150" s="101"/>
      <c r="I150" s="101"/>
      <c r="J150" s="109"/>
    </row>
    <row r="151" spans="2:10">
      <c r="B151" s="108"/>
      <c r="C151" s="108"/>
      <c r="D151" s="109"/>
      <c r="E151" s="109"/>
      <c r="F151" s="101"/>
      <c r="G151" s="101"/>
      <c r="H151" s="101"/>
      <c r="I151" s="101"/>
      <c r="J151" s="109"/>
    </row>
    <row r="152" spans="2:10">
      <c r="B152" s="108"/>
      <c r="C152" s="108"/>
      <c r="D152" s="109"/>
      <c r="E152" s="109"/>
      <c r="F152" s="101"/>
      <c r="G152" s="101"/>
      <c r="H152" s="101"/>
      <c r="I152" s="101"/>
      <c r="J152" s="109"/>
    </row>
    <row r="153" spans="2:10">
      <c r="B153" s="108"/>
      <c r="C153" s="108"/>
      <c r="D153" s="109"/>
      <c r="E153" s="109"/>
      <c r="F153" s="101"/>
      <c r="G153" s="101"/>
      <c r="H153" s="101"/>
      <c r="I153" s="101"/>
      <c r="J153" s="109"/>
    </row>
    <row r="154" spans="2:10">
      <c r="B154" s="108"/>
      <c r="C154" s="108"/>
      <c r="D154" s="109"/>
      <c r="E154" s="109"/>
      <c r="F154" s="101"/>
      <c r="G154" s="101"/>
      <c r="H154" s="101"/>
      <c r="I154" s="101"/>
      <c r="J154" s="109"/>
    </row>
    <row r="155" spans="2:10">
      <c r="B155" s="108"/>
      <c r="C155" s="108"/>
      <c r="D155" s="109"/>
      <c r="E155" s="109"/>
      <c r="F155" s="101"/>
      <c r="G155" s="101"/>
      <c r="H155" s="101"/>
      <c r="I155" s="101"/>
      <c r="J155" s="109"/>
    </row>
    <row r="156" spans="2:10">
      <c r="B156" s="108"/>
      <c r="C156" s="108"/>
      <c r="D156" s="109"/>
      <c r="E156" s="109"/>
      <c r="F156" s="101"/>
      <c r="G156" s="101"/>
      <c r="H156" s="101"/>
      <c r="I156" s="101"/>
      <c r="J156" s="109"/>
    </row>
    <row r="157" spans="2:10">
      <c r="B157" s="108"/>
      <c r="C157" s="108"/>
      <c r="D157" s="109"/>
      <c r="E157" s="109"/>
      <c r="F157" s="101"/>
      <c r="G157" s="101"/>
      <c r="H157" s="101"/>
      <c r="I157" s="101"/>
      <c r="J157" s="109"/>
    </row>
    <row r="158" spans="2:10">
      <c r="B158" s="108"/>
      <c r="C158" s="108"/>
      <c r="D158" s="109"/>
      <c r="E158" s="109"/>
      <c r="F158" s="101"/>
      <c r="G158" s="101"/>
      <c r="H158" s="101"/>
      <c r="I158" s="101"/>
      <c r="J158" s="109"/>
    </row>
    <row r="159" spans="2:10">
      <c r="B159" s="108"/>
      <c r="C159" s="108"/>
      <c r="D159" s="109"/>
      <c r="E159" s="109"/>
      <c r="F159" s="101"/>
      <c r="G159" s="101"/>
      <c r="H159" s="101"/>
      <c r="I159" s="101"/>
      <c r="J159" s="109"/>
    </row>
    <row r="160" spans="2:10">
      <c r="B160" s="108"/>
      <c r="C160" s="108"/>
      <c r="D160" s="109"/>
      <c r="E160" s="109"/>
      <c r="F160" s="101"/>
      <c r="G160" s="101"/>
      <c r="H160" s="101"/>
      <c r="I160" s="101"/>
      <c r="J160" s="109"/>
    </row>
    <row r="161" spans="2:10">
      <c r="B161" s="108"/>
      <c r="C161" s="108"/>
      <c r="D161" s="109"/>
      <c r="E161" s="109"/>
      <c r="F161" s="101"/>
      <c r="G161" s="101"/>
      <c r="H161" s="101"/>
      <c r="I161" s="101"/>
      <c r="J161" s="109"/>
    </row>
    <row r="162" spans="2:10">
      <c r="B162" s="108"/>
      <c r="C162" s="108"/>
      <c r="D162" s="109"/>
      <c r="E162" s="109"/>
      <c r="F162" s="101"/>
      <c r="G162" s="101"/>
      <c r="H162" s="101"/>
      <c r="I162" s="101"/>
      <c r="J162" s="109"/>
    </row>
    <row r="163" spans="2:10">
      <c r="B163" s="108"/>
      <c r="C163" s="108"/>
      <c r="D163" s="109"/>
      <c r="E163" s="109"/>
      <c r="F163" s="101"/>
      <c r="G163" s="101"/>
      <c r="H163" s="101"/>
      <c r="I163" s="101"/>
      <c r="J163" s="109"/>
    </row>
    <row r="164" spans="2:10">
      <c r="B164" s="108"/>
      <c r="C164" s="108"/>
      <c r="D164" s="109"/>
      <c r="E164" s="109"/>
      <c r="F164" s="101"/>
      <c r="G164" s="101"/>
      <c r="H164" s="101"/>
      <c r="I164" s="101"/>
      <c r="J164" s="109"/>
    </row>
    <row r="165" spans="2:10">
      <c r="B165" s="108"/>
      <c r="C165" s="108"/>
      <c r="D165" s="109"/>
      <c r="E165" s="109"/>
      <c r="F165" s="101"/>
      <c r="G165" s="101"/>
      <c r="H165" s="101"/>
      <c r="I165" s="101"/>
      <c r="J165" s="109"/>
    </row>
    <row r="166" spans="2:10">
      <c r="B166" s="108"/>
      <c r="C166" s="108"/>
      <c r="D166" s="109"/>
      <c r="E166" s="109"/>
      <c r="F166" s="101"/>
      <c r="G166" s="101"/>
      <c r="H166" s="101"/>
      <c r="I166" s="101"/>
      <c r="J166" s="109"/>
    </row>
    <row r="167" spans="2:10">
      <c r="B167" s="108"/>
      <c r="C167" s="108"/>
      <c r="D167" s="109"/>
      <c r="E167" s="109"/>
      <c r="F167" s="101"/>
      <c r="G167" s="101"/>
      <c r="H167" s="101"/>
      <c r="I167" s="101"/>
      <c r="J167" s="109"/>
    </row>
    <row r="168" spans="2:10">
      <c r="B168" s="108"/>
      <c r="C168" s="108"/>
      <c r="D168" s="109"/>
      <c r="E168" s="109"/>
      <c r="F168" s="101"/>
      <c r="G168" s="101"/>
      <c r="H168" s="101"/>
      <c r="I168" s="101"/>
      <c r="J168" s="109"/>
    </row>
    <row r="169" spans="2:10">
      <c r="B169" s="108"/>
      <c r="C169" s="108"/>
      <c r="D169" s="109"/>
      <c r="E169" s="109"/>
      <c r="F169" s="101"/>
      <c r="G169" s="101"/>
      <c r="H169" s="101"/>
      <c r="I169" s="101"/>
      <c r="J169" s="109"/>
    </row>
    <row r="170" spans="2:10">
      <c r="B170" s="108"/>
      <c r="C170" s="108"/>
      <c r="D170" s="109"/>
      <c r="E170" s="109"/>
      <c r="F170" s="101"/>
      <c r="G170" s="101"/>
      <c r="H170" s="101"/>
      <c r="I170" s="101"/>
      <c r="J170" s="109"/>
    </row>
    <row r="171" spans="2:10">
      <c r="B171" s="108"/>
      <c r="C171" s="108"/>
      <c r="D171" s="109"/>
      <c r="E171" s="109"/>
      <c r="F171" s="101"/>
      <c r="G171" s="101"/>
      <c r="H171" s="101"/>
      <c r="I171" s="101"/>
      <c r="J171" s="109"/>
    </row>
    <row r="172" spans="2:10">
      <c r="B172" s="108"/>
      <c r="C172" s="108"/>
      <c r="D172" s="109"/>
      <c r="E172" s="109"/>
      <c r="F172" s="101"/>
      <c r="G172" s="101"/>
      <c r="H172" s="101"/>
      <c r="I172" s="101"/>
      <c r="J172" s="109"/>
    </row>
    <row r="173" spans="2:10">
      <c r="B173" s="108"/>
      <c r="C173" s="108"/>
      <c r="D173" s="109"/>
      <c r="E173" s="109"/>
      <c r="F173" s="101"/>
      <c r="G173" s="101"/>
      <c r="H173" s="101"/>
      <c r="I173" s="101"/>
      <c r="J173" s="109"/>
    </row>
    <row r="174" spans="2:10">
      <c r="B174" s="108"/>
      <c r="C174" s="108"/>
      <c r="D174" s="109"/>
      <c r="E174" s="109"/>
      <c r="F174" s="101"/>
      <c r="G174" s="101"/>
      <c r="H174" s="101"/>
      <c r="I174" s="101"/>
      <c r="J174" s="109"/>
    </row>
    <row r="175" spans="2:10">
      <c r="B175" s="108"/>
      <c r="C175" s="108"/>
      <c r="D175" s="109"/>
      <c r="E175" s="109"/>
      <c r="F175" s="101"/>
      <c r="G175" s="101"/>
      <c r="H175" s="101"/>
      <c r="I175" s="101"/>
      <c r="J175" s="109"/>
    </row>
    <row r="176" spans="2:10">
      <c r="B176" s="108"/>
      <c r="C176" s="108"/>
      <c r="D176" s="109"/>
      <c r="E176" s="109"/>
      <c r="F176" s="101"/>
      <c r="G176" s="101"/>
      <c r="H176" s="101"/>
      <c r="I176" s="101"/>
      <c r="J176" s="109"/>
    </row>
    <row r="177" spans="2:10">
      <c r="B177" s="108"/>
      <c r="C177" s="108"/>
      <c r="D177" s="109"/>
      <c r="E177" s="109"/>
      <c r="F177" s="101"/>
      <c r="G177" s="101"/>
      <c r="H177" s="101"/>
      <c r="I177" s="101"/>
      <c r="J177" s="109"/>
    </row>
    <row r="178" spans="2:10">
      <c r="B178" s="108"/>
      <c r="C178" s="108"/>
      <c r="D178" s="109"/>
      <c r="E178" s="109"/>
      <c r="F178" s="101"/>
      <c r="G178" s="101"/>
      <c r="H178" s="101"/>
      <c r="I178" s="101"/>
      <c r="J178" s="109"/>
    </row>
    <row r="179" spans="2:10">
      <c r="B179" s="108"/>
      <c r="C179" s="108"/>
      <c r="D179" s="109"/>
      <c r="E179" s="109"/>
      <c r="F179" s="101"/>
      <c r="G179" s="101"/>
      <c r="H179" s="101"/>
      <c r="I179" s="101"/>
      <c r="J179" s="109"/>
    </row>
    <row r="180" spans="2:10">
      <c r="B180" s="108"/>
      <c r="C180" s="108"/>
      <c r="D180" s="109"/>
      <c r="E180" s="109"/>
      <c r="F180" s="101"/>
      <c r="G180" s="101"/>
      <c r="H180" s="101"/>
      <c r="I180" s="101"/>
      <c r="J180" s="109"/>
    </row>
    <row r="181" spans="2:10">
      <c r="B181" s="108"/>
      <c r="C181" s="108"/>
      <c r="D181" s="109"/>
      <c r="E181" s="109"/>
      <c r="F181" s="101"/>
      <c r="G181" s="101"/>
      <c r="H181" s="101"/>
      <c r="I181" s="101"/>
      <c r="J181" s="109"/>
    </row>
    <row r="182" spans="2:10">
      <c r="B182" s="108"/>
      <c r="C182" s="108"/>
      <c r="D182" s="109"/>
      <c r="E182" s="109"/>
      <c r="F182" s="101"/>
      <c r="G182" s="101"/>
      <c r="H182" s="101"/>
      <c r="I182" s="101"/>
      <c r="J182" s="109"/>
    </row>
    <row r="183" spans="2:10">
      <c r="B183" s="108"/>
      <c r="C183" s="108"/>
      <c r="D183" s="109"/>
      <c r="E183" s="109"/>
      <c r="F183" s="101"/>
      <c r="G183" s="101"/>
      <c r="H183" s="101"/>
      <c r="I183" s="101"/>
      <c r="J183" s="109"/>
    </row>
    <row r="184" spans="2:10">
      <c r="B184" s="108"/>
      <c r="C184" s="108"/>
      <c r="D184" s="109"/>
      <c r="E184" s="109"/>
      <c r="F184" s="101"/>
      <c r="G184" s="101"/>
      <c r="H184" s="101"/>
      <c r="I184" s="101"/>
      <c r="J184" s="109"/>
    </row>
    <row r="185" spans="2:10">
      <c r="B185" s="108"/>
      <c r="C185" s="108"/>
      <c r="D185" s="109"/>
      <c r="E185" s="109"/>
      <c r="F185" s="101"/>
      <c r="G185" s="101"/>
      <c r="H185" s="101"/>
      <c r="I185" s="101"/>
      <c r="J185" s="109"/>
    </row>
    <row r="186" spans="2:10">
      <c r="B186" s="108"/>
      <c r="C186" s="108"/>
      <c r="D186" s="109"/>
      <c r="E186" s="109"/>
      <c r="F186" s="101"/>
      <c r="G186" s="101"/>
      <c r="H186" s="101"/>
      <c r="I186" s="101"/>
      <c r="J186" s="109"/>
    </row>
    <row r="187" spans="2:10">
      <c r="B187" s="108"/>
      <c r="C187" s="108"/>
      <c r="D187" s="109"/>
      <c r="E187" s="109"/>
      <c r="F187" s="101"/>
      <c r="G187" s="101"/>
      <c r="H187" s="101"/>
      <c r="I187" s="101"/>
      <c r="J187" s="109"/>
    </row>
    <row r="188" spans="2:10">
      <c r="B188" s="108"/>
      <c r="C188" s="108"/>
      <c r="D188" s="109"/>
      <c r="E188" s="109"/>
      <c r="F188" s="101"/>
      <c r="G188" s="101"/>
      <c r="H188" s="101"/>
      <c r="I188" s="101"/>
      <c r="J188" s="109"/>
    </row>
    <row r="189" spans="2:10">
      <c r="B189" s="108"/>
      <c r="C189" s="108"/>
      <c r="D189" s="109"/>
      <c r="E189" s="109"/>
      <c r="F189" s="101"/>
      <c r="G189" s="101"/>
      <c r="H189" s="101"/>
      <c r="I189" s="101"/>
      <c r="J189" s="109"/>
    </row>
    <row r="190" spans="2:10">
      <c r="B190" s="108"/>
      <c r="C190" s="108"/>
      <c r="D190" s="109"/>
      <c r="E190" s="109"/>
      <c r="F190" s="101"/>
      <c r="G190" s="101"/>
      <c r="H190" s="101"/>
      <c r="I190" s="101"/>
      <c r="J190" s="109"/>
    </row>
    <row r="191" spans="2:10">
      <c r="B191" s="108"/>
      <c r="C191" s="108"/>
      <c r="D191" s="109"/>
      <c r="E191" s="109"/>
      <c r="F191" s="101"/>
      <c r="G191" s="101"/>
      <c r="H191" s="101"/>
      <c r="I191" s="101"/>
      <c r="J191" s="109"/>
    </row>
    <row r="192" spans="2:10">
      <c r="B192" s="108"/>
      <c r="C192" s="108"/>
      <c r="D192" s="109"/>
      <c r="E192" s="109"/>
      <c r="F192" s="101"/>
      <c r="G192" s="101"/>
      <c r="H192" s="101"/>
      <c r="I192" s="101"/>
      <c r="J192" s="109"/>
    </row>
    <row r="193" spans="2:10">
      <c r="B193" s="108"/>
      <c r="C193" s="108"/>
      <c r="D193" s="109"/>
      <c r="E193" s="109"/>
      <c r="F193" s="101"/>
      <c r="G193" s="101"/>
      <c r="H193" s="101"/>
      <c r="I193" s="101"/>
      <c r="J193" s="109"/>
    </row>
    <row r="194" spans="2:10">
      <c r="B194" s="108"/>
      <c r="C194" s="108"/>
      <c r="D194" s="109"/>
      <c r="E194" s="109"/>
      <c r="F194" s="101"/>
      <c r="G194" s="101"/>
      <c r="H194" s="101"/>
      <c r="I194" s="101"/>
      <c r="J194" s="109"/>
    </row>
    <row r="195" spans="2:10">
      <c r="B195" s="108"/>
      <c r="C195" s="108"/>
      <c r="D195" s="109"/>
      <c r="E195" s="109"/>
      <c r="F195" s="101"/>
      <c r="G195" s="101"/>
      <c r="H195" s="101"/>
      <c r="I195" s="101"/>
      <c r="J195" s="109"/>
    </row>
    <row r="196" spans="2:10">
      <c r="B196" s="108"/>
      <c r="C196" s="108"/>
      <c r="D196" s="109"/>
      <c r="E196" s="109"/>
      <c r="F196" s="101"/>
      <c r="G196" s="101"/>
      <c r="H196" s="101"/>
      <c r="I196" s="101"/>
      <c r="J196" s="109"/>
    </row>
    <row r="197" spans="2:10">
      <c r="B197" s="108"/>
      <c r="C197" s="108"/>
      <c r="D197" s="109"/>
      <c r="E197" s="109"/>
      <c r="F197" s="101"/>
      <c r="G197" s="101"/>
      <c r="H197" s="101"/>
      <c r="I197" s="101"/>
      <c r="J197" s="109"/>
    </row>
    <row r="198" spans="2:10">
      <c r="B198" s="108"/>
      <c r="C198" s="108"/>
      <c r="D198" s="109"/>
      <c r="E198" s="109"/>
      <c r="F198" s="101"/>
      <c r="G198" s="101"/>
      <c r="H198" s="101"/>
      <c r="I198" s="101"/>
      <c r="J198" s="109"/>
    </row>
    <row r="199" spans="2:10">
      <c r="B199" s="108"/>
      <c r="C199" s="108"/>
      <c r="D199" s="109"/>
      <c r="E199" s="109"/>
      <c r="F199" s="101"/>
      <c r="G199" s="101"/>
      <c r="H199" s="101"/>
      <c r="I199" s="101"/>
      <c r="J199" s="109"/>
    </row>
    <row r="200" spans="2:10">
      <c r="B200" s="108"/>
      <c r="C200" s="108"/>
      <c r="D200" s="109"/>
      <c r="E200" s="109"/>
      <c r="F200" s="101"/>
      <c r="G200" s="101"/>
      <c r="H200" s="101"/>
      <c r="I200" s="101"/>
      <c r="J200" s="10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123</v>
      </c>
      <c r="C1" s="67" t="s" vm="1">
        <v>200</v>
      </c>
    </row>
    <row r="2" spans="2:11">
      <c r="B2" s="46" t="s">
        <v>122</v>
      </c>
      <c r="C2" s="67" t="s">
        <v>201</v>
      </c>
    </row>
    <row r="3" spans="2:11">
      <c r="B3" s="46" t="s">
        <v>124</v>
      </c>
      <c r="C3" s="67" t="s">
        <v>202</v>
      </c>
    </row>
    <row r="4" spans="2:11">
      <c r="B4" s="46" t="s">
        <v>125</v>
      </c>
      <c r="C4" s="67">
        <v>2142</v>
      </c>
    </row>
    <row r="6" spans="2:11" ht="26.25" customHeight="1">
      <c r="B6" s="120" t="s">
        <v>156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94</v>
      </c>
      <c r="C7" s="49" t="s">
        <v>95</v>
      </c>
      <c r="D7" s="49" t="s">
        <v>14</v>
      </c>
      <c r="E7" s="49" t="s">
        <v>15</v>
      </c>
      <c r="F7" s="49" t="s">
        <v>42</v>
      </c>
      <c r="G7" s="49" t="s">
        <v>81</v>
      </c>
      <c r="H7" s="49" t="s">
        <v>39</v>
      </c>
      <c r="I7" s="49" t="s">
        <v>89</v>
      </c>
      <c r="J7" s="49" t="s">
        <v>126</v>
      </c>
      <c r="K7" s="64" t="s">
        <v>127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2" t="s">
        <v>1668</v>
      </c>
      <c r="C10" s="68"/>
      <c r="D10" s="68"/>
      <c r="E10" s="68"/>
      <c r="F10" s="68"/>
      <c r="G10" s="68"/>
      <c r="H10" s="68"/>
      <c r="I10" s="113">
        <v>0</v>
      </c>
      <c r="J10" s="114">
        <v>0</v>
      </c>
      <c r="K10" s="114">
        <v>0</v>
      </c>
    </row>
    <row r="11" spans="2:11" ht="21" customHeight="1">
      <c r="B11" s="11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8"/>
      <c r="D110" s="101"/>
      <c r="E110" s="101"/>
      <c r="F110" s="101"/>
      <c r="G110" s="101"/>
      <c r="H110" s="101"/>
      <c r="I110" s="109"/>
      <c r="J110" s="109"/>
      <c r="K110" s="109"/>
    </row>
    <row r="111" spans="2:11">
      <c r="B111" s="108"/>
      <c r="C111" s="108"/>
      <c r="D111" s="101"/>
      <c r="E111" s="101"/>
      <c r="F111" s="101"/>
      <c r="G111" s="101"/>
      <c r="H111" s="101"/>
      <c r="I111" s="109"/>
      <c r="J111" s="109"/>
      <c r="K111" s="109"/>
    </row>
    <row r="112" spans="2:11">
      <c r="B112" s="108"/>
      <c r="C112" s="108"/>
      <c r="D112" s="101"/>
      <c r="E112" s="101"/>
      <c r="F112" s="101"/>
      <c r="G112" s="101"/>
      <c r="H112" s="101"/>
      <c r="I112" s="109"/>
      <c r="J112" s="109"/>
      <c r="K112" s="109"/>
    </row>
    <row r="113" spans="2:11">
      <c r="B113" s="108"/>
      <c r="C113" s="108"/>
      <c r="D113" s="101"/>
      <c r="E113" s="101"/>
      <c r="F113" s="101"/>
      <c r="G113" s="101"/>
      <c r="H113" s="101"/>
      <c r="I113" s="109"/>
      <c r="J113" s="109"/>
      <c r="K113" s="109"/>
    </row>
    <row r="114" spans="2:11">
      <c r="B114" s="108"/>
      <c r="C114" s="108"/>
      <c r="D114" s="101"/>
      <c r="E114" s="101"/>
      <c r="F114" s="101"/>
      <c r="G114" s="101"/>
      <c r="H114" s="101"/>
      <c r="I114" s="109"/>
      <c r="J114" s="109"/>
      <c r="K114" s="109"/>
    </row>
    <row r="115" spans="2:11">
      <c r="B115" s="108"/>
      <c r="C115" s="108"/>
      <c r="D115" s="101"/>
      <c r="E115" s="101"/>
      <c r="F115" s="101"/>
      <c r="G115" s="101"/>
      <c r="H115" s="101"/>
      <c r="I115" s="109"/>
      <c r="J115" s="109"/>
      <c r="K115" s="109"/>
    </row>
    <row r="116" spans="2:11">
      <c r="B116" s="108"/>
      <c r="C116" s="108"/>
      <c r="D116" s="101"/>
      <c r="E116" s="101"/>
      <c r="F116" s="101"/>
      <c r="G116" s="101"/>
      <c r="H116" s="101"/>
      <c r="I116" s="109"/>
      <c r="J116" s="109"/>
      <c r="K116" s="109"/>
    </row>
    <row r="117" spans="2:11">
      <c r="B117" s="108"/>
      <c r="C117" s="108"/>
      <c r="D117" s="101"/>
      <c r="E117" s="101"/>
      <c r="F117" s="101"/>
      <c r="G117" s="101"/>
      <c r="H117" s="101"/>
      <c r="I117" s="109"/>
      <c r="J117" s="109"/>
      <c r="K117" s="109"/>
    </row>
    <row r="118" spans="2:11">
      <c r="B118" s="108"/>
      <c r="C118" s="108"/>
      <c r="D118" s="101"/>
      <c r="E118" s="101"/>
      <c r="F118" s="101"/>
      <c r="G118" s="101"/>
      <c r="H118" s="101"/>
      <c r="I118" s="109"/>
      <c r="J118" s="109"/>
      <c r="K118" s="109"/>
    </row>
    <row r="119" spans="2:11">
      <c r="B119" s="108"/>
      <c r="C119" s="108"/>
      <c r="D119" s="101"/>
      <c r="E119" s="101"/>
      <c r="F119" s="101"/>
      <c r="G119" s="101"/>
      <c r="H119" s="101"/>
      <c r="I119" s="109"/>
      <c r="J119" s="109"/>
      <c r="K119" s="109"/>
    </row>
    <row r="120" spans="2:11">
      <c r="B120" s="108"/>
      <c r="C120" s="108"/>
      <c r="D120" s="101"/>
      <c r="E120" s="101"/>
      <c r="F120" s="101"/>
      <c r="G120" s="101"/>
      <c r="H120" s="101"/>
      <c r="I120" s="109"/>
      <c r="J120" s="109"/>
      <c r="K120" s="109"/>
    </row>
    <row r="121" spans="2:11">
      <c r="B121" s="108"/>
      <c r="C121" s="108"/>
      <c r="D121" s="101"/>
      <c r="E121" s="101"/>
      <c r="F121" s="101"/>
      <c r="G121" s="101"/>
      <c r="H121" s="101"/>
      <c r="I121" s="109"/>
      <c r="J121" s="109"/>
      <c r="K121" s="109"/>
    </row>
    <row r="122" spans="2:11">
      <c r="B122" s="108"/>
      <c r="C122" s="108"/>
      <c r="D122" s="101"/>
      <c r="E122" s="101"/>
      <c r="F122" s="101"/>
      <c r="G122" s="101"/>
      <c r="H122" s="101"/>
      <c r="I122" s="109"/>
      <c r="J122" s="109"/>
      <c r="K122" s="109"/>
    </row>
    <row r="123" spans="2:11">
      <c r="B123" s="108"/>
      <c r="C123" s="108"/>
      <c r="D123" s="101"/>
      <c r="E123" s="101"/>
      <c r="F123" s="101"/>
      <c r="G123" s="101"/>
      <c r="H123" s="101"/>
      <c r="I123" s="109"/>
      <c r="J123" s="109"/>
      <c r="K123" s="109"/>
    </row>
    <row r="124" spans="2:11">
      <c r="B124" s="108"/>
      <c r="C124" s="108"/>
      <c r="D124" s="101"/>
      <c r="E124" s="101"/>
      <c r="F124" s="101"/>
      <c r="G124" s="101"/>
      <c r="H124" s="101"/>
      <c r="I124" s="109"/>
      <c r="J124" s="109"/>
      <c r="K124" s="109"/>
    </row>
    <row r="125" spans="2:11">
      <c r="B125" s="108"/>
      <c r="C125" s="108"/>
      <c r="D125" s="101"/>
      <c r="E125" s="101"/>
      <c r="F125" s="101"/>
      <c r="G125" s="101"/>
      <c r="H125" s="101"/>
      <c r="I125" s="109"/>
      <c r="J125" s="109"/>
      <c r="K125" s="109"/>
    </row>
    <row r="126" spans="2:11">
      <c r="B126" s="108"/>
      <c r="C126" s="108"/>
      <c r="D126" s="101"/>
      <c r="E126" s="101"/>
      <c r="F126" s="101"/>
      <c r="G126" s="101"/>
      <c r="H126" s="101"/>
      <c r="I126" s="109"/>
      <c r="J126" s="109"/>
      <c r="K126" s="109"/>
    </row>
    <row r="127" spans="2:11">
      <c r="B127" s="108"/>
      <c r="C127" s="108"/>
      <c r="D127" s="101"/>
      <c r="E127" s="101"/>
      <c r="F127" s="101"/>
      <c r="G127" s="101"/>
      <c r="H127" s="101"/>
      <c r="I127" s="109"/>
      <c r="J127" s="109"/>
      <c r="K127" s="109"/>
    </row>
    <row r="128" spans="2:11">
      <c r="B128" s="108"/>
      <c r="C128" s="108"/>
      <c r="D128" s="101"/>
      <c r="E128" s="101"/>
      <c r="F128" s="101"/>
      <c r="G128" s="101"/>
      <c r="H128" s="101"/>
      <c r="I128" s="109"/>
      <c r="J128" s="109"/>
      <c r="K128" s="109"/>
    </row>
    <row r="129" spans="2:11">
      <c r="B129" s="108"/>
      <c r="C129" s="108"/>
      <c r="D129" s="101"/>
      <c r="E129" s="101"/>
      <c r="F129" s="101"/>
      <c r="G129" s="101"/>
      <c r="H129" s="101"/>
      <c r="I129" s="109"/>
      <c r="J129" s="109"/>
      <c r="K129" s="109"/>
    </row>
    <row r="130" spans="2:11">
      <c r="B130" s="108"/>
      <c r="C130" s="108"/>
      <c r="D130" s="101"/>
      <c r="E130" s="101"/>
      <c r="F130" s="101"/>
      <c r="G130" s="101"/>
      <c r="H130" s="101"/>
      <c r="I130" s="109"/>
      <c r="J130" s="109"/>
      <c r="K130" s="109"/>
    </row>
    <row r="131" spans="2:11">
      <c r="B131" s="108"/>
      <c r="C131" s="108"/>
      <c r="D131" s="101"/>
      <c r="E131" s="101"/>
      <c r="F131" s="101"/>
      <c r="G131" s="101"/>
      <c r="H131" s="101"/>
      <c r="I131" s="109"/>
      <c r="J131" s="109"/>
      <c r="K131" s="109"/>
    </row>
    <row r="132" spans="2:11">
      <c r="B132" s="108"/>
      <c r="C132" s="108"/>
      <c r="D132" s="101"/>
      <c r="E132" s="101"/>
      <c r="F132" s="101"/>
      <c r="G132" s="101"/>
      <c r="H132" s="101"/>
      <c r="I132" s="109"/>
      <c r="J132" s="109"/>
      <c r="K132" s="109"/>
    </row>
    <row r="133" spans="2:11">
      <c r="B133" s="108"/>
      <c r="C133" s="108"/>
      <c r="D133" s="101"/>
      <c r="E133" s="101"/>
      <c r="F133" s="101"/>
      <c r="G133" s="101"/>
      <c r="H133" s="101"/>
      <c r="I133" s="109"/>
      <c r="J133" s="109"/>
      <c r="K133" s="109"/>
    </row>
    <row r="134" spans="2:11">
      <c r="B134" s="108"/>
      <c r="C134" s="108"/>
      <c r="D134" s="101"/>
      <c r="E134" s="101"/>
      <c r="F134" s="101"/>
      <c r="G134" s="101"/>
      <c r="H134" s="101"/>
      <c r="I134" s="109"/>
      <c r="J134" s="109"/>
      <c r="K134" s="109"/>
    </row>
    <row r="135" spans="2:11">
      <c r="B135" s="108"/>
      <c r="C135" s="108"/>
      <c r="D135" s="101"/>
      <c r="E135" s="101"/>
      <c r="F135" s="101"/>
      <c r="G135" s="101"/>
      <c r="H135" s="101"/>
      <c r="I135" s="109"/>
      <c r="J135" s="109"/>
      <c r="K135" s="109"/>
    </row>
    <row r="136" spans="2:11">
      <c r="B136" s="108"/>
      <c r="C136" s="108"/>
      <c r="D136" s="101"/>
      <c r="E136" s="101"/>
      <c r="F136" s="101"/>
      <c r="G136" s="101"/>
      <c r="H136" s="101"/>
      <c r="I136" s="109"/>
      <c r="J136" s="109"/>
      <c r="K136" s="109"/>
    </row>
    <row r="137" spans="2:11">
      <c r="B137" s="108"/>
      <c r="C137" s="108"/>
      <c r="D137" s="101"/>
      <c r="E137" s="101"/>
      <c r="F137" s="101"/>
      <c r="G137" s="101"/>
      <c r="H137" s="101"/>
      <c r="I137" s="109"/>
      <c r="J137" s="109"/>
      <c r="K137" s="109"/>
    </row>
    <row r="138" spans="2:11">
      <c r="B138" s="108"/>
      <c r="C138" s="108"/>
      <c r="D138" s="101"/>
      <c r="E138" s="101"/>
      <c r="F138" s="101"/>
      <c r="G138" s="101"/>
      <c r="H138" s="101"/>
      <c r="I138" s="109"/>
      <c r="J138" s="109"/>
      <c r="K138" s="109"/>
    </row>
    <row r="139" spans="2:11">
      <c r="B139" s="108"/>
      <c r="C139" s="108"/>
      <c r="D139" s="101"/>
      <c r="E139" s="101"/>
      <c r="F139" s="101"/>
      <c r="G139" s="101"/>
      <c r="H139" s="101"/>
      <c r="I139" s="109"/>
      <c r="J139" s="109"/>
      <c r="K139" s="109"/>
    </row>
    <row r="140" spans="2:11">
      <c r="B140" s="108"/>
      <c r="C140" s="108"/>
      <c r="D140" s="101"/>
      <c r="E140" s="101"/>
      <c r="F140" s="101"/>
      <c r="G140" s="101"/>
      <c r="H140" s="101"/>
      <c r="I140" s="109"/>
      <c r="J140" s="109"/>
      <c r="K140" s="109"/>
    </row>
    <row r="141" spans="2:11">
      <c r="B141" s="108"/>
      <c r="C141" s="108"/>
      <c r="D141" s="101"/>
      <c r="E141" s="101"/>
      <c r="F141" s="101"/>
      <c r="G141" s="101"/>
      <c r="H141" s="101"/>
      <c r="I141" s="109"/>
      <c r="J141" s="109"/>
      <c r="K141" s="109"/>
    </row>
    <row r="142" spans="2:11">
      <c r="B142" s="108"/>
      <c r="C142" s="108"/>
      <c r="D142" s="101"/>
      <c r="E142" s="101"/>
      <c r="F142" s="101"/>
      <c r="G142" s="101"/>
      <c r="H142" s="101"/>
      <c r="I142" s="109"/>
      <c r="J142" s="109"/>
      <c r="K142" s="109"/>
    </row>
    <row r="143" spans="2:11">
      <c r="B143" s="108"/>
      <c r="C143" s="108"/>
      <c r="D143" s="101"/>
      <c r="E143" s="101"/>
      <c r="F143" s="101"/>
      <c r="G143" s="101"/>
      <c r="H143" s="101"/>
      <c r="I143" s="109"/>
      <c r="J143" s="109"/>
      <c r="K143" s="109"/>
    </row>
    <row r="144" spans="2:11">
      <c r="B144" s="108"/>
      <c r="C144" s="108"/>
      <c r="D144" s="101"/>
      <c r="E144" s="101"/>
      <c r="F144" s="101"/>
      <c r="G144" s="101"/>
      <c r="H144" s="101"/>
      <c r="I144" s="109"/>
      <c r="J144" s="109"/>
      <c r="K144" s="109"/>
    </row>
    <row r="145" spans="2:11">
      <c r="B145" s="108"/>
      <c r="C145" s="108"/>
      <c r="D145" s="101"/>
      <c r="E145" s="101"/>
      <c r="F145" s="101"/>
      <c r="G145" s="101"/>
      <c r="H145" s="101"/>
      <c r="I145" s="109"/>
      <c r="J145" s="109"/>
      <c r="K145" s="109"/>
    </row>
    <row r="146" spans="2:11">
      <c r="B146" s="108"/>
      <c r="C146" s="108"/>
      <c r="D146" s="101"/>
      <c r="E146" s="101"/>
      <c r="F146" s="101"/>
      <c r="G146" s="101"/>
      <c r="H146" s="101"/>
      <c r="I146" s="109"/>
      <c r="J146" s="109"/>
      <c r="K146" s="109"/>
    </row>
    <row r="147" spans="2:11">
      <c r="B147" s="108"/>
      <c r="C147" s="108"/>
      <c r="D147" s="101"/>
      <c r="E147" s="101"/>
      <c r="F147" s="101"/>
      <c r="G147" s="101"/>
      <c r="H147" s="101"/>
      <c r="I147" s="109"/>
      <c r="J147" s="109"/>
      <c r="K147" s="109"/>
    </row>
    <row r="148" spans="2:11">
      <c r="B148" s="108"/>
      <c r="C148" s="108"/>
      <c r="D148" s="101"/>
      <c r="E148" s="101"/>
      <c r="F148" s="101"/>
      <c r="G148" s="101"/>
      <c r="H148" s="101"/>
      <c r="I148" s="109"/>
      <c r="J148" s="109"/>
      <c r="K148" s="109"/>
    </row>
    <row r="149" spans="2:11">
      <c r="B149" s="108"/>
      <c r="C149" s="108"/>
      <c r="D149" s="101"/>
      <c r="E149" s="101"/>
      <c r="F149" s="101"/>
      <c r="G149" s="101"/>
      <c r="H149" s="101"/>
      <c r="I149" s="109"/>
      <c r="J149" s="109"/>
      <c r="K149" s="109"/>
    </row>
    <row r="150" spans="2:11">
      <c r="B150" s="108"/>
      <c r="C150" s="108"/>
      <c r="D150" s="101"/>
      <c r="E150" s="101"/>
      <c r="F150" s="101"/>
      <c r="G150" s="101"/>
      <c r="H150" s="101"/>
      <c r="I150" s="109"/>
      <c r="J150" s="109"/>
      <c r="K150" s="109"/>
    </row>
    <row r="151" spans="2:11">
      <c r="B151" s="108"/>
      <c r="C151" s="108"/>
      <c r="D151" s="101"/>
      <c r="E151" s="101"/>
      <c r="F151" s="101"/>
      <c r="G151" s="101"/>
      <c r="H151" s="101"/>
      <c r="I151" s="109"/>
      <c r="J151" s="109"/>
      <c r="K151" s="109"/>
    </row>
    <row r="152" spans="2:11">
      <c r="B152" s="108"/>
      <c r="C152" s="108"/>
      <c r="D152" s="101"/>
      <c r="E152" s="101"/>
      <c r="F152" s="101"/>
      <c r="G152" s="101"/>
      <c r="H152" s="101"/>
      <c r="I152" s="109"/>
      <c r="J152" s="109"/>
      <c r="K152" s="109"/>
    </row>
    <row r="153" spans="2:11">
      <c r="B153" s="108"/>
      <c r="C153" s="108"/>
      <c r="D153" s="101"/>
      <c r="E153" s="101"/>
      <c r="F153" s="101"/>
      <c r="G153" s="101"/>
      <c r="H153" s="101"/>
      <c r="I153" s="109"/>
      <c r="J153" s="109"/>
      <c r="K153" s="109"/>
    </row>
    <row r="154" spans="2:11">
      <c r="B154" s="108"/>
      <c r="C154" s="108"/>
      <c r="D154" s="101"/>
      <c r="E154" s="101"/>
      <c r="F154" s="101"/>
      <c r="G154" s="101"/>
      <c r="H154" s="101"/>
      <c r="I154" s="109"/>
      <c r="J154" s="109"/>
      <c r="K154" s="109"/>
    </row>
    <row r="155" spans="2:11">
      <c r="B155" s="108"/>
      <c r="C155" s="108"/>
      <c r="D155" s="101"/>
      <c r="E155" s="101"/>
      <c r="F155" s="101"/>
      <c r="G155" s="101"/>
      <c r="H155" s="101"/>
      <c r="I155" s="109"/>
      <c r="J155" s="109"/>
      <c r="K155" s="109"/>
    </row>
    <row r="156" spans="2:11">
      <c r="B156" s="108"/>
      <c r="C156" s="108"/>
      <c r="D156" s="101"/>
      <c r="E156" s="101"/>
      <c r="F156" s="101"/>
      <c r="G156" s="101"/>
      <c r="H156" s="101"/>
      <c r="I156" s="109"/>
      <c r="J156" s="109"/>
      <c r="K156" s="109"/>
    </row>
    <row r="157" spans="2:11">
      <c r="B157" s="108"/>
      <c r="C157" s="108"/>
      <c r="D157" s="101"/>
      <c r="E157" s="101"/>
      <c r="F157" s="101"/>
      <c r="G157" s="101"/>
      <c r="H157" s="101"/>
      <c r="I157" s="109"/>
      <c r="J157" s="109"/>
      <c r="K157" s="109"/>
    </row>
    <row r="158" spans="2:11">
      <c r="B158" s="108"/>
      <c r="C158" s="108"/>
      <c r="D158" s="101"/>
      <c r="E158" s="101"/>
      <c r="F158" s="101"/>
      <c r="G158" s="101"/>
      <c r="H158" s="101"/>
      <c r="I158" s="109"/>
      <c r="J158" s="109"/>
      <c r="K158" s="109"/>
    </row>
    <row r="159" spans="2:11">
      <c r="B159" s="108"/>
      <c r="C159" s="108"/>
      <c r="D159" s="101"/>
      <c r="E159" s="101"/>
      <c r="F159" s="101"/>
      <c r="G159" s="101"/>
      <c r="H159" s="101"/>
      <c r="I159" s="109"/>
      <c r="J159" s="109"/>
      <c r="K159" s="109"/>
    </row>
    <row r="160" spans="2:11">
      <c r="B160" s="108"/>
      <c r="C160" s="108"/>
      <c r="D160" s="101"/>
      <c r="E160" s="101"/>
      <c r="F160" s="101"/>
      <c r="G160" s="101"/>
      <c r="H160" s="101"/>
      <c r="I160" s="109"/>
      <c r="J160" s="109"/>
      <c r="K160" s="109"/>
    </row>
    <row r="161" spans="2:11">
      <c r="B161" s="108"/>
      <c r="C161" s="108"/>
      <c r="D161" s="101"/>
      <c r="E161" s="101"/>
      <c r="F161" s="101"/>
      <c r="G161" s="101"/>
      <c r="H161" s="101"/>
      <c r="I161" s="109"/>
      <c r="J161" s="109"/>
      <c r="K161" s="109"/>
    </row>
    <row r="162" spans="2:11">
      <c r="B162" s="108"/>
      <c r="C162" s="108"/>
      <c r="D162" s="101"/>
      <c r="E162" s="101"/>
      <c r="F162" s="101"/>
      <c r="G162" s="101"/>
      <c r="H162" s="101"/>
      <c r="I162" s="109"/>
      <c r="J162" s="109"/>
      <c r="K162" s="109"/>
    </row>
    <row r="163" spans="2:11">
      <c r="B163" s="108"/>
      <c r="C163" s="108"/>
      <c r="D163" s="101"/>
      <c r="E163" s="101"/>
      <c r="F163" s="101"/>
      <c r="G163" s="101"/>
      <c r="H163" s="101"/>
      <c r="I163" s="109"/>
      <c r="J163" s="109"/>
      <c r="K163" s="109"/>
    </row>
    <row r="164" spans="2:11">
      <c r="B164" s="108"/>
      <c r="C164" s="108"/>
      <c r="D164" s="101"/>
      <c r="E164" s="101"/>
      <c r="F164" s="101"/>
      <c r="G164" s="101"/>
      <c r="H164" s="101"/>
      <c r="I164" s="109"/>
      <c r="J164" s="109"/>
      <c r="K164" s="109"/>
    </row>
    <row r="165" spans="2:11">
      <c r="B165" s="108"/>
      <c r="C165" s="108"/>
      <c r="D165" s="101"/>
      <c r="E165" s="101"/>
      <c r="F165" s="101"/>
      <c r="G165" s="101"/>
      <c r="H165" s="101"/>
      <c r="I165" s="109"/>
      <c r="J165" s="109"/>
      <c r="K165" s="109"/>
    </row>
    <row r="166" spans="2:11">
      <c r="B166" s="108"/>
      <c r="C166" s="108"/>
      <c r="D166" s="101"/>
      <c r="E166" s="101"/>
      <c r="F166" s="101"/>
      <c r="G166" s="101"/>
      <c r="H166" s="101"/>
      <c r="I166" s="109"/>
      <c r="J166" s="109"/>
      <c r="K166" s="109"/>
    </row>
    <row r="167" spans="2:11">
      <c r="B167" s="108"/>
      <c r="C167" s="108"/>
      <c r="D167" s="101"/>
      <c r="E167" s="101"/>
      <c r="F167" s="101"/>
      <c r="G167" s="101"/>
      <c r="H167" s="101"/>
      <c r="I167" s="109"/>
      <c r="J167" s="109"/>
      <c r="K167" s="109"/>
    </row>
    <row r="168" spans="2:11">
      <c r="B168" s="108"/>
      <c r="C168" s="108"/>
      <c r="D168" s="101"/>
      <c r="E168" s="101"/>
      <c r="F168" s="101"/>
      <c r="G168" s="101"/>
      <c r="H168" s="101"/>
      <c r="I168" s="109"/>
      <c r="J168" s="109"/>
      <c r="K168" s="109"/>
    </row>
    <row r="169" spans="2:11">
      <c r="B169" s="108"/>
      <c r="C169" s="108"/>
      <c r="D169" s="101"/>
      <c r="E169" s="101"/>
      <c r="F169" s="101"/>
      <c r="G169" s="101"/>
      <c r="H169" s="101"/>
      <c r="I169" s="109"/>
      <c r="J169" s="109"/>
      <c r="K169" s="109"/>
    </row>
    <row r="170" spans="2:11">
      <c r="B170" s="108"/>
      <c r="C170" s="108"/>
      <c r="D170" s="101"/>
      <c r="E170" s="101"/>
      <c r="F170" s="101"/>
      <c r="G170" s="101"/>
      <c r="H170" s="101"/>
      <c r="I170" s="109"/>
      <c r="J170" s="109"/>
      <c r="K170" s="109"/>
    </row>
    <row r="171" spans="2:11">
      <c r="B171" s="108"/>
      <c r="C171" s="108"/>
      <c r="D171" s="101"/>
      <c r="E171" s="101"/>
      <c r="F171" s="101"/>
      <c r="G171" s="101"/>
      <c r="H171" s="101"/>
      <c r="I171" s="109"/>
      <c r="J171" s="109"/>
      <c r="K171" s="109"/>
    </row>
    <row r="172" spans="2:11">
      <c r="B172" s="108"/>
      <c r="C172" s="108"/>
      <c r="D172" s="101"/>
      <c r="E172" s="101"/>
      <c r="F172" s="101"/>
      <c r="G172" s="101"/>
      <c r="H172" s="101"/>
      <c r="I172" s="109"/>
      <c r="J172" s="109"/>
      <c r="K172" s="109"/>
    </row>
    <row r="173" spans="2:11">
      <c r="B173" s="108"/>
      <c r="C173" s="108"/>
      <c r="D173" s="101"/>
      <c r="E173" s="101"/>
      <c r="F173" s="101"/>
      <c r="G173" s="101"/>
      <c r="H173" s="101"/>
      <c r="I173" s="109"/>
      <c r="J173" s="109"/>
      <c r="K173" s="109"/>
    </row>
    <row r="174" spans="2:11">
      <c r="B174" s="108"/>
      <c r="C174" s="108"/>
      <c r="D174" s="101"/>
      <c r="E174" s="101"/>
      <c r="F174" s="101"/>
      <c r="G174" s="101"/>
      <c r="H174" s="101"/>
      <c r="I174" s="109"/>
      <c r="J174" s="109"/>
      <c r="K174" s="109"/>
    </row>
    <row r="175" spans="2:11">
      <c r="B175" s="108"/>
      <c r="C175" s="108"/>
      <c r="D175" s="101"/>
      <c r="E175" s="101"/>
      <c r="F175" s="101"/>
      <c r="G175" s="101"/>
      <c r="H175" s="101"/>
      <c r="I175" s="109"/>
      <c r="J175" s="109"/>
      <c r="K175" s="109"/>
    </row>
    <row r="176" spans="2:11">
      <c r="B176" s="108"/>
      <c r="C176" s="108"/>
      <c r="D176" s="101"/>
      <c r="E176" s="101"/>
      <c r="F176" s="101"/>
      <c r="G176" s="101"/>
      <c r="H176" s="101"/>
      <c r="I176" s="109"/>
      <c r="J176" s="109"/>
      <c r="K176" s="109"/>
    </row>
    <row r="177" spans="2:11">
      <c r="B177" s="108"/>
      <c r="C177" s="108"/>
      <c r="D177" s="101"/>
      <c r="E177" s="101"/>
      <c r="F177" s="101"/>
      <c r="G177" s="101"/>
      <c r="H177" s="101"/>
      <c r="I177" s="109"/>
      <c r="J177" s="109"/>
      <c r="K177" s="109"/>
    </row>
    <row r="178" spans="2:11">
      <c r="B178" s="108"/>
      <c r="C178" s="108"/>
      <c r="D178" s="101"/>
      <c r="E178" s="101"/>
      <c r="F178" s="101"/>
      <c r="G178" s="101"/>
      <c r="H178" s="101"/>
      <c r="I178" s="109"/>
      <c r="J178" s="109"/>
      <c r="K178" s="109"/>
    </row>
    <row r="179" spans="2:11">
      <c r="B179" s="108"/>
      <c r="C179" s="108"/>
      <c r="D179" s="101"/>
      <c r="E179" s="101"/>
      <c r="F179" s="101"/>
      <c r="G179" s="101"/>
      <c r="H179" s="101"/>
      <c r="I179" s="109"/>
      <c r="J179" s="109"/>
      <c r="K179" s="109"/>
    </row>
    <row r="180" spans="2:11">
      <c r="B180" s="108"/>
      <c r="C180" s="108"/>
      <c r="D180" s="101"/>
      <c r="E180" s="101"/>
      <c r="F180" s="101"/>
      <c r="G180" s="101"/>
      <c r="H180" s="101"/>
      <c r="I180" s="109"/>
      <c r="J180" s="109"/>
      <c r="K180" s="109"/>
    </row>
    <row r="181" spans="2:11">
      <c r="B181" s="108"/>
      <c r="C181" s="108"/>
      <c r="D181" s="101"/>
      <c r="E181" s="101"/>
      <c r="F181" s="101"/>
      <c r="G181" s="101"/>
      <c r="H181" s="101"/>
      <c r="I181" s="109"/>
      <c r="J181" s="109"/>
      <c r="K181" s="109"/>
    </row>
    <row r="182" spans="2:11">
      <c r="B182" s="108"/>
      <c r="C182" s="108"/>
      <c r="D182" s="101"/>
      <c r="E182" s="101"/>
      <c r="F182" s="101"/>
      <c r="G182" s="101"/>
      <c r="H182" s="101"/>
      <c r="I182" s="109"/>
      <c r="J182" s="109"/>
      <c r="K182" s="109"/>
    </row>
    <row r="183" spans="2:11">
      <c r="B183" s="108"/>
      <c r="C183" s="108"/>
      <c r="D183" s="101"/>
      <c r="E183" s="101"/>
      <c r="F183" s="101"/>
      <c r="G183" s="101"/>
      <c r="H183" s="101"/>
      <c r="I183" s="109"/>
      <c r="J183" s="109"/>
      <c r="K183" s="109"/>
    </row>
    <row r="184" spans="2:11">
      <c r="B184" s="108"/>
      <c r="C184" s="108"/>
      <c r="D184" s="101"/>
      <c r="E184" s="101"/>
      <c r="F184" s="101"/>
      <c r="G184" s="101"/>
      <c r="H184" s="101"/>
      <c r="I184" s="109"/>
      <c r="J184" s="109"/>
      <c r="K184" s="109"/>
    </row>
    <row r="185" spans="2:11">
      <c r="B185" s="108"/>
      <c r="C185" s="108"/>
      <c r="D185" s="101"/>
      <c r="E185" s="101"/>
      <c r="F185" s="101"/>
      <c r="G185" s="101"/>
      <c r="H185" s="101"/>
      <c r="I185" s="109"/>
      <c r="J185" s="109"/>
      <c r="K185" s="109"/>
    </row>
    <row r="186" spans="2:11">
      <c r="B186" s="108"/>
      <c r="C186" s="108"/>
      <c r="D186" s="101"/>
      <c r="E186" s="101"/>
      <c r="F186" s="101"/>
      <c r="G186" s="101"/>
      <c r="H186" s="101"/>
      <c r="I186" s="109"/>
      <c r="J186" s="109"/>
      <c r="K186" s="109"/>
    </row>
    <row r="187" spans="2:11">
      <c r="B187" s="108"/>
      <c r="C187" s="108"/>
      <c r="D187" s="101"/>
      <c r="E187" s="101"/>
      <c r="F187" s="101"/>
      <c r="G187" s="101"/>
      <c r="H187" s="101"/>
      <c r="I187" s="109"/>
      <c r="J187" s="109"/>
      <c r="K187" s="109"/>
    </row>
    <row r="188" spans="2:11">
      <c r="B188" s="108"/>
      <c r="C188" s="108"/>
      <c r="D188" s="101"/>
      <c r="E188" s="101"/>
      <c r="F188" s="101"/>
      <c r="G188" s="101"/>
      <c r="H188" s="101"/>
      <c r="I188" s="109"/>
      <c r="J188" s="109"/>
      <c r="K188" s="109"/>
    </row>
    <row r="189" spans="2:11">
      <c r="B189" s="108"/>
      <c r="C189" s="108"/>
      <c r="D189" s="101"/>
      <c r="E189" s="101"/>
      <c r="F189" s="101"/>
      <c r="G189" s="101"/>
      <c r="H189" s="101"/>
      <c r="I189" s="109"/>
      <c r="J189" s="109"/>
      <c r="K189" s="109"/>
    </row>
    <row r="190" spans="2:11">
      <c r="B190" s="108"/>
      <c r="C190" s="108"/>
      <c r="D190" s="101"/>
      <c r="E190" s="101"/>
      <c r="F190" s="101"/>
      <c r="G190" s="101"/>
      <c r="H190" s="101"/>
      <c r="I190" s="109"/>
      <c r="J190" s="109"/>
      <c r="K190" s="109"/>
    </row>
    <row r="191" spans="2:11">
      <c r="B191" s="108"/>
      <c r="C191" s="108"/>
      <c r="D191" s="101"/>
      <c r="E191" s="101"/>
      <c r="F191" s="101"/>
      <c r="G191" s="101"/>
      <c r="H191" s="101"/>
      <c r="I191" s="109"/>
      <c r="J191" s="109"/>
      <c r="K191" s="109"/>
    </row>
    <row r="192" spans="2:11">
      <c r="B192" s="108"/>
      <c r="C192" s="108"/>
      <c r="D192" s="101"/>
      <c r="E192" s="101"/>
      <c r="F192" s="101"/>
      <c r="G192" s="101"/>
      <c r="H192" s="101"/>
      <c r="I192" s="109"/>
      <c r="J192" s="109"/>
      <c r="K192" s="109"/>
    </row>
    <row r="193" spans="2:11">
      <c r="B193" s="108"/>
      <c r="C193" s="108"/>
      <c r="D193" s="101"/>
      <c r="E193" s="101"/>
      <c r="F193" s="101"/>
      <c r="G193" s="101"/>
      <c r="H193" s="101"/>
      <c r="I193" s="109"/>
      <c r="J193" s="109"/>
      <c r="K193" s="109"/>
    </row>
    <row r="194" spans="2:11">
      <c r="B194" s="108"/>
      <c r="C194" s="108"/>
      <c r="D194" s="101"/>
      <c r="E194" s="101"/>
      <c r="F194" s="101"/>
      <c r="G194" s="101"/>
      <c r="H194" s="101"/>
      <c r="I194" s="109"/>
      <c r="J194" s="109"/>
      <c r="K194" s="109"/>
    </row>
    <row r="195" spans="2:11">
      <c r="B195" s="108"/>
      <c r="C195" s="108"/>
      <c r="D195" s="101"/>
      <c r="E195" s="101"/>
      <c r="F195" s="101"/>
      <c r="G195" s="101"/>
      <c r="H195" s="101"/>
      <c r="I195" s="109"/>
      <c r="J195" s="109"/>
      <c r="K195" s="109"/>
    </row>
    <row r="196" spans="2:11">
      <c r="B196" s="108"/>
      <c r="C196" s="108"/>
      <c r="D196" s="101"/>
      <c r="E196" s="101"/>
      <c r="F196" s="101"/>
      <c r="G196" s="101"/>
      <c r="H196" s="101"/>
      <c r="I196" s="109"/>
      <c r="J196" s="109"/>
      <c r="K196" s="109"/>
    </row>
    <row r="197" spans="2:11">
      <c r="B197" s="108"/>
      <c r="C197" s="108"/>
      <c r="D197" s="101"/>
      <c r="E197" s="101"/>
      <c r="F197" s="101"/>
      <c r="G197" s="101"/>
      <c r="H197" s="101"/>
      <c r="I197" s="109"/>
      <c r="J197" s="109"/>
      <c r="K197" s="109"/>
    </row>
    <row r="198" spans="2:11">
      <c r="B198" s="108"/>
      <c r="C198" s="108"/>
      <c r="D198" s="101"/>
      <c r="E198" s="101"/>
      <c r="F198" s="101"/>
      <c r="G198" s="101"/>
      <c r="H198" s="101"/>
      <c r="I198" s="109"/>
      <c r="J198" s="109"/>
      <c r="K198" s="109"/>
    </row>
    <row r="199" spans="2:11">
      <c r="B199" s="108"/>
      <c r="C199" s="108"/>
      <c r="D199" s="101"/>
      <c r="E199" s="101"/>
      <c r="F199" s="101"/>
      <c r="G199" s="101"/>
      <c r="H199" s="101"/>
      <c r="I199" s="109"/>
      <c r="J199" s="109"/>
      <c r="K199" s="109"/>
    </row>
    <row r="200" spans="2:11">
      <c r="B200" s="108"/>
      <c r="C200" s="108"/>
      <c r="D200" s="101"/>
      <c r="E200" s="101"/>
      <c r="F200" s="101"/>
      <c r="G200" s="101"/>
      <c r="H200" s="101"/>
      <c r="I200" s="109"/>
      <c r="J200" s="109"/>
      <c r="K200" s="109"/>
    </row>
    <row r="201" spans="2:11">
      <c r="B201" s="108"/>
      <c r="C201" s="108"/>
      <c r="D201" s="101"/>
      <c r="E201" s="101"/>
      <c r="F201" s="101"/>
      <c r="G201" s="101"/>
      <c r="H201" s="101"/>
      <c r="I201" s="109"/>
      <c r="J201" s="109"/>
      <c r="K201" s="109"/>
    </row>
    <row r="202" spans="2:11">
      <c r="B202" s="108"/>
      <c r="C202" s="108"/>
      <c r="D202" s="101"/>
      <c r="E202" s="101"/>
      <c r="F202" s="101"/>
      <c r="G202" s="101"/>
      <c r="H202" s="101"/>
      <c r="I202" s="109"/>
      <c r="J202" s="109"/>
      <c r="K202" s="109"/>
    </row>
    <row r="203" spans="2:11">
      <c r="B203" s="108"/>
      <c r="C203" s="108"/>
      <c r="D203" s="101"/>
      <c r="E203" s="101"/>
      <c r="F203" s="101"/>
      <c r="G203" s="101"/>
      <c r="H203" s="101"/>
      <c r="I203" s="109"/>
      <c r="J203" s="109"/>
      <c r="K203" s="109"/>
    </row>
    <row r="204" spans="2:11">
      <c r="B204" s="108"/>
      <c r="C204" s="108"/>
      <c r="D204" s="101"/>
      <c r="E204" s="101"/>
      <c r="F204" s="101"/>
      <c r="G204" s="101"/>
      <c r="H204" s="101"/>
      <c r="I204" s="109"/>
      <c r="J204" s="109"/>
      <c r="K204" s="109"/>
    </row>
    <row r="205" spans="2:11">
      <c r="B205" s="108"/>
      <c r="C205" s="108"/>
      <c r="D205" s="101"/>
      <c r="E205" s="101"/>
      <c r="F205" s="101"/>
      <c r="G205" s="101"/>
      <c r="H205" s="101"/>
      <c r="I205" s="109"/>
      <c r="J205" s="109"/>
      <c r="K205" s="109"/>
    </row>
    <row r="206" spans="2:11">
      <c r="B206" s="108"/>
      <c r="C206" s="108"/>
      <c r="D206" s="101"/>
      <c r="E206" s="101"/>
      <c r="F206" s="101"/>
      <c r="G206" s="101"/>
      <c r="H206" s="101"/>
      <c r="I206" s="109"/>
      <c r="J206" s="109"/>
      <c r="K206" s="109"/>
    </row>
    <row r="207" spans="2:11">
      <c r="B207" s="108"/>
      <c r="C207" s="108"/>
      <c r="D207" s="101"/>
      <c r="E207" s="101"/>
      <c r="F207" s="101"/>
      <c r="G207" s="101"/>
      <c r="H207" s="101"/>
      <c r="I207" s="109"/>
      <c r="J207" s="109"/>
      <c r="K207" s="109"/>
    </row>
    <row r="208" spans="2:11">
      <c r="B208" s="108"/>
      <c r="C208" s="108"/>
      <c r="D208" s="101"/>
      <c r="E208" s="101"/>
      <c r="F208" s="101"/>
      <c r="G208" s="101"/>
      <c r="H208" s="101"/>
      <c r="I208" s="109"/>
      <c r="J208" s="109"/>
      <c r="K208" s="109"/>
    </row>
    <row r="209" spans="2:11">
      <c r="B209" s="108"/>
      <c r="C209" s="108"/>
      <c r="D209" s="101"/>
      <c r="E209" s="101"/>
      <c r="F209" s="101"/>
      <c r="G209" s="101"/>
      <c r="H209" s="101"/>
      <c r="I209" s="109"/>
      <c r="J209" s="109"/>
      <c r="K209" s="109"/>
    </row>
    <row r="210" spans="2:11">
      <c r="B210" s="108"/>
      <c r="C210" s="108"/>
      <c r="D210" s="101"/>
      <c r="E210" s="101"/>
      <c r="F210" s="101"/>
      <c r="G210" s="101"/>
      <c r="H210" s="101"/>
      <c r="I210" s="109"/>
      <c r="J210" s="109"/>
      <c r="K210" s="109"/>
    </row>
    <row r="211" spans="2:11">
      <c r="B211" s="108"/>
      <c r="C211" s="108"/>
      <c r="D211" s="101"/>
      <c r="E211" s="101"/>
      <c r="F211" s="101"/>
      <c r="G211" s="101"/>
      <c r="H211" s="101"/>
      <c r="I211" s="109"/>
      <c r="J211" s="109"/>
      <c r="K211" s="109"/>
    </row>
    <row r="212" spans="2:11">
      <c r="B212" s="108"/>
      <c r="C212" s="108"/>
      <c r="D212" s="101"/>
      <c r="E212" s="101"/>
      <c r="F212" s="101"/>
      <c r="G212" s="101"/>
      <c r="H212" s="101"/>
      <c r="I212" s="109"/>
      <c r="J212" s="109"/>
      <c r="K212" s="109"/>
    </row>
    <row r="213" spans="2:11">
      <c r="B213" s="108"/>
      <c r="C213" s="108"/>
      <c r="D213" s="101"/>
      <c r="E213" s="101"/>
      <c r="F213" s="101"/>
      <c r="G213" s="101"/>
      <c r="H213" s="101"/>
      <c r="I213" s="109"/>
      <c r="J213" s="109"/>
      <c r="K213" s="109"/>
    </row>
    <row r="214" spans="2:11">
      <c r="B214" s="108"/>
      <c r="C214" s="108"/>
      <c r="D214" s="101"/>
      <c r="E214" s="101"/>
      <c r="F214" s="101"/>
      <c r="G214" s="101"/>
      <c r="H214" s="101"/>
      <c r="I214" s="109"/>
      <c r="J214" s="109"/>
      <c r="K214" s="109"/>
    </row>
    <row r="215" spans="2:11">
      <c r="B215" s="108"/>
      <c r="C215" s="108"/>
      <c r="D215" s="101"/>
      <c r="E215" s="101"/>
      <c r="F215" s="101"/>
      <c r="G215" s="101"/>
      <c r="H215" s="101"/>
      <c r="I215" s="109"/>
      <c r="J215" s="109"/>
      <c r="K215" s="109"/>
    </row>
    <row r="216" spans="2:11">
      <c r="B216" s="108"/>
      <c r="C216" s="108"/>
      <c r="D216" s="101"/>
      <c r="E216" s="101"/>
      <c r="F216" s="101"/>
      <c r="G216" s="101"/>
      <c r="H216" s="101"/>
      <c r="I216" s="109"/>
      <c r="J216" s="109"/>
      <c r="K216" s="109"/>
    </row>
    <row r="217" spans="2:11">
      <c r="B217" s="108"/>
      <c r="C217" s="108"/>
      <c r="D217" s="101"/>
      <c r="E217" s="101"/>
      <c r="F217" s="101"/>
      <c r="G217" s="101"/>
      <c r="H217" s="101"/>
      <c r="I217" s="109"/>
      <c r="J217" s="109"/>
      <c r="K217" s="109"/>
    </row>
    <row r="218" spans="2:11">
      <c r="B218" s="108"/>
      <c r="C218" s="108"/>
      <c r="D218" s="101"/>
      <c r="E218" s="101"/>
      <c r="F218" s="101"/>
      <c r="G218" s="101"/>
      <c r="H218" s="101"/>
      <c r="I218" s="109"/>
      <c r="J218" s="109"/>
      <c r="K218" s="109"/>
    </row>
    <row r="219" spans="2:11">
      <c r="B219" s="108"/>
      <c r="C219" s="108"/>
      <c r="D219" s="101"/>
      <c r="E219" s="101"/>
      <c r="F219" s="101"/>
      <c r="G219" s="101"/>
      <c r="H219" s="101"/>
      <c r="I219" s="109"/>
      <c r="J219" s="109"/>
      <c r="K219" s="109"/>
    </row>
    <row r="220" spans="2:11">
      <c r="B220" s="108"/>
      <c r="C220" s="108"/>
      <c r="D220" s="101"/>
      <c r="E220" s="101"/>
      <c r="F220" s="101"/>
      <c r="G220" s="101"/>
      <c r="H220" s="101"/>
      <c r="I220" s="109"/>
      <c r="J220" s="109"/>
      <c r="K220" s="109"/>
    </row>
    <row r="221" spans="2:11">
      <c r="B221" s="108"/>
      <c r="C221" s="108"/>
      <c r="D221" s="101"/>
      <c r="E221" s="101"/>
      <c r="F221" s="101"/>
      <c r="G221" s="101"/>
      <c r="H221" s="101"/>
      <c r="I221" s="109"/>
      <c r="J221" s="109"/>
      <c r="K221" s="109"/>
    </row>
    <row r="222" spans="2:11">
      <c r="B222" s="108"/>
      <c r="C222" s="108"/>
      <c r="D222" s="101"/>
      <c r="E222" s="101"/>
      <c r="F222" s="101"/>
      <c r="G222" s="101"/>
      <c r="H222" s="101"/>
      <c r="I222" s="109"/>
      <c r="J222" s="109"/>
      <c r="K222" s="109"/>
    </row>
    <row r="223" spans="2:11">
      <c r="B223" s="108"/>
      <c r="C223" s="108"/>
      <c r="D223" s="101"/>
      <c r="E223" s="101"/>
      <c r="F223" s="101"/>
      <c r="G223" s="101"/>
      <c r="H223" s="101"/>
      <c r="I223" s="109"/>
      <c r="J223" s="109"/>
      <c r="K223" s="109"/>
    </row>
    <row r="224" spans="2:11">
      <c r="B224" s="108"/>
      <c r="C224" s="108"/>
      <c r="D224" s="101"/>
      <c r="E224" s="101"/>
      <c r="F224" s="101"/>
      <c r="G224" s="101"/>
      <c r="H224" s="101"/>
      <c r="I224" s="109"/>
      <c r="J224" s="109"/>
      <c r="K224" s="109"/>
    </row>
    <row r="225" spans="2:11">
      <c r="B225" s="108"/>
      <c r="C225" s="108"/>
      <c r="D225" s="101"/>
      <c r="E225" s="101"/>
      <c r="F225" s="101"/>
      <c r="G225" s="101"/>
      <c r="H225" s="101"/>
      <c r="I225" s="109"/>
      <c r="J225" s="109"/>
      <c r="K225" s="109"/>
    </row>
    <row r="226" spans="2:11">
      <c r="B226" s="108"/>
      <c r="C226" s="108"/>
      <c r="D226" s="101"/>
      <c r="E226" s="101"/>
      <c r="F226" s="101"/>
      <c r="G226" s="101"/>
      <c r="H226" s="101"/>
      <c r="I226" s="109"/>
      <c r="J226" s="109"/>
      <c r="K226" s="109"/>
    </row>
    <row r="227" spans="2:11">
      <c r="B227" s="108"/>
      <c r="C227" s="108"/>
      <c r="D227" s="101"/>
      <c r="E227" s="101"/>
      <c r="F227" s="101"/>
      <c r="G227" s="101"/>
      <c r="H227" s="101"/>
      <c r="I227" s="109"/>
      <c r="J227" s="109"/>
      <c r="K227" s="109"/>
    </row>
    <row r="228" spans="2:11">
      <c r="B228" s="108"/>
      <c r="C228" s="108"/>
      <c r="D228" s="101"/>
      <c r="E228" s="101"/>
      <c r="F228" s="101"/>
      <c r="G228" s="101"/>
      <c r="H228" s="101"/>
      <c r="I228" s="109"/>
      <c r="J228" s="109"/>
      <c r="K228" s="109"/>
    </row>
    <row r="229" spans="2:11">
      <c r="B229" s="108"/>
      <c r="C229" s="108"/>
      <c r="D229" s="101"/>
      <c r="E229" s="101"/>
      <c r="F229" s="101"/>
      <c r="G229" s="101"/>
      <c r="H229" s="101"/>
      <c r="I229" s="109"/>
      <c r="J229" s="109"/>
      <c r="K229" s="109"/>
    </row>
    <row r="230" spans="2:11">
      <c r="B230" s="108"/>
      <c r="C230" s="108"/>
      <c r="D230" s="101"/>
      <c r="E230" s="101"/>
      <c r="F230" s="101"/>
      <c r="G230" s="101"/>
      <c r="H230" s="101"/>
      <c r="I230" s="109"/>
      <c r="J230" s="109"/>
      <c r="K230" s="109"/>
    </row>
    <row r="231" spans="2:11">
      <c r="B231" s="108"/>
      <c r="C231" s="108"/>
      <c r="D231" s="101"/>
      <c r="E231" s="101"/>
      <c r="F231" s="101"/>
      <c r="G231" s="101"/>
      <c r="H231" s="101"/>
      <c r="I231" s="109"/>
      <c r="J231" s="109"/>
      <c r="K231" s="109"/>
    </row>
    <row r="232" spans="2:11">
      <c r="B232" s="108"/>
      <c r="C232" s="108"/>
      <c r="D232" s="101"/>
      <c r="E232" s="101"/>
      <c r="F232" s="101"/>
      <c r="G232" s="101"/>
      <c r="H232" s="101"/>
      <c r="I232" s="109"/>
      <c r="J232" s="109"/>
      <c r="K232" s="109"/>
    </row>
    <row r="233" spans="2:11">
      <c r="B233" s="108"/>
      <c r="C233" s="108"/>
      <c r="D233" s="101"/>
      <c r="E233" s="101"/>
      <c r="F233" s="101"/>
      <c r="G233" s="101"/>
      <c r="H233" s="101"/>
      <c r="I233" s="109"/>
      <c r="J233" s="109"/>
      <c r="K233" s="109"/>
    </row>
    <row r="234" spans="2:11">
      <c r="B234" s="108"/>
      <c r="C234" s="108"/>
      <c r="D234" s="101"/>
      <c r="E234" s="101"/>
      <c r="F234" s="101"/>
      <c r="G234" s="101"/>
      <c r="H234" s="101"/>
      <c r="I234" s="109"/>
      <c r="J234" s="109"/>
      <c r="K234" s="109"/>
    </row>
    <row r="235" spans="2:11">
      <c r="B235" s="108"/>
      <c r="C235" s="108"/>
      <c r="D235" s="101"/>
      <c r="E235" s="101"/>
      <c r="F235" s="101"/>
      <c r="G235" s="101"/>
      <c r="H235" s="101"/>
      <c r="I235" s="109"/>
      <c r="J235" s="109"/>
      <c r="K235" s="109"/>
    </row>
    <row r="236" spans="2:11">
      <c r="B236" s="108"/>
      <c r="C236" s="108"/>
      <c r="D236" s="101"/>
      <c r="E236" s="101"/>
      <c r="F236" s="101"/>
      <c r="G236" s="101"/>
      <c r="H236" s="101"/>
      <c r="I236" s="109"/>
      <c r="J236" s="109"/>
      <c r="K236" s="109"/>
    </row>
    <row r="237" spans="2:11">
      <c r="B237" s="108"/>
      <c r="C237" s="108"/>
      <c r="D237" s="101"/>
      <c r="E237" s="101"/>
      <c r="F237" s="101"/>
      <c r="G237" s="101"/>
      <c r="H237" s="101"/>
      <c r="I237" s="109"/>
      <c r="J237" s="109"/>
      <c r="K237" s="109"/>
    </row>
    <row r="238" spans="2:11">
      <c r="B238" s="108"/>
      <c r="C238" s="108"/>
      <c r="D238" s="101"/>
      <c r="E238" s="101"/>
      <c r="F238" s="101"/>
      <c r="G238" s="101"/>
      <c r="H238" s="101"/>
      <c r="I238" s="109"/>
      <c r="J238" s="109"/>
      <c r="K238" s="109"/>
    </row>
    <row r="239" spans="2:11">
      <c r="B239" s="108"/>
      <c r="C239" s="108"/>
      <c r="D239" s="101"/>
      <c r="E239" s="101"/>
      <c r="F239" s="101"/>
      <c r="G239" s="101"/>
      <c r="H239" s="101"/>
      <c r="I239" s="109"/>
      <c r="J239" s="109"/>
      <c r="K239" s="109"/>
    </row>
    <row r="240" spans="2:11">
      <c r="B240" s="108"/>
      <c r="C240" s="108"/>
      <c r="D240" s="101"/>
      <c r="E240" s="101"/>
      <c r="F240" s="101"/>
      <c r="G240" s="101"/>
      <c r="H240" s="101"/>
      <c r="I240" s="109"/>
      <c r="J240" s="109"/>
      <c r="K240" s="109"/>
    </row>
    <row r="241" spans="2:11">
      <c r="B241" s="108"/>
      <c r="C241" s="108"/>
      <c r="D241" s="101"/>
      <c r="E241" s="101"/>
      <c r="F241" s="101"/>
      <c r="G241" s="101"/>
      <c r="H241" s="101"/>
      <c r="I241" s="109"/>
      <c r="J241" s="109"/>
      <c r="K241" s="109"/>
    </row>
    <row r="242" spans="2:11">
      <c r="B242" s="108"/>
      <c r="C242" s="108"/>
      <c r="D242" s="101"/>
      <c r="E242" s="101"/>
      <c r="F242" s="101"/>
      <c r="G242" s="101"/>
      <c r="H242" s="101"/>
      <c r="I242" s="109"/>
      <c r="J242" s="109"/>
      <c r="K242" s="109"/>
    </row>
    <row r="243" spans="2:11">
      <c r="B243" s="108"/>
      <c r="C243" s="108"/>
      <c r="D243" s="101"/>
      <c r="E243" s="101"/>
      <c r="F243" s="101"/>
      <c r="G243" s="101"/>
      <c r="H243" s="101"/>
      <c r="I243" s="109"/>
      <c r="J243" s="109"/>
      <c r="K243" s="109"/>
    </row>
    <row r="244" spans="2:11">
      <c r="B244" s="108"/>
      <c r="C244" s="108"/>
      <c r="D244" s="101"/>
      <c r="E244" s="101"/>
      <c r="F244" s="101"/>
      <c r="G244" s="101"/>
      <c r="H244" s="101"/>
      <c r="I244" s="109"/>
      <c r="J244" s="109"/>
      <c r="K244" s="109"/>
    </row>
    <row r="245" spans="2:11">
      <c r="B245" s="108"/>
      <c r="C245" s="108"/>
      <c r="D245" s="101"/>
      <c r="E245" s="101"/>
      <c r="F245" s="101"/>
      <c r="G245" s="101"/>
      <c r="H245" s="101"/>
      <c r="I245" s="109"/>
      <c r="J245" s="109"/>
      <c r="K245" s="109"/>
    </row>
    <row r="246" spans="2:11">
      <c r="B246" s="108"/>
      <c r="C246" s="108"/>
      <c r="D246" s="101"/>
      <c r="E246" s="101"/>
      <c r="F246" s="101"/>
      <c r="G246" s="101"/>
      <c r="H246" s="101"/>
      <c r="I246" s="109"/>
      <c r="J246" s="109"/>
      <c r="K246" s="109"/>
    </row>
    <row r="247" spans="2:11">
      <c r="B247" s="108"/>
      <c r="C247" s="108"/>
      <c r="D247" s="101"/>
      <c r="E247" s="101"/>
      <c r="F247" s="101"/>
      <c r="G247" s="101"/>
      <c r="H247" s="101"/>
      <c r="I247" s="109"/>
      <c r="J247" s="109"/>
      <c r="K247" s="109"/>
    </row>
    <row r="248" spans="2:11">
      <c r="B248" s="108"/>
      <c r="C248" s="108"/>
      <c r="D248" s="101"/>
      <c r="E248" s="101"/>
      <c r="F248" s="101"/>
      <c r="G248" s="101"/>
      <c r="H248" s="101"/>
      <c r="I248" s="109"/>
      <c r="J248" s="109"/>
      <c r="K248" s="109"/>
    </row>
    <row r="249" spans="2:11">
      <c r="B249" s="108"/>
      <c r="C249" s="108"/>
      <c r="D249" s="101"/>
      <c r="E249" s="101"/>
      <c r="F249" s="101"/>
      <c r="G249" s="101"/>
      <c r="H249" s="101"/>
      <c r="I249" s="109"/>
      <c r="J249" s="109"/>
      <c r="K249" s="109"/>
    </row>
    <row r="250" spans="2:11">
      <c r="B250" s="108"/>
      <c r="C250" s="108"/>
      <c r="D250" s="101"/>
      <c r="E250" s="101"/>
      <c r="F250" s="101"/>
      <c r="G250" s="101"/>
      <c r="H250" s="101"/>
      <c r="I250" s="109"/>
      <c r="J250" s="109"/>
      <c r="K250" s="109"/>
    </row>
    <row r="251" spans="2:11">
      <c r="B251" s="108"/>
      <c r="C251" s="108"/>
      <c r="D251" s="101"/>
      <c r="E251" s="101"/>
      <c r="F251" s="101"/>
      <c r="G251" s="101"/>
      <c r="H251" s="101"/>
      <c r="I251" s="109"/>
      <c r="J251" s="109"/>
      <c r="K251" s="109"/>
    </row>
    <row r="252" spans="2:11">
      <c r="B252" s="108"/>
      <c r="C252" s="108"/>
      <c r="D252" s="101"/>
      <c r="E252" s="101"/>
      <c r="F252" s="101"/>
      <c r="G252" s="101"/>
      <c r="H252" s="101"/>
      <c r="I252" s="109"/>
      <c r="J252" s="109"/>
      <c r="K252" s="109"/>
    </row>
    <row r="253" spans="2:11">
      <c r="B253" s="108"/>
      <c r="C253" s="108"/>
      <c r="D253" s="101"/>
      <c r="E253" s="101"/>
      <c r="F253" s="101"/>
      <c r="G253" s="101"/>
      <c r="H253" s="101"/>
      <c r="I253" s="109"/>
      <c r="J253" s="109"/>
      <c r="K253" s="109"/>
    </row>
    <row r="254" spans="2:11">
      <c r="B254" s="108"/>
      <c r="C254" s="108"/>
      <c r="D254" s="101"/>
      <c r="E254" s="101"/>
      <c r="F254" s="101"/>
      <c r="G254" s="101"/>
      <c r="H254" s="101"/>
      <c r="I254" s="109"/>
      <c r="J254" s="109"/>
      <c r="K254" s="109"/>
    </row>
    <row r="255" spans="2:11">
      <c r="B255" s="108"/>
      <c r="C255" s="108"/>
      <c r="D255" s="101"/>
      <c r="E255" s="101"/>
      <c r="F255" s="101"/>
      <c r="G255" s="101"/>
      <c r="H255" s="101"/>
      <c r="I255" s="109"/>
      <c r="J255" s="109"/>
      <c r="K255" s="109"/>
    </row>
    <row r="256" spans="2:11">
      <c r="B256" s="108"/>
      <c r="C256" s="108"/>
      <c r="D256" s="101"/>
      <c r="E256" s="101"/>
      <c r="F256" s="101"/>
      <c r="G256" s="101"/>
      <c r="H256" s="101"/>
      <c r="I256" s="109"/>
      <c r="J256" s="109"/>
      <c r="K256" s="109"/>
    </row>
    <row r="257" spans="2:11">
      <c r="B257" s="108"/>
      <c r="C257" s="108"/>
      <c r="D257" s="101"/>
      <c r="E257" s="101"/>
      <c r="F257" s="101"/>
      <c r="G257" s="101"/>
      <c r="H257" s="101"/>
      <c r="I257" s="109"/>
      <c r="J257" s="109"/>
      <c r="K257" s="109"/>
    </row>
    <row r="258" spans="2:11">
      <c r="B258" s="108"/>
      <c r="C258" s="108"/>
      <c r="D258" s="101"/>
      <c r="E258" s="101"/>
      <c r="F258" s="101"/>
      <c r="G258" s="101"/>
      <c r="H258" s="101"/>
      <c r="I258" s="109"/>
      <c r="J258" s="109"/>
      <c r="K258" s="109"/>
    </row>
    <row r="259" spans="2:11">
      <c r="B259" s="108"/>
      <c r="C259" s="108"/>
      <c r="D259" s="101"/>
      <c r="E259" s="101"/>
      <c r="F259" s="101"/>
      <c r="G259" s="101"/>
      <c r="H259" s="101"/>
      <c r="I259" s="109"/>
      <c r="J259" s="109"/>
      <c r="K259" s="109"/>
    </row>
    <row r="260" spans="2:11">
      <c r="B260" s="108"/>
      <c r="C260" s="108"/>
      <c r="D260" s="101"/>
      <c r="E260" s="101"/>
      <c r="F260" s="101"/>
      <c r="G260" s="101"/>
      <c r="H260" s="101"/>
      <c r="I260" s="109"/>
      <c r="J260" s="109"/>
      <c r="K260" s="109"/>
    </row>
    <row r="261" spans="2:11">
      <c r="B261" s="108"/>
      <c r="C261" s="108"/>
      <c r="D261" s="101"/>
      <c r="E261" s="101"/>
      <c r="F261" s="101"/>
      <c r="G261" s="101"/>
      <c r="H261" s="101"/>
      <c r="I261" s="109"/>
      <c r="J261" s="109"/>
      <c r="K261" s="109"/>
    </row>
    <row r="262" spans="2:11">
      <c r="B262" s="108"/>
      <c r="C262" s="108"/>
      <c r="D262" s="101"/>
      <c r="E262" s="101"/>
      <c r="F262" s="101"/>
      <c r="G262" s="101"/>
      <c r="H262" s="101"/>
      <c r="I262" s="109"/>
      <c r="J262" s="109"/>
      <c r="K262" s="109"/>
    </row>
    <row r="263" spans="2:11">
      <c r="B263" s="108"/>
      <c r="C263" s="108"/>
      <c r="D263" s="101"/>
      <c r="E263" s="101"/>
      <c r="F263" s="101"/>
      <c r="G263" s="101"/>
      <c r="H263" s="101"/>
      <c r="I263" s="109"/>
      <c r="J263" s="109"/>
      <c r="K263" s="109"/>
    </row>
    <row r="264" spans="2:11">
      <c r="B264" s="108"/>
      <c r="C264" s="108"/>
      <c r="D264" s="101"/>
      <c r="E264" s="101"/>
      <c r="F264" s="101"/>
      <c r="G264" s="101"/>
      <c r="H264" s="101"/>
      <c r="I264" s="109"/>
      <c r="J264" s="109"/>
      <c r="K264" s="109"/>
    </row>
    <row r="265" spans="2:11">
      <c r="B265" s="108"/>
      <c r="C265" s="108"/>
      <c r="D265" s="101"/>
      <c r="E265" s="101"/>
      <c r="F265" s="101"/>
      <c r="G265" s="101"/>
      <c r="H265" s="101"/>
      <c r="I265" s="109"/>
      <c r="J265" s="109"/>
      <c r="K265" s="109"/>
    </row>
    <row r="266" spans="2:11">
      <c r="B266" s="108"/>
      <c r="C266" s="108"/>
      <c r="D266" s="101"/>
      <c r="E266" s="101"/>
      <c r="F266" s="101"/>
      <c r="G266" s="101"/>
      <c r="H266" s="101"/>
      <c r="I266" s="109"/>
      <c r="J266" s="109"/>
      <c r="K266" s="109"/>
    </row>
    <row r="267" spans="2:11">
      <c r="B267" s="108"/>
      <c r="C267" s="108"/>
      <c r="D267" s="101"/>
      <c r="E267" s="101"/>
      <c r="F267" s="101"/>
      <c r="G267" s="101"/>
      <c r="H267" s="101"/>
      <c r="I267" s="109"/>
      <c r="J267" s="109"/>
      <c r="K267" s="109"/>
    </row>
    <row r="268" spans="2:11">
      <c r="B268" s="108"/>
      <c r="C268" s="108"/>
      <c r="D268" s="101"/>
      <c r="E268" s="101"/>
      <c r="F268" s="101"/>
      <c r="G268" s="101"/>
      <c r="H268" s="101"/>
      <c r="I268" s="109"/>
      <c r="J268" s="109"/>
      <c r="K268" s="109"/>
    </row>
    <row r="269" spans="2:11">
      <c r="B269" s="108"/>
      <c r="C269" s="108"/>
      <c r="D269" s="101"/>
      <c r="E269" s="101"/>
      <c r="F269" s="101"/>
      <c r="G269" s="101"/>
      <c r="H269" s="101"/>
      <c r="I269" s="109"/>
      <c r="J269" s="109"/>
      <c r="K269" s="109"/>
    </row>
    <row r="270" spans="2:11">
      <c r="B270" s="108"/>
      <c r="C270" s="108"/>
      <c r="D270" s="101"/>
      <c r="E270" s="101"/>
      <c r="F270" s="101"/>
      <c r="G270" s="101"/>
      <c r="H270" s="101"/>
      <c r="I270" s="109"/>
      <c r="J270" s="109"/>
      <c r="K270" s="109"/>
    </row>
    <row r="271" spans="2:11">
      <c r="B271" s="108"/>
      <c r="C271" s="108"/>
      <c r="D271" s="101"/>
      <c r="E271" s="101"/>
      <c r="F271" s="101"/>
      <c r="G271" s="101"/>
      <c r="H271" s="101"/>
      <c r="I271" s="109"/>
      <c r="J271" s="109"/>
      <c r="K271" s="109"/>
    </row>
    <row r="272" spans="2:11">
      <c r="B272" s="108"/>
      <c r="C272" s="108"/>
      <c r="D272" s="101"/>
      <c r="E272" s="101"/>
      <c r="F272" s="101"/>
      <c r="G272" s="101"/>
      <c r="H272" s="101"/>
      <c r="I272" s="109"/>
      <c r="J272" s="109"/>
      <c r="K272" s="109"/>
    </row>
    <row r="273" spans="2:11">
      <c r="B273" s="108"/>
      <c r="C273" s="108"/>
      <c r="D273" s="101"/>
      <c r="E273" s="101"/>
      <c r="F273" s="101"/>
      <c r="G273" s="101"/>
      <c r="H273" s="101"/>
      <c r="I273" s="109"/>
      <c r="J273" s="109"/>
      <c r="K273" s="109"/>
    </row>
    <row r="274" spans="2:11">
      <c r="B274" s="108"/>
      <c r="C274" s="108"/>
      <c r="D274" s="101"/>
      <c r="E274" s="101"/>
      <c r="F274" s="101"/>
      <c r="G274" s="101"/>
      <c r="H274" s="101"/>
      <c r="I274" s="109"/>
      <c r="J274" s="109"/>
      <c r="K274" s="109"/>
    </row>
    <row r="275" spans="2:11">
      <c r="B275" s="108"/>
      <c r="C275" s="108"/>
      <c r="D275" s="101"/>
      <c r="E275" s="101"/>
      <c r="F275" s="101"/>
      <c r="G275" s="101"/>
      <c r="H275" s="101"/>
      <c r="I275" s="109"/>
      <c r="J275" s="109"/>
      <c r="K275" s="109"/>
    </row>
    <row r="276" spans="2:11">
      <c r="B276" s="108"/>
      <c r="C276" s="108"/>
      <c r="D276" s="101"/>
      <c r="E276" s="101"/>
      <c r="F276" s="101"/>
      <c r="G276" s="101"/>
      <c r="H276" s="101"/>
      <c r="I276" s="109"/>
      <c r="J276" s="109"/>
      <c r="K276" s="109"/>
    </row>
    <row r="277" spans="2:11">
      <c r="B277" s="108"/>
      <c r="C277" s="108"/>
      <c r="D277" s="101"/>
      <c r="E277" s="101"/>
      <c r="F277" s="101"/>
      <c r="G277" s="101"/>
      <c r="H277" s="101"/>
      <c r="I277" s="109"/>
      <c r="J277" s="109"/>
      <c r="K277" s="109"/>
    </row>
    <row r="278" spans="2:11">
      <c r="B278" s="108"/>
      <c r="C278" s="108"/>
      <c r="D278" s="101"/>
      <c r="E278" s="101"/>
      <c r="F278" s="101"/>
      <c r="G278" s="101"/>
      <c r="H278" s="101"/>
      <c r="I278" s="109"/>
      <c r="J278" s="109"/>
      <c r="K278" s="109"/>
    </row>
    <row r="279" spans="2:11">
      <c r="B279" s="108"/>
      <c r="C279" s="108"/>
      <c r="D279" s="101"/>
      <c r="E279" s="101"/>
      <c r="F279" s="101"/>
      <c r="G279" s="101"/>
      <c r="H279" s="101"/>
      <c r="I279" s="109"/>
      <c r="J279" s="109"/>
      <c r="K279" s="109"/>
    </row>
    <row r="280" spans="2:11">
      <c r="B280" s="108"/>
      <c r="C280" s="108"/>
      <c r="D280" s="101"/>
      <c r="E280" s="101"/>
      <c r="F280" s="101"/>
      <c r="G280" s="101"/>
      <c r="H280" s="101"/>
      <c r="I280" s="109"/>
      <c r="J280" s="109"/>
      <c r="K280" s="109"/>
    </row>
    <row r="281" spans="2:11">
      <c r="B281" s="108"/>
      <c r="C281" s="108"/>
      <c r="D281" s="101"/>
      <c r="E281" s="101"/>
      <c r="F281" s="101"/>
      <c r="G281" s="101"/>
      <c r="H281" s="101"/>
      <c r="I281" s="109"/>
      <c r="J281" s="109"/>
      <c r="K281" s="109"/>
    </row>
    <row r="282" spans="2:11">
      <c r="B282" s="108"/>
      <c r="C282" s="108"/>
      <c r="D282" s="101"/>
      <c r="E282" s="101"/>
      <c r="F282" s="101"/>
      <c r="G282" s="101"/>
      <c r="H282" s="101"/>
      <c r="I282" s="109"/>
      <c r="J282" s="109"/>
      <c r="K282" s="109"/>
    </row>
    <row r="283" spans="2:11">
      <c r="B283" s="108"/>
      <c r="C283" s="108"/>
      <c r="D283" s="101"/>
      <c r="E283" s="101"/>
      <c r="F283" s="101"/>
      <c r="G283" s="101"/>
      <c r="H283" s="101"/>
      <c r="I283" s="109"/>
      <c r="J283" s="109"/>
      <c r="K283" s="109"/>
    </row>
    <row r="284" spans="2:11">
      <c r="B284" s="108"/>
      <c r="C284" s="108"/>
      <c r="D284" s="101"/>
      <c r="E284" s="101"/>
      <c r="F284" s="101"/>
      <c r="G284" s="101"/>
      <c r="H284" s="101"/>
      <c r="I284" s="109"/>
      <c r="J284" s="109"/>
      <c r="K284" s="109"/>
    </row>
    <row r="285" spans="2:11">
      <c r="B285" s="108"/>
      <c r="C285" s="108"/>
      <c r="D285" s="101"/>
      <c r="E285" s="101"/>
      <c r="F285" s="101"/>
      <c r="G285" s="101"/>
      <c r="H285" s="101"/>
      <c r="I285" s="109"/>
      <c r="J285" s="109"/>
      <c r="K285" s="109"/>
    </row>
    <row r="286" spans="2:11">
      <c r="B286" s="108"/>
      <c r="C286" s="108"/>
      <c r="D286" s="101"/>
      <c r="E286" s="101"/>
      <c r="F286" s="101"/>
      <c r="G286" s="101"/>
      <c r="H286" s="101"/>
      <c r="I286" s="109"/>
      <c r="J286" s="109"/>
      <c r="K286" s="109"/>
    </row>
    <row r="287" spans="2:11">
      <c r="B287" s="108"/>
      <c r="C287" s="108"/>
      <c r="D287" s="101"/>
      <c r="E287" s="101"/>
      <c r="F287" s="101"/>
      <c r="G287" s="101"/>
      <c r="H287" s="101"/>
      <c r="I287" s="109"/>
      <c r="J287" s="109"/>
      <c r="K287" s="109"/>
    </row>
    <row r="288" spans="2:11">
      <c r="B288" s="108"/>
      <c r="C288" s="108"/>
      <c r="D288" s="101"/>
      <c r="E288" s="101"/>
      <c r="F288" s="101"/>
      <c r="G288" s="101"/>
      <c r="H288" s="101"/>
      <c r="I288" s="109"/>
      <c r="J288" s="109"/>
      <c r="K288" s="109"/>
    </row>
    <row r="289" spans="2:11">
      <c r="B289" s="108"/>
      <c r="C289" s="108"/>
      <c r="D289" s="101"/>
      <c r="E289" s="101"/>
      <c r="F289" s="101"/>
      <c r="G289" s="101"/>
      <c r="H289" s="101"/>
      <c r="I289" s="109"/>
      <c r="J289" s="109"/>
      <c r="K289" s="109"/>
    </row>
    <row r="290" spans="2:11">
      <c r="B290" s="108"/>
      <c r="C290" s="108"/>
      <c r="D290" s="101"/>
      <c r="E290" s="101"/>
      <c r="F290" s="101"/>
      <c r="G290" s="101"/>
      <c r="H290" s="101"/>
      <c r="I290" s="109"/>
      <c r="J290" s="109"/>
      <c r="K290" s="109"/>
    </row>
    <row r="291" spans="2:11">
      <c r="B291" s="108"/>
      <c r="C291" s="108"/>
      <c r="D291" s="101"/>
      <c r="E291" s="101"/>
      <c r="F291" s="101"/>
      <c r="G291" s="101"/>
      <c r="H291" s="101"/>
      <c r="I291" s="109"/>
      <c r="J291" s="109"/>
      <c r="K291" s="109"/>
    </row>
    <row r="292" spans="2:11">
      <c r="B292" s="108"/>
      <c r="C292" s="108"/>
      <c r="D292" s="101"/>
      <c r="E292" s="101"/>
      <c r="F292" s="101"/>
      <c r="G292" s="101"/>
      <c r="H292" s="101"/>
      <c r="I292" s="109"/>
      <c r="J292" s="109"/>
      <c r="K292" s="109"/>
    </row>
    <row r="293" spans="2:11">
      <c r="B293" s="108"/>
      <c r="C293" s="108"/>
      <c r="D293" s="101"/>
      <c r="E293" s="101"/>
      <c r="F293" s="101"/>
      <c r="G293" s="101"/>
      <c r="H293" s="101"/>
      <c r="I293" s="109"/>
      <c r="J293" s="109"/>
      <c r="K293" s="109"/>
    </row>
    <row r="294" spans="2:11">
      <c r="B294" s="108"/>
      <c r="C294" s="108"/>
      <c r="D294" s="101"/>
      <c r="E294" s="101"/>
      <c r="F294" s="101"/>
      <c r="G294" s="101"/>
      <c r="H294" s="101"/>
      <c r="I294" s="109"/>
      <c r="J294" s="109"/>
      <c r="K294" s="109"/>
    </row>
    <row r="295" spans="2:11">
      <c r="B295" s="108"/>
      <c r="C295" s="108"/>
      <c r="D295" s="101"/>
      <c r="E295" s="101"/>
      <c r="F295" s="101"/>
      <c r="G295" s="101"/>
      <c r="H295" s="101"/>
      <c r="I295" s="109"/>
      <c r="J295" s="109"/>
      <c r="K295" s="109"/>
    </row>
    <row r="296" spans="2:11">
      <c r="B296" s="108"/>
      <c r="C296" s="108"/>
      <c r="D296" s="101"/>
      <c r="E296" s="101"/>
      <c r="F296" s="101"/>
      <c r="G296" s="101"/>
      <c r="H296" s="101"/>
      <c r="I296" s="109"/>
      <c r="J296" s="109"/>
      <c r="K296" s="109"/>
    </row>
    <row r="297" spans="2:11">
      <c r="B297" s="108"/>
      <c r="C297" s="108"/>
      <c r="D297" s="101"/>
      <c r="E297" s="101"/>
      <c r="F297" s="101"/>
      <c r="G297" s="101"/>
      <c r="H297" s="101"/>
      <c r="I297" s="109"/>
      <c r="J297" s="109"/>
      <c r="K297" s="109"/>
    </row>
    <row r="298" spans="2:11">
      <c r="B298" s="108"/>
      <c r="C298" s="108"/>
      <c r="D298" s="101"/>
      <c r="E298" s="101"/>
      <c r="F298" s="101"/>
      <c r="G298" s="101"/>
      <c r="H298" s="101"/>
      <c r="I298" s="109"/>
      <c r="J298" s="109"/>
      <c r="K298" s="109"/>
    </row>
    <row r="299" spans="2:11">
      <c r="B299" s="108"/>
      <c r="C299" s="108"/>
      <c r="D299" s="101"/>
      <c r="E299" s="101"/>
      <c r="F299" s="101"/>
      <c r="G299" s="101"/>
      <c r="H299" s="101"/>
      <c r="I299" s="109"/>
      <c r="J299" s="109"/>
      <c r="K299" s="109"/>
    </row>
    <row r="300" spans="2:11">
      <c r="B300" s="108"/>
      <c r="C300" s="108"/>
      <c r="D300" s="101"/>
      <c r="E300" s="101"/>
      <c r="F300" s="101"/>
      <c r="G300" s="101"/>
      <c r="H300" s="101"/>
      <c r="I300" s="109"/>
      <c r="J300" s="109"/>
      <c r="K300" s="109"/>
    </row>
    <row r="301" spans="2:11">
      <c r="B301" s="108"/>
      <c r="C301" s="108"/>
      <c r="D301" s="101"/>
      <c r="E301" s="101"/>
      <c r="F301" s="101"/>
      <c r="G301" s="101"/>
      <c r="H301" s="101"/>
      <c r="I301" s="109"/>
      <c r="J301" s="109"/>
      <c r="K301" s="109"/>
    </row>
    <row r="302" spans="2:11">
      <c r="B302" s="108"/>
      <c r="C302" s="108"/>
      <c r="D302" s="101"/>
      <c r="E302" s="101"/>
      <c r="F302" s="101"/>
      <c r="G302" s="101"/>
      <c r="H302" s="101"/>
      <c r="I302" s="109"/>
      <c r="J302" s="109"/>
      <c r="K302" s="109"/>
    </row>
    <row r="303" spans="2:11">
      <c r="B303" s="108"/>
      <c r="C303" s="108"/>
      <c r="D303" s="101"/>
      <c r="E303" s="101"/>
      <c r="F303" s="101"/>
      <c r="G303" s="101"/>
      <c r="H303" s="101"/>
      <c r="I303" s="109"/>
      <c r="J303" s="109"/>
      <c r="K303" s="109"/>
    </row>
    <row r="304" spans="2:11">
      <c r="B304" s="108"/>
      <c r="C304" s="108"/>
      <c r="D304" s="101"/>
      <c r="E304" s="101"/>
      <c r="F304" s="101"/>
      <c r="G304" s="101"/>
      <c r="H304" s="101"/>
      <c r="I304" s="109"/>
      <c r="J304" s="109"/>
      <c r="K304" s="109"/>
    </row>
    <row r="305" spans="2:11">
      <c r="B305" s="108"/>
      <c r="C305" s="108"/>
      <c r="D305" s="101"/>
      <c r="E305" s="101"/>
      <c r="F305" s="101"/>
      <c r="G305" s="101"/>
      <c r="H305" s="101"/>
      <c r="I305" s="109"/>
      <c r="J305" s="109"/>
      <c r="K305" s="109"/>
    </row>
    <row r="306" spans="2:11">
      <c r="B306" s="108"/>
      <c r="C306" s="108"/>
      <c r="D306" s="101"/>
      <c r="E306" s="101"/>
      <c r="F306" s="101"/>
      <c r="G306" s="101"/>
      <c r="H306" s="101"/>
      <c r="I306" s="109"/>
      <c r="J306" s="109"/>
      <c r="K306" s="109"/>
    </row>
    <row r="307" spans="2:11">
      <c r="B307" s="108"/>
      <c r="C307" s="108"/>
      <c r="D307" s="101"/>
      <c r="E307" s="101"/>
      <c r="F307" s="101"/>
      <c r="G307" s="101"/>
      <c r="H307" s="101"/>
      <c r="I307" s="109"/>
      <c r="J307" s="109"/>
      <c r="K307" s="109"/>
    </row>
    <row r="308" spans="2:11">
      <c r="B308" s="108"/>
      <c r="C308" s="108"/>
      <c r="D308" s="101"/>
      <c r="E308" s="101"/>
      <c r="F308" s="101"/>
      <c r="G308" s="101"/>
      <c r="H308" s="101"/>
      <c r="I308" s="109"/>
      <c r="J308" s="109"/>
      <c r="K308" s="109"/>
    </row>
    <row r="309" spans="2:11">
      <c r="B309" s="108"/>
      <c r="C309" s="108"/>
      <c r="D309" s="101"/>
      <c r="E309" s="101"/>
      <c r="F309" s="101"/>
      <c r="G309" s="101"/>
      <c r="H309" s="101"/>
      <c r="I309" s="109"/>
      <c r="J309" s="109"/>
      <c r="K309" s="109"/>
    </row>
    <row r="310" spans="2:11">
      <c r="B310" s="108"/>
      <c r="C310" s="108"/>
      <c r="D310" s="101"/>
      <c r="E310" s="101"/>
      <c r="F310" s="101"/>
      <c r="G310" s="101"/>
      <c r="H310" s="101"/>
      <c r="I310" s="109"/>
      <c r="J310" s="109"/>
      <c r="K310" s="109"/>
    </row>
    <row r="311" spans="2:11">
      <c r="B311" s="108"/>
      <c r="C311" s="108"/>
      <c r="D311" s="101"/>
      <c r="E311" s="101"/>
      <c r="F311" s="101"/>
      <c r="G311" s="101"/>
      <c r="H311" s="101"/>
      <c r="I311" s="109"/>
      <c r="J311" s="109"/>
      <c r="K311" s="109"/>
    </row>
    <row r="312" spans="2:11">
      <c r="B312" s="108"/>
      <c r="C312" s="108"/>
      <c r="D312" s="101"/>
      <c r="E312" s="101"/>
      <c r="F312" s="101"/>
      <c r="G312" s="101"/>
      <c r="H312" s="101"/>
      <c r="I312" s="109"/>
      <c r="J312" s="109"/>
      <c r="K312" s="10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27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140625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123</v>
      </c>
      <c r="C1" s="67" t="s" vm="1">
        <v>200</v>
      </c>
    </row>
    <row r="2" spans="2:15">
      <c r="B2" s="46" t="s">
        <v>122</v>
      </c>
      <c r="C2" s="67" t="s">
        <v>201</v>
      </c>
    </row>
    <row r="3" spans="2:15">
      <c r="B3" s="46" t="s">
        <v>124</v>
      </c>
      <c r="C3" s="67" t="s">
        <v>202</v>
      </c>
    </row>
    <row r="4" spans="2:15">
      <c r="B4" s="46" t="s">
        <v>125</v>
      </c>
      <c r="C4" s="67">
        <v>2142</v>
      </c>
    </row>
    <row r="6" spans="2:15" ht="26.25" customHeight="1">
      <c r="B6" s="120" t="s">
        <v>157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5" s="3" customFormat="1" ht="78.75">
      <c r="B7" s="47" t="s">
        <v>94</v>
      </c>
      <c r="C7" s="49" t="s">
        <v>33</v>
      </c>
      <c r="D7" s="49" t="s">
        <v>14</v>
      </c>
      <c r="E7" s="49" t="s">
        <v>15</v>
      </c>
      <c r="F7" s="49" t="s">
        <v>42</v>
      </c>
      <c r="G7" s="49" t="s">
        <v>81</v>
      </c>
      <c r="H7" s="49" t="s">
        <v>39</v>
      </c>
      <c r="I7" s="49" t="s">
        <v>89</v>
      </c>
      <c r="J7" s="49" t="s">
        <v>126</v>
      </c>
      <c r="K7" s="51" t="s">
        <v>127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2" t="s">
        <v>1669</v>
      </c>
      <c r="C10" s="68"/>
      <c r="D10" s="68"/>
      <c r="E10" s="68"/>
      <c r="F10" s="68"/>
      <c r="G10" s="68"/>
      <c r="H10" s="68"/>
      <c r="I10" s="113">
        <f>I11</f>
        <v>-539.84130239900003</v>
      </c>
      <c r="J10" s="114">
        <v>0</v>
      </c>
      <c r="K10" s="114">
        <v>0</v>
      </c>
      <c r="O10" s="1"/>
    </row>
    <row r="11" spans="2:15" ht="21" customHeight="1">
      <c r="B11" s="93" t="s">
        <v>172</v>
      </c>
      <c r="C11" s="68"/>
      <c r="D11" s="68"/>
      <c r="E11" s="68"/>
      <c r="F11" s="68"/>
      <c r="G11" s="68"/>
      <c r="H11" s="68"/>
      <c r="I11" s="95">
        <f>I12</f>
        <v>-539.84130239900003</v>
      </c>
      <c r="J11" s="94">
        <v>0</v>
      </c>
      <c r="K11" s="94">
        <v>0</v>
      </c>
    </row>
    <row r="12" spans="2:15">
      <c r="B12" s="73" t="s">
        <v>547</v>
      </c>
      <c r="C12" s="82" t="s">
        <v>548</v>
      </c>
      <c r="D12" s="82" t="s">
        <v>1005</v>
      </c>
      <c r="E12" s="83"/>
      <c r="F12" s="92">
        <v>0</v>
      </c>
      <c r="G12" s="83" t="s">
        <v>110</v>
      </c>
      <c r="H12" s="86">
        <v>0</v>
      </c>
      <c r="I12" s="95">
        <v>-539.84130239900003</v>
      </c>
      <c r="J12" s="94">
        <v>0</v>
      </c>
      <c r="K12" s="94">
        <v>0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8"/>
      <c r="C110" s="109"/>
      <c r="D110" s="101"/>
      <c r="E110" s="101"/>
      <c r="F110" s="101"/>
      <c r="G110" s="101"/>
      <c r="H110" s="101"/>
      <c r="I110" s="109"/>
      <c r="J110" s="109"/>
      <c r="K110" s="109"/>
    </row>
    <row r="111" spans="2:11">
      <c r="B111" s="108"/>
      <c r="C111" s="109"/>
      <c r="D111" s="101"/>
      <c r="E111" s="101"/>
      <c r="F111" s="101"/>
      <c r="G111" s="101"/>
      <c r="H111" s="101"/>
      <c r="I111" s="109"/>
      <c r="J111" s="109"/>
      <c r="K111" s="109"/>
    </row>
    <row r="112" spans="2:11">
      <c r="B112" s="108"/>
      <c r="C112" s="109"/>
      <c r="D112" s="101"/>
      <c r="E112" s="101"/>
      <c r="F112" s="101"/>
      <c r="G112" s="101"/>
      <c r="H112" s="101"/>
      <c r="I112" s="109"/>
      <c r="J112" s="109"/>
      <c r="K112" s="109"/>
    </row>
    <row r="113" spans="2:11">
      <c r="B113" s="108"/>
      <c r="C113" s="109"/>
      <c r="D113" s="101"/>
      <c r="E113" s="101"/>
      <c r="F113" s="101"/>
      <c r="G113" s="101"/>
      <c r="H113" s="101"/>
      <c r="I113" s="109"/>
      <c r="J113" s="109"/>
      <c r="K113" s="109"/>
    </row>
    <row r="114" spans="2:11">
      <c r="B114" s="108"/>
      <c r="C114" s="109"/>
      <c r="D114" s="101"/>
      <c r="E114" s="101"/>
      <c r="F114" s="101"/>
      <c r="G114" s="101"/>
      <c r="H114" s="101"/>
      <c r="I114" s="109"/>
      <c r="J114" s="109"/>
      <c r="K114" s="109"/>
    </row>
    <row r="115" spans="2:11">
      <c r="B115" s="108"/>
      <c r="C115" s="109"/>
      <c r="D115" s="101"/>
      <c r="E115" s="101"/>
      <c r="F115" s="101"/>
      <c r="G115" s="101"/>
      <c r="H115" s="101"/>
      <c r="I115" s="109"/>
      <c r="J115" s="109"/>
      <c r="K115" s="109"/>
    </row>
    <row r="116" spans="2:11">
      <c r="B116" s="108"/>
      <c r="C116" s="109"/>
      <c r="D116" s="101"/>
      <c r="E116" s="101"/>
      <c r="F116" s="101"/>
      <c r="G116" s="101"/>
      <c r="H116" s="101"/>
      <c r="I116" s="109"/>
      <c r="J116" s="109"/>
      <c r="K116" s="109"/>
    </row>
    <row r="117" spans="2:11">
      <c r="B117" s="108"/>
      <c r="C117" s="109"/>
      <c r="D117" s="101"/>
      <c r="E117" s="101"/>
      <c r="F117" s="101"/>
      <c r="G117" s="101"/>
      <c r="H117" s="101"/>
      <c r="I117" s="109"/>
      <c r="J117" s="109"/>
      <c r="K117" s="109"/>
    </row>
    <row r="118" spans="2:11">
      <c r="B118" s="108"/>
      <c r="C118" s="109"/>
      <c r="D118" s="101"/>
      <c r="E118" s="101"/>
      <c r="F118" s="101"/>
      <c r="G118" s="101"/>
      <c r="H118" s="101"/>
      <c r="I118" s="109"/>
      <c r="J118" s="109"/>
      <c r="K118" s="109"/>
    </row>
    <row r="119" spans="2:11">
      <c r="B119" s="108"/>
      <c r="C119" s="109"/>
      <c r="D119" s="101"/>
      <c r="E119" s="101"/>
      <c r="F119" s="101"/>
      <c r="G119" s="101"/>
      <c r="H119" s="101"/>
      <c r="I119" s="109"/>
      <c r="J119" s="109"/>
      <c r="K119" s="109"/>
    </row>
    <row r="120" spans="2:11">
      <c r="B120" s="108"/>
      <c r="C120" s="109"/>
      <c r="D120" s="101"/>
      <c r="E120" s="101"/>
      <c r="F120" s="101"/>
      <c r="G120" s="101"/>
      <c r="H120" s="101"/>
      <c r="I120" s="109"/>
      <c r="J120" s="109"/>
      <c r="K120" s="109"/>
    </row>
    <row r="121" spans="2:11">
      <c r="B121" s="108"/>
      <c r="C121" s="109"/>
      <c r="D121" s="101"/>
      <c r="E121" s="101"/>
      <c r="F121" s="101"/>
      <c r="G121" s="101"/>
      <c r="H121" s="101"/>
      <c r="I121" s="109"/>
      <c r="J121" s="109"/>
      <c r="K121" s="109"/>
    </row>
    <row r="122" spans="2:11">
      <c r="B122" s="108"/>
      <c r="C122" s="109"/>
      <c r="D122" s="101"/>
      <c r="E122" s="101"/>
      <c r="F122" s="101"/>
      <c r="G122" s="101"/>
      <c r="H122" s="101"/>
      <c r="I122" s="109"/>
      <c r="J122" s="109"/>
      <c r="K122" s="109"/>
    </row>
    <row r="123" spans="2:11">
      <c r="B123" s="108"/>
      <c r="C123" s="109"/>
      <c r="D123" s="101"/>
      <c r="E123" s="101"/>
      <c r="F123" s="101"/>
      <c r="G123" s="101"/>
      <c r="H123" s="101"/>
      <c r="I123" s="109"/>
      <c r="J123" s="109"/>
      <c r="K123" s="109"/>
    </row>
    <row r="124" spans="2:11">
      <c r="B124" s="108"/>
      <c r="C124" s="109"/>
      <c r="D124" s="101"/>
      <c r="E124" s="101"/>
      <c r="F124" s="101"/>
      <c r="G124" s="101"/>
      <c r="H124" s="101"/>
      <c r="I124" s="109"/>
      <c r="J124" s="109"/>
      <c r="K124" s="109"/>
    </row>
    <row r="125" spans="2:11">
      <c r="B125" s="108"/>
      <c r="C125" s="109"/>
      <c r="D125" s="101"/>
      <c r="E125" s="101"/>
      <c r="F125" s="101"/>
      <c r="G125" s="101"/>
      <c r="H125" s="101"/>
      <c r="I125" s="109"/>
      <c r="J125" s="109"/>
      <c r="K125" s="109"/>
    </row>
    <row r="126" spans="2:11">
      <c r="B126" s="108"/>
      <c r="C126" s="109"/>
      <c r="D126" s="101"/>
      <c r="E126" s="101"/>
      <c r="F126" s="101"/>
      <c r="G126" s="101"/>
      <c r="H126" s="101"/>
      <c r="I126" s="109"/>
      <c r="J126" s="109"/>
      <c r="K126" s="109"/>
    </row>
    <row r="127" spans="2:11">
      <c r="B127" s="108"/>
      <c r="C127" s="109"/>
      <c r="D127" s="101"/>
      <c r="E127" s="101"/>
      <c r="F127" s="101"/>
      <c r="G127" s="101"/>
      <c r="H127" s="101"/>
      <c r="I127" s="109"/>
      <c r="J127" s="109"/>
      <c r="K127" s="109"/>
    </row>
    <row r="128" spans="2:11">
      <c r="B128" s="108"/>
      <c r="C128" s="109"/>
      <c r="D128" s="101"/>
      <c r="E128" s="101"/>
      <c r="F128" s="101"/>
      <c r="G128" s="101"/>
      <c r="H128" s="101"/>
      <c r="I128" s="109"/>
      <c r="J128" s="109"/>
      <c r="K128" s="109"/>
    </row>
    <row r="129" spans="2:11">
      <c r="B129" s="108"/>
      <c r="C129" s="109"/>
      <c r="D129" s="101"/>
      <c r="E129" s="101"/>
      <c r="F129" s="101"/>
      <c r="G129" s="101"/>
      <c r="H129" s="101"/>
      <c r="I129" s="109"/>
      <c r="J129" s="109"/>
      <c r="K129" s="109"/>
    </row>
    <row r="130" spans="2:11">
      <c r="B130" s="108"/>
      <c r="C130" s="109"/>
      <c r="D130" s="101"/>
      <c r="E130" s="101"/>
      <c r="F130" s="101"/>
      <c r="G130" s="101"/>
      <c r="H130" s="101"/>
      <c r="I130" s="109"/>
      <c r="J130" s="109"/>
      <c r="K130" s="109"/>
    </row>
    <row r="131" spans="2:11">
      <c r="B131" s="108"/>
      <c r="C131" s="109"/>
      <c r="D131" s="101"/>
      <c r="E131" s="101"/>
      <c r="F131" s="101"/>
      <c r="G131" s="101"/>
      <c r="H131" s="101"/>
      <c r="I131" s="109"/>
      <c r="J131" s="109"/>
      <c r="K131" s="109"/>
    </row>
    <row r="132" spans="2:11">
      <c r="B132" s="108"/>
      <c r="C132" s="109"/>
      <c r="D132" s="101"/>
      <c r="E132" s="101"/>
      <c r="F132" s="101"/>
      <c r="G132" s="101"/>
      <c r="H132" s="101"/>
      <c r="I132" s="109"/>
      <c r="J132" s="109"/>
      <c r="K132" s="109"/>
    </row>
    <row r="133" spans="2:11">
      <c r="B133" s="108"/>
      <c r="C133" s="109"/>
      <c r="D133" s="101"/>
      <c r="E133" s="101"/>
      <c r="F133" s="101"/>
      <c r="G133" s="101"/>
      <c r="H133" s="101"/>
      <c r="I133" s="109"/>
      <c r="J133" s="109"/>
      <c r="K133" s="109"/>
    </row>
    <row r="134" spans="2:11">
      <c r="B134" s="108"/>
      <c r="C134" s="109"/>
      <c r="D134" s="101"/>
      <c r="E134" s="101"/>
      <c r="F134" s="101"/>
      <c r="G134" s="101"/>
      <c r="H134" s="101"/>
      <c r="I134" s="109"/>
      <c r="J134" s="109"/>
      <c r="K134" s="109"/>
    </row>
    <row r="135" spans="2:11">
      <c r="B135" s="108"/>
      <c r="C135" s="109"/>
      <c r="D135" s="101"/>
      <c r="E135" s="101"/>
      <c r="F135" s="101"/>
      <c r="G135" s="101"/>
      <c r="H135" s="101"/>
      <c r="I135" s="109"/>
      <c r="J135" s="109"/>
      <c r="K135" s="109"/>
    </row>
    <row r="136" spans="2:11">
      <c r="B136" s="108"/>
      <c r="C136" s="109"/>
      <c r="D136" s="101"/>
      <c r="E136" s="101"/>
      <c r="F136" s="101"/>
      <c r="G136" s="101"/>
      <c r="H136" s="101"/>
      <c r="I136" s="109"/>
      <c r="J136" s="109"/>
      <c r="K136" s="109"/>
    </row>
    <row r="137" spans="2:11">
      <c r="B137" s="108"/>
      <c r="C137" s="109"/>
      <c r="D137" s="101"/>
      <c r="E137" s="101"/>
      <c r="F137" s="101"/>
      <c r="G137" s="101"/>
      <c r="H137" s="101"/>
      <c r="I137" s="109"/>
      <c r="J137" s="109"/>
      <c r="K137" s="109"/>
    </row>
    <row r="138" spans="2:11">
      <c r="B138" s="108"/>
      <c r="C138" s="109"/>
      <c r="D138" s="101"/>
      <c r="E138" s="101"/>
      <c r="F138" s="101"/>
      <c r="G138" s="101"/>
      <c r="H138" s="101"/>
      <c r="I138" s="109"/>
      <c r="J138" s="109"/>
      <c r="K138" s="109"/>
    </row>
    <row r="139" spans="2:11">
      <c r="B139" s="108"/>
      <c r="C139" s="109"/>
      <c r="D139" s="101"/>
      <c r="E139" s="101"/>
      <c r="F139" s="101"/>
      <c r="G139" s="101"/>
      <c r="H139" s="101"/>
      <c r="I139" s="109"/>
      <c r="J139" s="109"/>
      <c r="K139" s="109"/>
    </row>
    <row r="140" spans="2:11">
      <c r="B140" s="108"/>
      <c r="C140" s="109"/>
      <c r="D140" s="101"/>
      <c r="E140" s="101"/>
      <c r="F140" s="101"/>
      <c r="G140" s="101"/>
      <c r="H140" s="101"/>
      <c r="I140" s="109"/>
      <c r="J140" s="109"/>
      <c r="K140" s="109"/>
    </row>
    <row r="141" spans="2:11">
      <c r="B141" s="108"/>
      <c r="C141" s="109"/>
      <c r="D141" s="101"/>
      <c r="E141" s="101"/>
      <c r="F141" s="101"/>
      <c r="G141" s="101"/>
      <c r="H141" s="101"/>
      <c r="I141" s="109"/>
      <c r="J141" s="109"/>
      <c r="K141" s="109"/>
    </row>
    <row r="142" spans="2:11">
      <c r="B142" s="108"/>
      <c r="C142" s="109"/>
      <c r="D142" s="101"/>
      <c r="E142" s="101"/>
      <c r="F142" s="101"/>
      <c r="G142" s="101"/>
      <c r="H142" s="101"/>
      <c r="I142" s="109"/>
      <c r="J142" s="109"/>
      <c r="K142" s="109"/>
    </row>
    <row r="143" spans="2:11">
      <c r="B143" s="108"/>
      <c r="C143" s="109"/>
      <c r="D143" s="101"/>
      <c r="E143" s="101"/>
      <c r="F143" s="101"/>
      <c r="G143" s="101"/>
      <c r="H143" s="101"/>
      <c r="I143" s="109"/>
      <c r="J143" s="109"/>
      <c r="K143" s="109"/>
    </row>
    <row r="144" spans="2:11">
      <c r="B144" s="108"/>
      <c r="C144" s="109"/>
      <c r="D144" s="101"/>
      <c r="E144" s="101"/>
      <c r="F144" s="101"/>
      <c r="G144" s="101"/>
      <c r="H144" s="101"/>
      <c r="I144" s="109"/>
      <c r="J144" s="109"/>
      <c r="K144" s="109"/>
    </row>
    <row r="145" spans="2:11">
      <c r="B145" s="108"/>
      <c r="C145" s="109"/>
      <c r="D145" s="101"/>
      <c r="E145" s="101"/>
      <c r="F145" s="101"/>
      <c r="G145" s="101"/>
      <c r="H145" s="101"/>
      <c r="I145" s="109"/>
      <c r="J145" s="109"/>
      <c r="K145" s="109"/>
    </row>
    <row r="146" spans="2:11">
      <c r="B146" s="108"/>
      <c r="C146" s="109"/>
      <c r="D146" s="101"/>
      <c r="E146" s="101"/>
      <c r="F146" s="101"/>
      <c r="G146" s="101"/>
      <c r="H146" s="101"/>
      <c r="I146" s="109"/>
      <c r="J146" s="109"/>
      <c r="K146" s="109"/>
    </row>
    <row r="147" spans="2:11">
      <c r="B147" s="108"/>
      <c r="C147" s="109"/>
      <c r="D147" s="101"/>
      <c r="E147" s="101"/>
      <c r="F147" s="101"/>
      <c r="G147" s="101"/>
      <c r="H147" s="101"/>
      <c r="I147" s="109"/>
      <c r="J147" s="109"/>
      <c r="K147" s="109"/>
    </row>
    <row r="148" spans="2:11">
      <c r="B148" s="108"/>
      <c r="C148" s="109"/>
      <c r="D148" s="101"/>
      <c r="E148" s="101"/>
      <c r="F148" s="101"/>
      <c r="G148" s="101"/>
      <c r="H148" s="101"/>
      <c r="I148" s="109"/>
      <c r="J148" s="109"/>
      <c r="K148" s="109"/>
    </row>
    <row r="149" spans="2:11">
      <c r="B149" s="108"/>
      <c r="C149" s="109"/>
      <c r="D149" s="101"/>
      <c r="E149" s="101"/>
      <c r="F149" s="101"/>
      <c r="G149" s="101"/>
      <c r="H149" s="101"/>
      <c r="I149" s="109"/>
      <c r="J149" s="109"/>
      <c r="K149" s="109"/>
    </row>
    <row r="150" spans="2:11">
      <c r="B150" s="108"/>
      <c r="C150" s="109"/>
      <c r="D150" s="101"/>
      <c r="E150" s="101"/>
      <c r="F150" s="101"/>
      <c r="G150" s="101"/>
      <c r="H150" s="101"/>
      <c r="I150" s="109"/>
      <c r="J150" s="109"/>
      <c r="K150" s="109"/>
    </row>
    <row r="151" spans="2:11">
      <c r="B151" s="108"/>
      <c r="C151" s="109"/>
      <c r="D151" s="101"/>
      <c r="E151" s="101"/>
      <c r="F151" s="101"/>
      <c r="G151" s="101"/>
      <c r="H151" s="101"/>
      <c r="I151" s="109"/>
      <c r="J151" s="109"/>
      <c r="K151" s="109"/>
    </row>
    <row r="152" spans="2:11">
      <c r="B152" s="108"/>
      <c r="C152" s="109"/>
      <c r="D152" s="101"/>
      <c r="E152" s="101"/>
      <c r="F152" s="101"/>
      <c r="G152" s="101"/>
      <c r="H152" s="101"/>
      <c r="I152" s="109"/>
      <c r="J152" s="109"/>
      <c r="K152" s="109"/>
    </row>
    <row r="153" spans="2:11">
      <c r="B153" s="108"/>
      <c r="C153" s="109"/>
      <c r="D153" s="101"/>
      <c r="E153" s="101"/>
      <c r="F153" s="101"/>
      <c r="G153" s="101"/>
      <c r="H153" s="101"/>
      <c r="I153" s="109"/>
      <c r="J153" s="109"/>
      <c r="K153" s="109"/>
    </row>
    <row r="154" spans="2:11">
      <c r="B154" s="108"/>
      <c r="C154" s="109"/>
      <c r="D154" s="101"/>
      <c r="E154" s="101"/>
      <c r="F154" s="101"/>
      <c r="G154" s="101"/>
      <c r="H154" s="101"/>
      <c r="I154" s="109"/>
      <c r="J154" s="109"/>
      <c r="K154" s="109"/>
    </row>
    <row r="155" spans="2:11">
      <c r="B155" s="108"/>
      <c r="C155" s="109"/>
      <c r="D155" s="101"/>
      <c r="E155" s="101"/>
      <c r="F155" s="101"/>
      <c r="G155" s="101"/>
      <c r="H155" s="101"/>
      <c r="I155" s="109"/>
      <c r="J155" s="109"/>
      <c r="K155" s="109"/>
    </row>
    <row r="156" spans="2:11">
      <c r="B156" s="108"/>
      <c r="C156" s="109"/>
      <c r="D156" s="101"/>
      <c r="E156" s="101"/>
      <c r="F156" s="101"/>
      <c r="G156" s="101"/>
      <c r="H156" s="101"/>
      <c r="I156" s="109"/>
      <c r="J156" s="109"/>
      <c r="K156" s="109"/>
    </row>
    <row r="157" spans="2:11">
      <c r="B157" s="108"/>
      <c r="C157" s="109"/>
      <c r="D157" s="101"/>
      <c r="E157" s="101"/>
      <c r="F157" s="101"/>
      <c r="G157" s="101"/>
      <c r="H157" s="101"/>
      <c r="I157" s="109"/>
      <c r="J157" s="109"/>
      <c r="K157" s="109"/>
    </row>
    <row r="158" spans="2:11">
      <c r="B158" s="108"/>
      <c r="C158" s="109"/>
      <c r="D158" s="101"/>
      <c r="E158" s="101"/>
      <c r="F158" s="101"/>
      <c r="G158" s="101"/>
      <c r="H158" s="101"/>
      <c r="I158" s="109"/>
      <c r="J158" s="109"/>
      <c r="K158" s="109"/>
    </row>
    <row r="159" spans="2:11">
      <c r="B159" s="108"/>
      <c r="C159" s="109"/>
      <c r="D159" s="101"/>
      <c r="E159" s="101"/>
      <c r="F159" s="101"/>
      <c r="G159" s="101"/>
      <c r="H159" s="101"/>
      <c r="I159" s="109"/>
      <c r="J159" s="109"/>
      <c r="K159" s="109"/>
    </row>
    <row r="160" spans="2:11">
      <c r="B160" s="108"/>
      <c r="C160" s="109"/>
      <c r="D160" s="101"/>
      <c r="E160" s="101"/>
      <c r="F160" s="101"/>
      <c r="G160" s="101"/>
      <c r="H160" s="101"/>
      <c r="I160" s="109"/>
      <c r="J160" s="109"/>
      <c r="K160" s="109"/>
    </row>
    <row r="161" spans="2:11">
      <c r="B161" s="108"/>
      <c r="C161" s="109"/>
      <c r="D161" s="101"/>
      <c r="E161" s="101"/>
      <c r="F161" s="101"/>
      <c r="G161" s="101"/>
      <c r="H161" s="101"/>
      <c r="I161" s="109"/>
      <c r="J161" s="109"/>
      <c r="K161" s="109"/>
    </row>
    <row r="162" spans="2:11">
      <c r="B162" s="108"/>
      <c r="C162" s="109"/>
      <c r="D162" s="101"/>
      <c r="E162" s="101"/>
      <c r="F162" s="101"/>
      <c r="G162" s="101"/>
      <c r="H162" s="101"/>
      <c r="I162" s="109"/>
      <c r="J162" s="109"/>
      <c r="K162" s="109"/>
    </row>
    <row r="163" spans="2:11">
      <c r="B163" s="108"/>
      <c r="C163" s="109"/>
      <c r="D163" s="101"/>
      <c r="E163" s="101"/>
      <c r="F163" s="101"/>
      <c r="G163" s="101"/>
      <c r="H163" s="101"/>
      <c r="I163" s="109"/>
      <c r="J163" s="109"/>
      <c r="K163" s="109"/>
    </row>
    <row r="164" spans="2:11">
      <c r="B164" s="108"/>
      <c r="C164" s="109"/>
      <c r="D164" s="101"/>
      <c r="E164" s="101"/>
      <c r="F164" s="101"/>
      <c r="G164" s="101"/>
      <c r="H164" s="101"/>
      <c r="I164" s="109"/>
      <c r="J164" s="109"/>
      <c r="K164" s="109"/>
    </row>
    <row r="165" spans="2:11">
      <c r="B165" s="108"/>
      <c r="C165" s="109"/>
      <c r="D165" s="101"/>
      <c r="E165" s="101"/>
      <c r="F165" s="101"/>
      <c r="G165" s="101"/>
      <c r="H165" s="101"/>
      <c r="I165" s="109"/>
      <c r="J165" s="109"/>
      <c r="K165" s="109"/>
    </row>
    <row r="166" spans="2:11">
      <c r="B166" s="108"/>
      <c r="C166" s="109"/>
      <c r="D166" s="101"/>
      <c r="E166" s="101"/>
      <c r="F166" s="101"/>
      <c r="G166" s="101"/>
      <c r="H166" s="101"/>
      <c r="I166" s="109"/>
      <c r="J166" s="109"/>
      <c r="K166" s="109"/>
    </row>
    <row r="167" spans="2:11">
      <c r="B167" s="108"/>
      <c r="C167" s="109"/>
      <c r="D167" s="101"/>
      <c r="E167" s="101"/>
      <c r="F167" s="101"/>
      <c r="G167" s="101"/>
      <c r="H167" s="101"/>
      <c r="I167" s="109"/>
      <c r="J167" s="109"/>
      <c r="K167" s="109"/>
    </row>
    <row r="168" spans="2:11">
      <c r="B168" s="108"/>
      <c r="C168" s="109"/>
      <c r="D168" s="101"/>
      <c r="E168" s="101"/>
      <c r="F168" s="101"/>
      <c r="G168" s="101"/>
      <c r="H168" s="101"/>
      <c r="I168" s="109"/>
      <c r="J168" s="109"/>
      <c r="K168" s="109"/>
    </row>
    <row r="169" spans="2:11">
      <c r="B169" s="108"/>
      <c r="C169" s="109"/>
      <c r="D169" s="101"/>
      <c r="E169" s="101"/>
      <c r="F169" s="101"/>
      <c r="G169" s="101"/>
      <c r="H169" s="101"/>
      <c r="I169" s="109"/>
      <c r="J169" s="109"/>
      <c r="K169" s="109"/>
    </row>
    <row r="170" spans="2:11">
      <c r="B170" s="108"/>
      <c r="C170" s="109"/>
      <c r="D170" s="101"/>
      <c r="E170" s="101"/>
      <c r="F170" s="101"/>
      <c r="G170" s="101"/>
      <c r="H170" s="101"/>
      <c r="I170" s="109"/>
      <c r="J170" s="109"/>
      <c r="K170" s="109"/>
    </row>
    <row r="171" spans="2:11">
      <c r="B171" s="108"/>
      <c r="C171" s="109"/>
      <c r="D171" s="101"/>
      <c r="E171" s="101"/>
      <c r="F171" s="101"/>
      <c r="G171" s="101"/>
      <c r="H171" s="101"/>
      <c r="I171" s="109"/>
      <c r="J171" s="109"/>
      <c r="K171" s="109"/>
    </row>
    <row r="172" spans="2:11">
      <c r="B172" s="108"/>
      <c r="C172" s="109"/>
      <c r="D172" s="101"/>
      <c r="E172" s="101"/>
      <c r="F172" s="101"/>
      <c r="G172" s="101"/>
      <c r="H172" s="101"/>
      <c r="I172" s="109"/>
      <c r="J172" s="109"/>
      <c r="K172" s="109"/>
    </row>
    <row r="173" spans="2:11">
      <c r="B173" s="108"/>
      <c r="C173" s="109"/>
      <c r="D173" s="101"/>
      <c r="E173" s="101"/>
      <c r="F173" s="101"/>
      <c r="G173" s="101"/>
      <c r="H173" s="101"/>
      <c r="I173" s="109"/>
      <c r="J173" s="109"/>
      <c r="K173" s="109"/>
    </row>
    <row r="174" spans="2:11">
      <c r="B174" s="108"/>
      <c r="C174" s="109"/>
      <c r="D174" s="101"/>
      <c r="E174" s="101"/>
      <c r="F174" s="101"/>
      <c r="G174" s="101"/>
      <c r="H174" s="101"/>
      <c r="I174" s="109"/>
      <c r="J174" s="109"/>
      <c r="K174" s="109"/>
    </row>
    <row r="175" spans="2:11">
      <c r="B175" s="108"/>
      <c r="C175" s="109"/>
      <c r="D175" s="101"/>
      <c r="E175" s="101"/>
      <c r="F175" s="101"/>
      <c r="G175" s="101"/>
      <c r="H175" s="101"/>
      <c r="I175" s="109"/>
      <c r="J175" s="109"/>
      <c r="K175" s="109"/>
    </row>
    <row r="176" spans="2:11">
      <c r="B176" s="108"/>
      <c r="C176" s="109"/>
      <c r="D176" s="101"/>
      <c r="E176" s="101"/>
      <c r="F176" s="101"/>
      <c r="G176" s="101"/>
      <c r="H176" s="101"/>
      <c r="I176" s="109"/>
      <c r="J176" s="109"/>
      <c r="K176" s="109"/>
    </row>
    <row r="177" spans="2:11">
      <c r="B177" s="108"/>
      <c r="C177" s="109"/>
      <c r="D177" s="101"/>
      <c r="E177" s="101"/>
      <c r="F177" s="101"/>
      <c r="G177" s="101"/>
      <c r="H177" s="101"/>
      <c r="I177" s="109"/>
      <c r="J177" s="109"/>
      <c r="K177" s="109"/>
    </row>
    <row r="178" spans="2:11">
      <c r="B178" s="108"/>
      <c r="C178" s="109"/>
      <c r="D178" s="101"/>
      <c r="E178" s="101"/>
      <c r="F178" s="101"/>
      <c r="G178" s="101"/>
      <c r="H178" s="101"/>
      <c r="I178" s="109"/>
      <c r="J178" s="109"/>
      <c r="K178" s="109"/>
    </row>
    <row r="179" spans="2:11">
      <c r="B179" s="108"/>
      <c r="C179" s="109"/>
      <c r="D179" s="101"/>
      <c r="E179" s="101"/>
      <c r="F179" s="101"/>
      <c r="G179" s="101"/>
      <c r="H179" s="101"/>
      <c r="I179" s="109"/>
      <c r="J179" s="109"/>
      <c r="K179" s="109"/>
    </row>
    <row r="180" spans="2:11">
      <c r="B180" s="108"/>
      <c r="C180" s="109"/>
      <c r="D180" s="101"/>
      <c r="E180" s="101"/>
      <c r="F180" s="101"/>
      <c r="G180" s="101"/>
      <c r="H180" s="101"/>
      <c r="I180" s="109"/>
      <c r="J180" s="109"/>
      <c r="K180" s="109"/>
    </row>
    <row r="181" spans="2:11">
      <c r="B181" s="108"/>
      <c r="C181" s="109"/>
      <c r="D181" s="101"/>
      <c r="E181" s="101"/>
      <c r="F181" s="101"/>
      <c r="G181" s="101"/>
      <c r="H181" s="101"/>
      <c r="I181" s="109"/>
      <c r="J181" s="109"/>
      <c r="K181" s="109"/>
    </row>
    <row r="182" spans="2:11">
      <c r="B182" s="108"/>
      <c r="C182" s="109"/>
      <c r="D182" s="101"/>
      <c r="E182" s="101"/>
      <c r="F182" s="101"/>
      <c r="G182" s="101"/>
      <c r="H182" s="101"/>
      <c r="I182" s="109"/>
      <c r="J182" s="109"/>
      <c r="K182" s="109"/>
    </row>
    <row r="183" spans="2:11">
      <c r="B183" s="108"/>
      <c r="C183" s="109"/>
      <c r="D183" s="101"/>
      <c r="E183" s="101"/>
      <c r="F183" s="101"/>
      <c r="G183" s="101"/>
      <c r="H183" s="101"/>
      <c r="I183" s="109"/>
      <c r="J183" s="109"/>
      <c r="K183" s="109"/>
    </row>
    <row r="184" spans="2:11">
      <c r="B184" s="108"/>
      <c r="C184" s="109"/>
      <c r="D184" s="101"/>
      <c r="E184" s="101"/>
      <c r="F184" s="101"/>
      <c r="G184" s="101"/>
      <c r="H184" s="101"/>
      <c r="I184" s="109"/>
      <c r="J184" s="109"/>
      <c r="K184" s="109"/>
    </row>
    <row r="185" spans="2:11">
      <c r="B185" s="108"/>
      <c r="C185" s="109"/>
      <c r="D185" s="101"/>
      <c r="E185" s="101"/>
      <c r="F185" s="101"/>
      <c r="G185" s="101"/>
      <c r="H185" s="101"/>
      <c r="I185" s="109"/>
      <c r="J185" s="109"/>
      <c r="K185" s="109"/>
    </row>
    <row r="186" spans="2:11">
      <c r="B186" s="108"/>
      <c r="C186" s="109"/>
      <c r="D186" s="101"/>
      <c r="E186" s="101"/>
      <c r="F186" s="101"/>
      <c r="G186" s="101"/>
      <c r="H186" s="101"/>
      <c r="I186" s="109"/>
      <c r="J186" s="109"/>
      <c r="K186" s="109"/>
    </row>
    <row r="187" spans="2:11">
      <c r="B187" s="108"/>
      <c r="C187" s="109"/>
      <c r="D187" s="101"/>
      <c r="E187" s="101"/>
      <c r="F187" s="101"/>
      <c r="G187" s="101"/>
      <c r="H187" s="101"/>
      <c r="I187" s="109"/>
      <c r="J187" s="109"/>
      <c r="K187" s="109"/>
    </row>
    <row r="188" spans="2:11">
      <c r="B188" s="108"/>
      <c r="C188" s="109"/>
      <c r="D188" s="101"/>
      <c r="E188" s="101"/>
      <c r="F188" s="101"/>
      <c r="G188" s="101"/>
      <c r="H188" s="101"/>
      <c r="I188" s="109"/>
      <c r="J188" s="109"/>
      <c r="K188" s="109"/>
    </row>
    <row r="189" spans="2:11">
      <c r="B189" s="108"/>
      <c r="C189" s="109"/>
      <c r="D189" s="101"/>
      <c r="E189" s="101"/>
      <c r="F189" s="101"/>
      <c r="G189" s="101"/>
      <c r="H189" s="101"/>
      <c r="I189" s="109"/>
      <c r="J189" s="109"/>
      <c r="K189" s="109"/>
    </row>
    <row r="190" spans="2:11">
      <c r="B190" s="108"/>
      <c r="C190" s="109"/>
      <c r="D190" s="101"/>
      <c r="E190" s="101"/>
      <c r="F190" s="101"/>
      <c r="G190" s="101"/>
      <c r="H190" s="101"/>
      <c r="I190" s="109"/>
      <c r="J190" s="109"/>
      <c r="K190" s="109"/>
    </row>
    <row r="191" spans="2:11">
      <c r="B191" s="108"/>
      <c r="C191" s="109"/>
      <c r="D191" s="101"/>
      <c r="E191" s="101"/>
      <c r="F191" s="101"/>
      <c r="G191" s="101"/>
      <c r="H191" s="101"/>
      <c r="I191" s="109"/>
      <c r="J191" s="109"/>
      <c r="K191" s="109"/>
    </row>
    <row r="192" spans="2:11">
      <c r="B192" s="108"/>
      <c r="C192" s="109"/>
      <c r="D192" s="101"/>
      <c r="E192" s="101"/>
      <c r="F192" s="101"/>
      <c r="G192" s="101"/>
      <c r="H192" s="101"/>
      <c r="I192" s="109"/>
      <c r="J192" s="109"/>
      <c r="K192" s="109"/>
    </row>
    <row r="193" spans="2:11">
      <c r="B193" s="108"/>
      <c r="C193" s="109"/>
      <c r="D193" s="101"/>
      <c r="E193" s="101"/>
      <c r="F193" s="101"/>
      <c r="G193" s="101"/>
      <c r="H193" s="101"/>
      <c r="I193" s="109"/>
      <c r="J193" s="109"/>
      <c r="K193" s="109"/>
    </row>
    <row r="194" spans="2:11">
      <c r="B194" s="108"/>
      <c r="C194" s="109"/>
      <c r="D194" s="101"/>
      <c r="E194" s="101"/>
      <c r="F194" s="101"/>
      <c r="G194" s="101"/>
      <c r="H194" s="101"/>
      <c r="I194" s="109"/>
      <c r="J194" s="109"/>
      <c r="K194" s="109"/>
    </row>
    <row r="195" spans="2:11">
      <c r="B195" s="108"/>
      <c r="C195" s="109"/>
      <c r="D195" s="101"/>
      <c r="E195" s="101"/>
      <c r="F195" s="101"/>
      <c r="G195" s="101"/>
      <c r="H195" s="101"/>
      <c r="I195" s="109"/>
      <c r="J195" s="109"/>
      <c r="K195" s="109"/>
    </row>
    <row r="196" spans="2:11">
      <c r="B196" s="108"/>
      <c r="C196" s="109"/>
      <c r="D196" s="101"/>
      <c r="E196" s="101"/>
      <c r="F196" s="101"/>
      <c r="G196" s="101"/>
      <c r="H196" s="101"/>
      <c r="I196" s="109"/>
      <c r="J196" s="109"/>
      <c r="K196" s="109"/>
    </row>
    <row r="197" spans="2:11">
      <c r="B197" s="108"/>
      <c r="C197" s="109"/>
      <c r="D197" s="101"/>
      <c r="E197" s="101"/>
      <c r="F197" s="101"/>
      <c r="G197" s="101"/>
      <c r="H197" s="101"/>
      <c r="I197" s="109"/>
      <c r="J197" s="109"/>
      <c r="K197" s="109"/>
    </row>
    <row r="198" spans="2:11">
      <c r="B198" s="108"/>
      <c r="C198" s="109"/>
      <c r="D198" s="101"/>
      <c r="E198" s="101"/>
      <c r="F198" s="101"/>
      <c r="G198" s="101"/>
      <c r="H198" s="101"/>
      <c r="I198" s="109"/>
      <c r="J198" s="109"/>
      <c r="K198" s="109"/>
    </row>
    <row r="199" spans="2:11">
      <c r="B199" s="108"/>
      <c r="C199" s="109"/>
      <c r="D199" s="101"/>
      <c r="E199" s="101"/>
      <c r="F199" s="101"/>
      <c r="G199" s="101"/>
      <c r="H199" s="101"/>
      <c r="I199" s="109"/>
      <c r="J199" s="109"/>
      <c r="K199" s="109"/>
    </row>
    <row r="200" spans="2:11">
      <c r="B200" s="108"/>
      <c r="C200" s="109"/>
      <c r="D200" s="101"/>
      <c r="E200" s="101"/>
      <c r="F200" s="101"/>
      <c r="G200" s="101"/>
      <c r="H200" s="101"/>
      <c r="I200" s="109"/>
      <c r="J200" s="109"/>
      <c r="K200" s="109"/>
    </row>
    <row r="201" spans="2:11">
      <c r="B201" s="108"/>
      <c r="C201" s="109"/>
      <c r="D201" s="101"/>
      <c r="E201" s="101"/>
      <c r="F201" s="101"/>
      <c r="G201" s="101"/>
      <c r="H201" s="101"/>
      <c r="I201" s="109"/>
      <c r="J201" s="109"/>
      <c r="K201" s="109"/>
    </row>
    <row r="202" spans="2:11">
      <c r="B202" s="108"/>
      <c r="C202" s="109"/>
      <c r="D202" s="101"/>
      <c r="E202" s="101"/>
      <c r="F202" s="101"/>
      <c r="G202" s="101"/>
      <c r="H202" s="101"/>
      <c r="I202" s="109"/>
      <c r="J202" s="109"/>
      <c r="K202" s="109"/>
    </row>
    <row r="203" spans="2:11">
      <c r="B203" s="108"/>
      <c r="C203" s="109"/>
      <c r="D203" s="101"/>
      <c r="E203" s="101"/>
      <c r="F203" s="101"/>
      <c r="G203" s="101"/>
      <c r="H203" s="101"/>
      <c r="I203" s="109"/>
      <c r="J203" s="109"/>
      <c r="K203" s="109"/>
    </row>
    <row r="204" spans="2:11">
      <c r="B204" s="108"/>
      <c r="C204" s="109"/>
      <c r="D204" s="101"/>
      <c r="E204" s="101"/>
      <c r="F204" s="101"/>
      <c r="G204" s="101"/>
      <c r="H204" s="101"/>
      <c r="I204" s="109"/>
      <c r="J204" s="109"/>
      <c r="K204" s="109"/>
    </row>
    <row r="205" spans="2:11">
      <c r="B205" s="108"/>
      <c r="C205" s="109"/>
      <c r="D205" s="101"/>
      <c r="E205" s="101"/>
      <c r="F205" s="101"/>
      <c r="G205" s="101"/>
      <c r="H205" s="101"/>
      <c r="I205" s="109"/>
      <c r="J205" s="109"/>
      <c r="K205" s="109"/>
    </row>
    <row r="206" spans="2:11">
      <c r="B206" s="108"/>
      <c r="C206" s="109"/>
      <c r="D206" s="101"/>
      <c r="E206" s="101"/>
      <c r="F206" s="101"/>
      <c r="G206" s="101"/>
      <c r="H206" s="101"/>
      <c r="I206" s="109"/>
      <c r="J206" s="109"/>
      <c r="K206" s="109"/>
    </row>
    <row r="207" spans="2:11">
      <c r="B207" s="108"/>
      <c r="C207" s="109"/>
      <c r="D207" s="101"/>
      <c r="E207" s="101"/>
      <c r="F207" s="101"/>
      <c r="G207" s="101"/>
      <c r="H207" s="101"/>
      <c r="I207" s="109"/>
      <c r="J207" s="109"/>
      <c r="K207" s="109"/>
    </row>
    <row r="208" spans="2:11">
      <c r="B208" s="108"/>
      <c r="C208" s="109"/>
      <c r="D208" s="101"/>
      <c r="E208" s="101"/>
      <c r="F208" s="101"/>
      <c r="G208" s="101"/>
      <c r="H208" s="101"/>
      <c r="I208" s="109"/>
      <c r="J208" s="109"/>
      <c r="K208" s="109"/>
    </row>
    <row r="209" spans="2:11">
      <c r="B209" s="108"/>
      <c r="C209" s="109"/>
      <c r="D209" s="101"/>
      <c r="E209" s="101"/>
      <c r="F209" s="101"/>
      <c r="G209" s="101"/>
      <c r="H209" s="101"/>
      <c r="I209" s="109"/>
      <c r="J209" s="109"/>
      <c r="K209" s="109"/>
    </row>
    <row r="210" spans="2:11">
      <c r="B210" s="108"/>
      <c r="C210" s="109"/>
      <c r="D210" s="101"/>
      <c r="E210" s="101"/>
      <c r="F210" s="101"/>
      <c r="G210" s="101"/>
      <c r="H210" s="101"/>
      <c r="I210" s="109"/>
      <c r="J210" s="109"/>
      <c r="K210" s="109"/>
    </row>
    <row r="211" spans="2:11">
      <c r="B211" s="108"/>
      <c r="C211" s="109"/>
      <c r="D211" s="101"/>
      <c r="E211" s="101"/>
      <c r="F211" s="101"/>
      <c r="G211" s="101"/>
      <c r="H211" s="101"/>
      <c r="I211" s="109"/>
      <c r="J211" s="109"/>
      <c r="K211" s="109"/>
    </row>
    <row r="212" spans="2:11">
      <c r="B212" s="108"/>
      <c r="C212" s="109"/>
      <c r="D212" s="101"/>
      <c r="E212" s="101"/>
      <c r="F212" s="101"/>
      <c r="G212" s="101"/>
      <c r="H212" s="101"/>
      <c r="I212" s="109"/>
      <c r="J212" s="109"/>
      <c r="K212" s="109"/>
    </row>
    <row r="213" spans="2:11">
      <c r="B213" s="108"/>
      <c r="C213" s="109"/>
      <c r="D213" s="101"/>
      <c r="E213" s="101"/>
      <c r="F213" s="101"/>
      <c r="G213" s="101"/>
      <c r="H213" s="101"/>
      <c r="I213" s="109"/>
      <c r="J213" s="109"/>
      <c r="K213" s="109"/>
    </row>
    <row r="214" spans="2:11">
      <c r="B214" s="108"/>
      <c r="C214" s="109"/>
      <c r="D214" s="101"/>
      <c r="E214" s="101"/>
      <c r="F214" s="101"/>
      <c r="G214" s="101"/>
      <c r="H214" s="101"/>
      <c r="I214" s="109"/>
      <c r="J214" s="109"/>
      <c r="K214" s="109"/>
    </row>
    <row r="215" spans="2:11">
      <c r="B215" s="108"/>
      <c r="C215" s="109"/>
      <c r="D215" s="101"/>
      <c r="E215" s="101"/>
      <c r="F215" s="101"/>
      <c r="G215" s="101"/>
      <c r="H215" s="101"/>
      <c r="I215" s="109"/>
      <c r="J215" s="109"/>
      <c r="K215" s="109"/>
    </row>
    <row r="216" spans="2:11">
      <c r="B216" s="108"/>
      <c r="C216" s="109"/>
      <c r="D216" s="101"/>
      <c r="E216" s="101"/>
      <c r="F216" s="101"/>
      <c r="G216" s="101"/>
      <c r="H216" s="101"/>
      <c r="I216" s="109"/>
      <c r="J216" s="109"/>
      <c r="K216" s="109"/>
    </row>
    <row r="217" spans="2:11">
      <c r="B217" s="108"/>
      <c r="C217" s="109"/>
      <c r="D217" s="101"/>
      <c r="E217" s="101"/>
      <c r="F217" s="101"/>
      <c r="G217" s="101"/>
      <c r="H217" s="101"/>
      <c r="I217" s="109"/>
      <c r="J217" s="109"/>
      <c r="K217" s="109"/>
    </row>
    <row r="218" spans="2:11">
      <c r="B218" s="108"/>
      <c r="C218" s="109"/>
      <c r="D218" s="101"/>
      <c r="E218" s="101"/>
      <c r="F218" s="101"/>
      <c r="G218" s="101"/>
      <c r="H218" s="101"/>
      <c r="I218" s="109"/>
      <c r="J218" s="109"/>
      <c r="K218" s="109"/>
    </row>
    <row r="219" spans="2:11">
      <c r="B219" s="108"/>
      <c r="C219" s="109"/>
      <c r="D219" s="101"/>
      <c r="E219" s="101"/>
      <c r="F219" s="101"/>
      <c r="G219" s="101"/>
      <c r="H219" s="101"/>
      <c r="I219" s="109"/>
      <c r="J219" s="109"/>
      <c r="K219" s="109"/>
    </row>
    <row r="220" spans="2:11">
      <c r="B220" s="108"/>
      <c r="C220" s="109"/>
      <c r="D220" s="101"/>
      <c r="E220" s="101"/>
      <c r="F220" s="101"/>
      <c r="G220" s="101"/>
      <c r="H220" s="101"/>
      <c r="I220" s="109"/>
      <c r="J220" s="109"/>
      <c r="K220" s="109"/>
    </row>
    <row r="221" spans="2:11">
      <c r="B221" s="108"/>
      <c r="C221" s="109"/>
      <c r="D221" s="101"/>
      <c r="E221" s="101"/>
      <c r="F221" s="101"/>
      <c r="G221" s="101"/>
      <c r="H221" s="101"/>
      <c r="I221" s="109"/>
      <c r="J221" s="109"/>
      <c r="K221" s="109"/>
    </row>
    <row r="222" spans="2:11">
      <c r="B222" s="108"/>
      <c r="C222" s="109"/>
      <c r="D222" s="101"/>
      <c r="E222" s="101"/>
      <c r="F222" s="101"/>
      <c r="G222" s="101"/>
      <c r="H222" s="101"/>
      <c r="I222" s="109"/>
      <c r="J222" s="109"/>
      <c r="K222" s="109"/>
    </row>
    <row r="223" spans="2:11">
      <c r="B223" s="108"/>
      <c r="C223" s="109"/>
      <c r="D223" s="101"/>
      <c r="E223" s="101"/>
      <c r="F223" s="101"/>
      <c r="G223" s="101"/>
      <c r="H223" s="101"/>
      <c r="I223" s="109"/>
      <c r="J223" s="109"/>
      <c r="K223" s="109"/>
    </row>
    <row r="224" spans="2:11">
      <c r="B224" s="108"/>
      <c r="C224" s="109"/>
      <c r="D224" s="101"/>
      <c r="E224" s="101"/>
      <c r="F224" s="101"/>
      <c r="G224" s="101"/>
      <c r="H224" s="101"/>
      <c r="I224" s="109"/>
      <c r="J224" s="109"/>
      <c r="K224" s="109"/>
    </row>
    <row r="225" spans="2:11">
      <c r="B225" s="108"/>
      <c r="C225" s="109"/>
      <c r="D225" s="101"/>
      <c r="E225" s="101"/>
      <c r="F225" s="101"/>
      <c r="G225" s="101"/>
      <c r="H225" s="101"/>
      <c r="I225" s="109"/>
      <c r="J225" s="109"/>
      <c r="K225" s="109"/>
    </row>
    <row r="226" spans="2:11">
      <c r="B226" s="108"/>
      <c r="C226" s="109"/>
      <c r="D226" s="101"/>
      <c r="E226" s="101"/>
      <c r="F226" s="101"/>
      <c r="G226" s="101"/>
      <c r="H226" s="101"/>
      <c r="I226" s="109"/>
      <c r="J226" s="109"/>
      <c r="K226" s="109"/>
    </row>
    <row r="227" spans="2:11">
      <c r="B227" s="108"/>
      <c r="C227" s="109"/>
      <c r="D227" s="101"/>
      <c r="E227" s="101"/>
      <c r="F227" s="101"/>
      <c r="G227" s="101"/>
      <c r="H227" s="101"/>
      <c r="I227" s="109"/>
      <c r="J227" s="109"/>
      <c r="K227" s="109"/>
    </row>
    <row r="228" spans="2:11">
      <c r="B228" s="108"/>
      <c r="C228" s="109"/>
      <c r="D228" s="101"/>
      <c r="E228" s="101"/>
      <c r="F228" s="101"/>
      <c r="G228" s="101"/>
      <c r="H228" s="101"/>
      <c r="I228" s="109"/>
      <c r="J228" s="109"/>
      <c r="K228" s="109"/>
    </row>
    <row r="229" spans="2:11">
      <c r="B229" s="108"/>
      <c r="C229" s="109"/>
      <c r="D229" s="101"/>
      <c r="E229" s="101"/>
      <c r="F229" s="101"/>
      <c r="G229" s="101"/>
      <c r="H229" s="101"/>
      <c r="I229" s="109"/>
      <c r="J229" s="109"/>
      <c r="K229" s="109"/>
    </row>
    <row r="230" spans="2:11">
      <c r="B230" s="108"/>
      <c r="C230" s="109"/>
      <c r="D230" s="101"/>
      <c r="E230" s="101"/>
      <c r="F230" s="101"/>
      <c r="G230" s="101"/>
      <c r="H230" s="101"/>
      <c r="I230" s="109"/>
      <c r="J230" s="109"/>
      <c r="K230" s="109"/>
    </row>
    <row r="231" spans="2:11">
      <c r="B231" s="108"/>
      <c r="C231" s="109"/>
      <c r="D231" s="101"/>
      <c r="E231" s="101"/>
      <c r="F231" s="101"/>
      <c r="G231" s="101"/>
      <c r="H231" s="101"/>
      <c r="I231" s="109"/>
      <c r="J231" s="109"/>
      <c r="K231" s="109"/>
    </row>
    <row r="232" spans="2:11">
      <c r="B232" s="108"/>
      <c r="C232" s="109"/>
      <c r="D232" s="101"/>
      <c r="E232" s="101"/>
      <c r="F232" s="101"/>
      <c r="G232" s="101"/>
      <c r="H232" s="101"/>
      <c r="I232" s="109"/>
      <c r="J232" s="109"/>
      <c r="K232" s="109"/>
    </row>
    <row r="233" spans="2:11">
      <c r="B233" s="108"/>
      <c r="C233" s="109"/>
      <c r="D233" s="101"/>
      <c r="E233" s="101"/>
      <c r="F233" s="101"/>
      <c r="G233" s="101"/>
      <c r="H233" s="101"/>
      <c r="I233" s="109"/>
      <c r="J233" s="109"/>
      <c r="K233" s="109"/>
    </row>
    <row r="234" spans="2:11">
      <c r="B234" s="108"/>
      <c r="C234" s="109"/>
      <c r="D234" s="101"/>
      <c r="E234" s="101"/>
      <c r="F234" s="101"/>
      <c r="G234" s="101"/>
      <c r="H234" s="101"/>
      <c r="I234" s="109"/>
      <c r="J234" s="109"/>
      <c r="K234" s="109"/>
    </row>
    <row r="235" spans="2:11">
      <c r="B235" s="108"/>
      <c r="C235" s="109"/>
      <c r="D235" s="101"/>
      <c r="E235" s="101"/>
      <c r="F235" s="101"/>
      <c r="G235" s="101"/>
      <c r="H235" s="101"/>
      <c r="I235" s="109"/>
      <c r="J235" s="109"/>
      <c r="K235" s="109"/>
    </row>
    <row r="236" spans="2:11">
      <c r="B236" s="108"/>
      <c r="C236" s="109"/>
      <c r="D236" s="101"/>
      <c r="E236" s="101"/>
      <c r="F236" s="101"/>
      <c r="G236" s="101"/>
      <c r="H236" s="101"/>
      <c r="I236" s="109"/>
      <c r="J236" s="109"/>
      <c r="K236" s="109"/>
    </row>
    <row r="237" spans="2:11">
      <c r="B237" s="108"/>
      <c r="C237" s="109"/>
      <c r="D237" s="101"/>
      <c r="E237" s="101"/>
      <c r="F237" s="101"/>
      <c r="G237" s="101"/>
      <c r="H237" s="101"/>
      <c r="I237" s="109"/>
      <c r="J237" s="109"/>
      <c r="K237" s="109"/>
    </row>
    <row r="238" spans="2:11">
      <c r="B238" s="108"/>
      <c r="C238" s="109"/>
      <c r="D238" s="101"/>
      <c r="E238" s="101"/>
      <c r="F238" s="101"/>
      <c r="G238" s="101"/>
      <c r="H238" s="101"/>
      <c r="I238" s="109"/>
      <c r="J238" s="109"/>
      <c r="K238" s="109"/>
    </row>
    <row r="239" spans="2:11">
      <c r="B239" s="108"/>
      <c r="C239" s="109"/>
      <c r="D239" s="101"/>
      <c r="E239" s="101"/>
      <c r="F239" s="101"/>
      <c r="G239" s="101"/>
      <c r="H239" s="101"/>
      <c r="I239" s="109"/>
      <c r="J239" s="109"/>
      <c r="K239" s="109"/>
    </row>
    <row r="240" spans="2:11">
      <c r="B240" s="108"/>
      <c r="C240" s="109"/>
      <c r="D240" s="101"/>
      <c r="E240" s="101"/>
      <c r="F240" s="101"/>
      <c r="G240" s="101"/>
      <c r="H240" s="101"/>
      <c r="I240" s="109"/>
      <c r="J240" s="109"/>
      <c r="K240" s="109"/>
    </row>
    <row r="241" spans="2:11">
      <c r="B241" s="108"/>
      <c r="C241" s="109"/>
      <c r="D241" s="101"/>
      <c r="E241" s="101"/>
      <c r="F241" s="101"/>
      <c r="G241" s="101"/>
      <c r="H241" s="101"/>
      <c r="I241" s="109"/>
      <c r="J241" s="109"/>
      <c r="K241" s="109"/>
    </row>
    <row r="242" spans="2:11">
      <c r="B242" s="108"/>
      <c r="C242" s="109"/>
      <c r="D242" s="101"/>
      <c r="E242" s="101"/>
      <c r="F242" s="101"/>
      <c r="G242" s="101"/>
      <c r="H242" s="101"/>
      <c r="I242" s="109"/>
      <c r="J242" s="109"/>
      <c r="K242" s="109"/>
    </row>
    <row r="243" spans="2:11">
      <c r="B243" s="108"/>
      <c r="C243" s="109"/>
      <c r="D243" s="101"/>
      <c r="E243" s="101"/>
      <c r="F243" s="101"/>
      <c r="G243" s="101"/>
      <c r="H243" s="101"/>
      <c r="I243" s="109"/>
      <c r="J243" s="109"/>
      <c r="K243" s="109"/>
    </row>
    <row r="244" spans="2:11">
      <c r="B244" s="108"/>
      <c r="C244" s="109"/>
      <c r="D244" s="101"/>
      <c r="E244" s="101"/>
      <c r="F244" s="101"/>
      <c r="G244" s="101"/>
      <c r="H244" s="101"/>
      <c r="I244" s="109"/>
      <c r="J244" s="109"/>
      <c r="K244" s="109"/>
    </row>
    <row r="245" spans="2:11">
      <c r="B245" s="108"/>
      <c r="C245" s="109"/>
      <c r="D245" s="101"/>
      <c r="E245" s="101"/>
      <c r="F245" s="101"/>
      <c r="G245" s="101"/>
      <c r="H245" s="101"/>
      <c r="I245" s="109"/>
      <c r="J245" s="109"/>
      <c r="K245" s="109"/>
    </row>
    <row r="246" spans="2:11">
      <c r="B246" s="108"/>
      <c r="C246" s="109"/>
      <c r="D246" s="101"/>
      <c r="E246" s="101"/>
      <c r="F246" s="101"/>
      <c r="G246" s="101"/>
      <c r="H246" s="101"/>
      <c r="I246" s="109"/>
      <c r="J246" s="109"/>
      <c r="K246" s="109"/>
    </row>
    <row r="247" spans="2:11">
      <c r="B247" s="108"/>
      <c r="C247" s="109"/>
      <c r="D247" s="101"/>
      <c r="E247" s="101"/>
      <c r="F247" s="101"/>
      <c r="G247" s="101"/>
      <c r="H247" s="101"/>
      <c r="I247" s="109"/>
      <c r="J247" s="109"/>
      <c r="K247" s="109"/>
    </row>
    <row r="248" spans="2:11">
      <c r="B248" s="108"/>
      <c r="C248" s="109"/>
      <c r="D248" s="101"/>
      <c r="E248" s="101"/>
      <c r="F248" s="101"/>
      <c r="G248" s="101"/>
      <c r="H248" s="101"/>
      <c r="I248" s="109"/>
      <c r="J248" s="109"/>
      <c r="K248" s="109"/>
    </row>
    <row r="249" spans="2:11">
      <c r="B249" s="108"/>
      <c r="C249" s="109"/>
      <c r="D249" s="101"/>
      <c r="E249" s="101"/>
      <c r="F249" s="101"/>
      <c r="G249" s="101"/>
      <c r="H249" s="101"/>
      <c r="I249" s="109"/>
      <c r="J249" s="109"/>
      <c r="K249" s="109"/>
    </row>
    <row r="250" spans="2:11">
      <c r="B250" s="108"/>
      <c r="C250" s="109"/>
      <c r="D250" s="101"/>
      <c r="E250" s="101"/>
      <c r="F250" s="101"/>
      <c r="G250" s="101"/>
      <c r="H250" s="101"/>
      <c r="I250" s="109"/>
      <c r="J250" s="109"/>
      <c r="K250" s="109"/>
    </row>
    <row r="251" spans="2:11">
      <c r="B251" s="108"/>
      <c r="C251" s="109"/>
      <c r="D251" s="101"/>
      <c r="E251" s="101"/>
      <c r="F251" s="101"/>
      <c r="G251" s="101"/>
      <c r="H251" s="101"/>
      <c r="I251" s="109"/>
      <c r="J251" s="109"/>
      <c r="K251" s="109"/>
    </row>
    <row r="252" spans="2:11">
      <c r="B252" s="108"/>
      <c r="C252" s="109"/>
      <c r="D252" s="101"/>
      <c r="E252" s="101"/>
      <c r="F252" s="101"/>
      <c r="G252" s="101"/>
      <c r="H252" s="101"/>
      <c r="I252" s="109"/>
      <c r="J252" s="109"/>
      <c r="K252" s="109"/>
    </row>
    <row r="253" spans="2:11">
      <c r="B253" s="108"/>
      <c r="C253" s="109"/>
      <c r="D253" s="101"/>
      <c r="E253" s="101"/>
      <c r="F253" s="101"/>
      <c r="G253" s="101"/>
      <c r="H253" s="101"/>
      <c r="I253" s="109"/>
      <c r="J253" s="109"/>
      <c r="K253" s="109"/>
    </row>
    <row r="254" spans="2:11">
      <c r="B254" s="108"/>
      <c r="C254" s="109"/>
      <c r="D254" s="101"/>
      <c r="E254" s="101"/>
      <c r="F254" s="101"/>
      <c r="G254" s="101"/>
      <c r="H254" s="101"/>
      <c r="I254" s="109"/>
      <c r="J254" s="109"/>
      <c r="K254" s="109"/>
    </row>
    <row r="255" spans="2:11">
      <c r="B255" s="108"/>
      <c r="C255" s="109"/>
      <c r="D255" s="101"/>
      <c r="E255" s="101"/>
      <c r="F255" s="101"/>
      <c r="G255" s="101"/>
      <c r="H255" s="101"/>
      <c r="I255" s="109"/>
      <c r="J255" s="109"/>
      <c r="K255" s="109"/>
    </row>
    <row r="256" spans="2:11">
      <c r="B256" s="108"/>
      <c r="C256" s="109"/>
      <c r="D256" s="101"/>
      <c r="E256" s="101"/>
      <c r="F256" s="101"/>
      <c r="G256" s="101"/>
      <c r="H256" s="101"/>
      <c r="I256" s="109"/>
      <c r="J256" s="109"/>
      <c r="K256" s="109"/>
    </row>
    <row r="257" spans="2:11">
      <c r="B257" s="108"/>
      <c r="C257" s="109"/>
      <c r="D257" s="101"/>
      <c r="E257" s="101"/>
      <c r="F257" s="101"/>
      <c r="G257" s="101"/>
      <c r="H257" s="101"/>
      <c r="I257" s="109"/>
      <c r="J257" s="109"/>
      <c r="K257" s="109"/>
    </row>
    <row r="258" spans="2:11">
      <c r="B258" s="108"/>
      <c r="C258" s="109"/>
      <c r="D258" s="101"/>
      <c r="E258" s="101"/>
      <c r="F258" s="101"/>
      <c r="G258" s="101"/>
      <c r="H258" s="101"/>
      <c r="I258" s="109"/>
      <c r="J258" s="109"/>
      <c r="K258" s="109"/>
    </row>
    <row r="259" spans="2:11">
      <c r="B259" s="108"/>
      <c r="C259" s="109"/>
      <c r="D259" s="101"/>
      <c r="E259" s="101"/>
      <c r="F259" s="101"/>
      <c r="G259" s="101"/>
      <c r="H259" s="101"/>
      <c r="I259" s="109"/>
      <c r="J259" s="109"/>
      <c r="K259" s="109"/>
    </row>
    <row r="260" spans="2:11">
      <c r="B260" s="108"/>
      <c r="C260" s="109"/>
      <c r="D260" s="101"/>
      <c r="E260" s="101"/>
      <c r="F260" s="101"/>
      <c r="G260" s="101"/>
      <c r="H260" s="101"/>
      <c r="I260" s="109"/>
      <c r="J260" s="109"/>
      <c r="K260" s="109"/>
    </row>
    <row r="261" spans="2:11">
      <c r="B261" s="108"/>
      <c r="C261" s="109"/>
      <c r="D261" s="101"/>
      <c r="E261" s="101"/>
      <c r="F261" s="101"/>
      <c r="G261" s="101"/>
      <c r="H261" s="101"/>
      <c r="I261" s="109"/>
      <c r="J261" s="109"/>
      <c r="K261" s="109"/>
    </row>
    <row r="262" spans="2:11">
      <c r="B262" s="108"/>
      <c r="C262" s="109"/>
      <c r="D262" s="101"/>
      <c r="E262" s="101"/>
      <c r="F262" s="101"/>
      <c r="G262" s="101"/>
      <c r="H262" s="101"/>
      <c r="I262" s="109"/>
      <c r="J262" s="109"/>
      <c r="K262" s="109"/>
    </row>
    <row r="263" spans="2:11">
      <c r="B263" s="108"/>
      <c r="C263" s="109"/>
      <c r="D263" s="101"/>
      <c r="E263" s="101"/>
      <c r="F263" s="101"/>
      <c r="G263" s="101"/>
      <c r="H263" s="101"/>
      <c r="I263" s="109"/>
      <c r="J263" s="109"/>
      <c r="K263" s="109"/>
    </row>
    <row r="264" spans="2:11">
      <c r="B264" s="108"/>
      <c r="C264" s="109"/>
      <c r="D264" s="101"/>
      <c r="E264" s="101"/>
      <c r="F264" s="101"/>
      <c r="G264" s="101"/>
      <c r="H264" s="101"/>
      <c r="I264" s="109"/>
      <c r="J264" s="109"/>
      <c r="K264" s="109"/>
    </row>
    <row r="265" spans="2:11">
      <c r="B265" s="108"/>
      <c r="C265" s="109"/>
      <c r="D265" s="101"/>
      <c r="E265" s="101"/>
      <c r="F265" s="101"/>
      <c r="G265" s="101"/>
      <c r="H265" s="101"/>
      <c r="I265" s="109"/>
      <c r="J265" s="109"/>
      <c r="K265" s="109"/>
    </row>
    <row r="266" spans="2:11">
      <c r="B266" s="108"/>
      <c r="C266" s="109"/>
      <c r="D266" s="101"/>
      <c r="E266" s="101"/>
      <c r="F266" s="101"/>
      <c r="G266" s="101"/>
      <c r="H266" s="101"/>
      <c r="I266" s="109"/>
      <c r="J266" s="109"/>
      <c r="K266" s="109"/>
    </row>
    <row r="267" spans="2:11">
      <c r="B267" s="108"/>
      <c r="C267" s="109"/>
      <c r="D267" s="101"/>
      <c r="E267" s="101"/>
      <c r="F267" s="101"/>
      <c r="G267" s="101"/>
      <c r="H267" s="101"/>
      <c r="I267" s="109"/>
      <c r="J267" s="109"/>
      <c r="K267" s="109"/>
    </row>
    <row r="268" spans="2:11">
      <c r="B268" s="108"/>
      <c r="C268" s="109"/>
      <c r="D268" s="101"/>
      <c r="E268" s="101"/>
      <c r="F268" s="101"/>
      <c r="G268" s="101"/>
      <c r="H268" s="101"/>
      <c r="I268" s="109"/>
      <c r="J268" s="109"/>
      <c r="K268" s="109"/>
    </row>
    <row r="269" spans="2:11">
      <c r="B269" s="108"/>
      <c r="C269" s="109"/>
      <c r="D269" s="101"/>
      <c r="E269" s="101"/>
      <c r="F269" s="101"/>
      <c r="G269" s="101"/>
      <c r="H269" s="101"/>
      <c r="I269" s="109"/>
      <c r="J269" s="109"/>
      <c r="K269" s="109"/>
    </row>
    <row r="270" spans="2:11">
      <c r="B270" s="108"/>
      <c r="C270" s="109"/>
      <c r="D270" s="101"/>
      <c r="E270" s="101"/>
      <c r="F270" s="101"/>
      <c r="G270" s="101"/>
      <c r="H270" s="101"/>
      <c r="I270" s="109"/>
      <c r="J270" s="109"/>
      <c r="K270" s="109"/>
    </row>
    <row r="271" spans="2:11">
      <c r="B271" s="108"/>
      <c r="C271" s="109"/>
      <c r="D271" s="101"/>
      <c r="E271" s="101"/>
      <c r="F271" s="101"/>
      <c r="G271" s="101"/>
      <c r="H271" s="101"/>
      <c r="I271" s="109"/>
      <c r="J271" s="109"/>
      <c r="K271" s="109"/>
    </row>
    <row r="272" spans="2:11">
      <c r="B272" s="108"/>
      <c r="C272" s="109"/>
      <c r="D272" s="101"/>
      <c r="E272" s="101"/>
      <c r="F272" s="101"/>
      <c r="G272" s="101"/>
      <c r="H272" s="101"/>
      <c r="I272" s="109"/>
      <c r="J272" s="109"/>
      <c r="K272" s="109"/>
    </row>
    <row r="273" spans="2:11">
      <c r="B273" s="108"/>
      <c r="C273" s="109"/>
      <c r="D273" s="101"/>
      <c r="E273" s="101"/>
      <c r="F273" s="101"/>
      <c r="G273" s="101"/>
      <c r="H273" s="101"/>
      <c r="I273" s="109"/>
      <c r="J273" s="109"/>
      <c r="K273" s="109"/>
    </row>
    <row r="274" spans="2:11">
      <c r="B274" s="108"/>
      <c r="C274" s="109"/>
      <c r="D274" s="101"/>
      <c r="E274" s="101"/>
      <c r="F274" s="101"/>
      <c r="G274" s="101"/>
      <c r="H274" s="101"/>
      <c r="I274" s="109"/>
      <c r="J274" s="109"/>
      <c r="K274" s="109"/>
    </row>
    <row r="275" spans="2:11">
      <c r="B275" s="108"/>
      <c r="C275" s="109"/>
      <c r="D275" s="101"/>
      <c r="E275" s="101"/>
      <c r="F275" s="101"/>
      <c r="G275" s="101"/>
      <c r="H275" s="101"/>
      <c r="I275" s="109"/>
      <c r="J275" s="109"/>
      <c r="K275" s="109"/>
    </row>
    <row r="276" spans="2:11">
      <c r="B276" s="108"/>
      <c r="C276" s="109"/>
      <c r="D276" s="101"/>
      <c r="E276" s="101"/>
      <c r="F276" s="101"/>
      <c r="G276" s="101"/>
      <c r="H276" s="101"/>
      <c r="I276" s="109"/>
      <c r="J276" s="109"/>
      <c r="K276" s="109"/>
    </row>
    <row r="277" spans="2:11">
      <c r="B277" s="108"/>
      <c r="C277" s="109"/>
      <c r="D277" s="101"/>
      <c r="E277" s="101"/>
      <c r="F277" s="101"/>
      <c r="G277" s="101"/>
      <c r="H277" s="101"/>
      <c r="I277" s="109"/>
      <c r="J277" s="109"/>
      <c r="K277" s="109"/>
    </row>
    <row r="278" spans="2:11">
      <c r="B278" s="108"/>
      <c r="C278" s="109"/>
      <c r="D278" s="101"/>
      <c r="E278" s="101"/>
      <c r="F278" s="101"/>
      <c r="G278" s="101"/>
      <c r="H278" s="101"/>
      <c r="I278" s="109"/>
      <c r="J278" s="109"/>
      <c r="K278" s="109"/>
    </row>
    <row r="279" spans="2:11">
      <c r="B279" s="108"/>
      <c r="C279" s="109"/>
      <c r="D279" s="101"/>
      <c r="E279" s="101"/>
      <c r="F279" s="101"/>
      <c r="G279" s="101"/>
      <c r="H279" s="101"/>
      <c r="I279" s="109"/>
      <c r="J279" s="109"/>
      <c r="K279" s="109"/>
    </row>
    <row r="280" spans="2:11">
      <c r="B280" s="108"/>
      <c r="C280" s="109"/>
      <c r="D280" s="101"/>
      <c r="E280" s="101"/>
      <c r="F280" s="101"/>
      <c r="G280" s="101"/>
      <c r="H280" s="101"/>
      <c r="I280" s="109"/>
      <c r="J280" s="109"/>
      <c r="K280" s="109"/>
    </row>
    <row r="281" spans="2:11">
      <c r="B281" s="108"/>
      <c r="C281" s="109"/>
      <c r="D281" s="101"/>
      <c r="E281" s="101"/>
      <c r="F281" s="101"/>
      <c r="G281" s="101"/>
      <c r="H281" s="101"/>
      <c r="I281" s="109"/>
      <c r="J281" s="109"/>
      <c r="K281" s="109"/>
    </row>
    <row r="282" spans="2:11">
      <c r="B282" s="108"/>
      <c r="C282" s="109"/>
      <c r="D282" s="101"/>
      <c r="E282" s="101"/>
      <c r="F282" s="101"/>
      <c r="G282" s="101"/>
      <c r="H282" s="101"/>
      <c r="I282" s="109"/>
      <c r="J282" s="109"/>
      <c r="K282" s="109"/>
    </row>
    <row r="283" spans="2:11">
      <c r="B283" s="108"/>
      <c r="C283" s="109"/>
      <c r="D283" s="101"/>
      <c r="E283" s="101"/>
      <c r="F283" s="101"/>
      <c r="G283" s="101"/>
      <c r="H283" s="101"/>
      <c r="I283" s="109"/>
      <c r="J283" s="109"/>
      <c r="K283" s="109"/>
    </row>
    <row r="284" spans="2:11">
      <c r="B284" s="108"/>
      <c r="C284" s="109"/>
      <c r="D284" s="101"/>
      <c r="E284" s="101"/>
      <c r="F284" s="101"/>
      <c r="G284" s="101"/>
      <c r="H284" s="101"/>
      <c r="I284" s="109"/>
      <c r="J284" s="109"/>
      <c r="K284" s="109"/>
    </row>
    <row r="285" spans="2:11">
      <c r="B285" s="108"/>
      <c r="C285" s="109"/>
      <c r="D285" s="101"/>
      <c r="E285" s="101"/>
      <c r="F285" s="101"/>
      <c r="G285" s="101"/>
      <c r="H285" s="101"/>
      <c r="I285" s="109"/>
      <c r="J285" s="109"/>
      <c r="K285" s="109"/>
    </row>
    <row r="286" spans="2:11">
      <c r="B286" s="108"/>
      <c r="C286" s="109"/>
      <c r="D286" s="101"/>
      <c r="E286" s="101"/>
      <c r="F286" s="101"/>
      <c r="G286" s="101"/>
      <c r="H286" s="101"/>
      <c r="I286" s="109"/>
      <c r="J286" s="109"/>
      <c r="K286" s="109"/>
    </row>
    <row r="287" spans="2:11">
      <c r="B287" s="108"/>
      <c r="C287" s="109"/>
      <c r="D287" s="101"/>
      <c r="E287" s="101"/>
      <c r="F287" s="101"/>
      <c r="G287" s="101"/>
      <c r="H287" s="101"/>
      <c r="I287" s="109"/>
      <c r="J287" s="109"/>
      <c r="K287" s="109"/>
    </row>
    <row r="288" spans="2:11">
      <c r="B288" s="108"/>
      <c r="C288" s="109"/>
      <c r="D288" s="101"/>
      <c r="E288" s="101"/>
      <c r="F288" s="101"/>
      <c r="G288" s="101"/>
      <c r="H288" s="101"/>
      <c r="I288" s="109"/>
      <c r="J288" s="109"/>
      <c r="K288" s="109"/>
    </row>
    <row r="289" spans="2:11">
      <c r="B289" s="108"/>
      <c r="C289" s="109"/>
      <c r="D289" s="101"/>
      <c r="E289" s="101"/>
      <c r="F289" s="101"/>
      <c r="G289" s="101"/>
      <c r="H289" s="101"/>
      <c r="I289" s="109"/>
      <c r="J289" s="109"/>
      <c r="K289" s="109"/>
    </row>
    <row r="290" spans="2:11">
      <c r="B290" s="108"/>
      <c r="C290" s="109"/>
      <c r="D290" s="101"/>
      <c r="E290" s="101"/>
      <c r="F290" s="101"/>
      <c r="G290" s="101"/>
      <c r="H290" s="101"/>
      <c r="I290" s="109"/>
      <c r="J290" s="109"/>
      <c r="K290" s="109"/>
    </row>
    <row r="291" spans="2:11">
      <c r="B291" s="108"/>
      <c r="C291" s="109"/>
      <c r="D291" s="101"/>
      <c r="E291" s="101"/>
      <c r="F291" s="101"/>
      <c r="G291" s="101"/>
      <c r="H291" s="101"/>
      <c r="I291" s="109"/>
      <c r="J291" s="109"/>
      <c r="K291" s="109"/>
    </row>
    <row r="292" spans="2:11">
      <c r="B292" s="108"/>
      <c r="C292" s="109"/>
      <c r="D292" s="101"/>
      <c r="E292" s="101"/>
      <c r="F292" s="101"/>
      <c r="G292" s="101"/>
      <c r="H292" s="101"/>
      <c r="I292" s="109"/>
      <c r="J292" s="109"/>
      <c r="K292" s="109"/>
    </row>
    <row r="293" spans="2:11">
      <c r="B293" s="108"/>
      <c r="C293" s="109"/>
      <c r="D293" s="101"/>
      <c r="E293" s="101"/>
      <c r="F293" s="101"/>
      <c r="G293" s="101"/>
      <c r="H293" s="101"/>
      <c r="I293" s="109"/>
      <c r="J293" s="109"/>
      <c r="K293" s="109"/>
    </row>
    <row r="294" spans="2:11">
      <c r="B294" s="108"/>
      <c r="C294" s="109"/>
      <c r="D294" s="101"/>
      <c r="E294" s="101"/>
      <c r="F294" s="101"/>
      <c r="G294" s="101"/>
      <c r="H294" s="101"/>
      <c r="I294" s="109"/>
      <c r="J294" s="109"/>
      <c r="K294" s="109"/>
    </row>
    <row r="295" spans="2:11">
      <c r="B295" s="108"/>
      <c r="C295" s="109"/>
      <c r="D295" s="101"/>
      <c r="E295" s="101"/>
      <c r="F295" s="101"/>
      <c r="G295" s="101"/>
      <c r="H295" s="101"/>
      <c r="I295" s="109"/>
      <c r="J295" s="109"/>
      <c r="K295" s="109"/>
    </row>
    <row r="296" spans="2:11">
      <c r="B296" s="108"/>
      <c r="C296" s="109"/>
      <c r="D296" s="101"/>
      <c r="E296" s="101"/>
      <c r="F296" s="101"/>
      <c r="G296" s="101"/>
      <c r="H296" s="101"/>
      <c r="I296" s="109"/>
      <c r="J296" s="109"/>
      <c r="K296" s="109"/>
    </row>
    <row r="297" spans="2:11">
      <c r="B297" s="108"/>
      <c r="C297" s="109"/>
      <c r="D297" s="101"/>
      <c r="E297" s="101"/>
      <c r="F297" s="101"/>
      <c r="G297" s="101"/>
      <c r="H297" s="101"/>
      <c r="I297" s="109"/>
      <c r="J297" s="109"/>
      <c r="K297" s="109"/>
    </row>
    <row r="298" spans="2:11">
      <c r="B298" s="108"/>
      <c r="C298" s="109"/>
      <c r="D298" s="101"/>
      <c r="E298" s="101"/>
      <c r="F298" s="101"/>
      <c r="G298" s="101"/>
      <c r="H298" s="101"/>
      <c r="I298" s="109"/>
      <c r="J298" s="109"/>
      <c r="K298" s="109"/>
    </row>
    <row r="299" spans="2:11">
      <c r="B299" s="108"/>
      <c r="C299" s="109"/>
      <c r="D299" s="101"/>
      <c r="E299" s="101"/>
      <c r="F299" s="101"/>
      <c r="G299" s="101"/>
      <c r="H299" s="101"/>
      <c r="I299" s="109"/>
      <c r="J299" s="109"/>
      <c r="K299" s="109"/>
    </row>
    <row r="300" spans="2:11">
      <c r="B300" s="108"/>
      <c r="C300" s="109"/>
      <c r="D300" s="101"/>
      <c r="E300" s="101"/>
      <c r="F300" s="101"/>
      <c r="G300" s="101"/>
      <c r="H300" s="101"/>
      <c r="I300" s="109"/>
      <c r="J300" s="109"/>
      <c r="K300" s="109"/>
    </row>
    <row r="301" spans="2:11">
      <c r="B301" s="108"/>
      <c r="C301" s="109"/>
      <c r="D301" s="101"/>
      <c r="E301" s="101"/>
      <c r="F301" s="101"/>
      <c r="G301" s="101"/>
      <c r="H301" s="101"/>
      <c r="I301" s="109"/>
      <c r="J301" s="109"/>
      <c r="K301" s="109"/>
    </row>
    <row r="302" spans="2:11">
      <c r="B302" s="108"/>
      <c r="C302" s="109"/>
      <c r="D302" s="101"/>
      <c r="E302" s="101"/>
      <c r="F302" s="101"/>
      <c r="G302" s="101"/>
      <c r="H302" s="101"/>
      <c r="I302" s="109"/>
      <c r="J302" s="109"/>
      <c r="K302" s="109"/>
    </row>
    <row r="303" spans="2:11">
      <c r="B303" s="108"/>
      <c r="C303" s="109"/>
      <c r="D303" s="101"/>
      <c r="E303" s="101"/>
      <c r="F303" s="101"/>
      <c r="G303" s="101"/>
      <c r="H303" s="101"/>
      <c r="I303" s="109"/>
      <c r="J303" s="109"/>
      <c r="K303" s="10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2">
    <dataValidation allowBlank="1" showInputMessage="1" showErrorMessage="1" sqref="D13:H27 D1:H11 A1:A1048576 D12 C5:C11 B13:C1048576 F12:H12 B1:B11 I1:XFD27 D28:XFD1048576"/>
    <dataValidation type="list" allowBlank="1" showInputMessage="1" showErrorMessage="1" sqref="E12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1" bestFit="1" customWidth="1"/>
    <col min="4" max="4" width="11.85546875" style="1" customWidth="1"/>
    <col min="5" max="16384" width="9.140625" style="1"/>
  </cols>
  <sheetData>
    <row r="1" spans="2:6">
      <c r="B1" s="46" t="s">
        <v>123</v>
      </c>
      <c r="C1" s="67" t="s" vm="1">
        <v>200</v>
      </c>
    </row>
    <row r="2" spans="2:6">
      <c r="B2" s="46" t="s">
        <v>122</v>
      </c>
      <c r="C2" s="67" t="s">
        <v>201</v>
      </c>
    </row>
    <row r="3" spans="2:6">
      <c r="B3" s="46" t="s">
        <v>124</v>
      </c>
      <c r="C3" s="67" t="s">
        <v>202</v>
      </c>
    </row>
    <row r="4" spans="2:6">
      <c r="B4" s="46" t="s">
        <v>125</v>
      </c>
      <c r="C4" s="67">
        <v>2142</v>
      </c>
    </row>
    <row r="6" spans="2:6" ht="26.25" customHeight="1">
      <c r="B6" s="120" t="s">
        <v>158</v>
      </c>
      <c r="C6" s="121"/>
      <c r="D6" s="122"/>
    </row>
    <row r="7" spans="2:6" s="3" customFormat="1" ht="33">
      <c r="B7" s="47" t="s">
        <v>94</v>
      </c>
      <c r="C7" s="52" t="s">
        <v>86</v>
      </c>
      <c r="D7" s="53" t="s">
        <v>85</v>
      </c>
    </row>
    <row r="8" spans="2:6" s="3" customFormat="1">
      <c r="B8" s="14"/>
      <c r="C8" s="31" t="s">
        <v>181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2" t="s">
        <v>1670</v>
      </c>
      <c r="C10" s="113">
        <v>0</v>
      </c>
      <c r="D10" s="68"/>
    </row>
    <row r="11" spans="2:6">
      <c r="B11" s="111"/>
      <c r="C11" s="68"/>
      <c r="D11" s="68"/>
    </row>
    <row r="12" spans="2:6">
      <c r="B12" s="111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  <row r="601" spans="2:4">
      <c r="B601" s="108"/>
      <c r="C601" s="109"/>
      <c r="D601" s="109"/>
    </row>
    <row r="602" spans="2:4">
      <c r="B602" s="108"/>
      <c r="C602" s="109"/>
      <c r="D602" s="109"/>
    </row>
    <row r="603" spans="2:4">
      <c r="B603" s="108"/>
      <c r="C603" s="109"/>
      <c r="D603" s="109"/>
    </row>
    <row r="604" spans="2:4">
      <c r="B604" s="108"/>
      <c r="C604" s="109"/>
      <c r="D604" s="109"/>
    </row>
    <row r="605" spans="2:4">
      <c r="B605" s="108"/>
      <c r="C605" s="109"/>
      <c r="D605" s="109"/>
    </row>
    <row r="606" spans="2:4">
      <c r="B606" s="108"/>
      <c r="C606" s="109"/>
      <c r="D606" s="109"/>
    </row>
    <row r="607" spans="2:4">
      <c r="B607" s="108"/>
      <c r="C607" s="109"/>
      <c r="D607" s="109"/>
    </row>
    <row r="608" spans="2:4">
      <c r="B608" s="108"/>
      <c r="C608" s="109"/>
      <c r="D608" s="109"/>
    </row>
    <row r="609" spans="2:4">
      <c r="B609" s="108"/>
      <c r="C609" s="109"/>
      <c r="D609" s="109"/>
    </row>
    <row r="610" spans="2:4">
      <c r="B610" s="108"/>
      <c r="C610" s="109"/>
      <c r="D610" s="109"/>
    </row>
    <row r="611" spans="2:4">
      <c r="B611" s="108"/>
      <c r="C611" s="109"/>
      <c r="D611" s="109"/>
    </row>
    <row r="612" spans="2:4">
      <c r="B612" s="108"/>
      <c r="C612" s="109"/>
      <c r="D612" s="109"/>
    </row>
    <row r="613" spans="2:4">
      <c r="B613" s="108"/>
      <c r="C613" s="109"/>
      <c r="D613" s="109"/>
    </row>
    <row r="614" spans="2:4">
      <c r="B614" s="108"/>
      <c r="C614" s="109"/>
      <c r="D614" s="109"/>
    </row>
    <row r="615" spans="2:4">
      <c r="B615" s="108"/>
      <c r="C615" s="109"/>
      <c r="D615" s="109"/>
    </row>
    <row r="616" spans="2:4">
      <c r="B616" s="108"/>
      <c r="C616" s="109"/>
      <c r="D616" s="109"/>
    </row>
    <row r="617" spans="2:4">
      <c r="B617" s="108"/>
      <c r="C617" s="109"/>
      <c r="D617" s="109"/>
    </row>
    <row r="618" spans="2:4">
      <c r="B618" s="108"/>
      <c r="C618" s="109"/>
      <c r="D618" s="109"/>
    </row>
    <row r="619" spans="2:4">
      <c r="B619" s="108"/>
      <c r="C619" s="109"/>
      <c r="D619" s="109"/>
    </row>
    <row r="620" spans="2:4">
      <c r="B620" s="108"/>
      <c r="C620" s="109"/>
      <c r="D620" s="109"/>
    </row>
    <row r="621" spans="2:4">
      <c r="B621" s="108"/>
      <c r="C621" s="109"/>
      <c r="D621" s="109"/>
    </row>
    <row r="622" spans="2:4">
      <c r="B622" s="108"/>
      <c r="C622" s="109"/>
      <c r="D622" s="109"/>
    </row>
    <row r="623" spans="2:4">
      <c r="B623" s="108"/>
      <c r="C623" s="109"/>
      <c r="D623" s="109"/>
    </row>
    <row r="624" spans="2:4">
      <c r="B624" s="108"/>
      <c r="C624" s="109"/>
      <c r="D624" s="109"/>
    </row>
    <row r="625" spans="2:4">
      <c r="B625" s="108"/>
      <c r="C625" s="109"/>
      <c r="D625" s="109"/>
    </row>
    <row r="626" spans="2:4">
      <c r="B626" s="108"/>
      <c r="C626" s="109"/>
      <c r="D626" s="109"/>
    </row>
    <row r="627" spans="2:4">
      <c r="B627" s="108"/>
      <c r="C627" s="109"/>
      <c r="D627" s="109"/>
    </row>
    <row r="628" spans="2:4">
      <c r="B628" s="108"/>
      <c r="C628" s="109"/>
      <c r="D628" s="109"/>
    </row>
    <row r="629" spans="2:4">
      <c r="B629" s="108"/>
      <c r="C629" s="109"/>
      <c r="D629" s="109"/>
    </row>
    <row r="630" spans="2:4">
      <c r="B630" s="108"/>
      <c r="C630" s="109"/>
      <c r="D630" s="109"/>
    </row>
    <row r="631" spans="2:4">
      <c r="B631" s="108"/>
      <c r="C631" s="109"/>
      <c r="D631" s="109"/>
    </row>
    <row r="632" spans="2:4">
      <c r="B632" s="108"/>
      <c r="C632" s="109"/>
      <c r="D632" s="109"/>
    </row>
    <row r="633" spans="2:4">
      <c r="B633" s="108"/>
      <c r="C633" s="109"/>
      <c r="D633" s="109"/>
    </row>
    <row r="634" spans="2:4">
      <c r="B634" s="108"/>
      <c r="C634" s="109"/>
      <c r="D634" s="109"/>
    </row>
    <row r="635" spans="2:4">
      <c r="B635" s="108"/>
      <c r="C635" s="109"/>
      <c r="D635" s="109"/>
    </row>
    <row r="636" spans="2:4">
      <c r="B636" s="108"/>
      <c r="C636" s="109"/>
      <c r="D636" s="109"/>
    </row>
    <row r="637" spans="2:4">
      <c r="B637" s="108"/>
      <c r="C637" s="109"/>
      <c r="D637" s="109"/>
    </row>
    <row r="638" spans="2:4">
      <c r="B638" s="108"/>
      <c r="C638" s="109"/>
      <c r="D638" s="109"/>
    </row>
    <row r="639" spans="2:4">
      <c r="B639" s="108"/>
      <c r="C639" s="109"/>
      <c r="D639" s="109"/>
    </row>
    <row r="640" spans="2:4">
      <c r="B640" s="108"/>
      <c r="C640" s="109"/>
      <c r="D640" s="109"/>
    </row>
    <row r="641" spans="2:4">
      <c r="B641" s="108"/>
      <c r="C641" s="109"/>
      <c r="D641" s="109"/>
    </row>
    <row r="642" spans="2:4">
      <c r="B642" s="108"/>
      <c r="C642" s="109"/>
      <c r="D642" s="109"/>
    </row>
    <row r="643" spans="2:4">
      <c r="B643" s="108"/>
      <c r="C643" s="109"/>
      <c r="D643" s="109"/>
    </row>
    <row r="644" spans="2:4">
      <c r="B644" s="108"/>
      <c r="C644" s="109"/>
      <c r="D644" s="109"/>
    </row>
    <row r="645" spans="2:4">
      <c r="B645" s="108"/>
      <c r="C645" s="109"/>
      <c r="D645" s="109"/>
    </row>
    <row r="646" spans="2:4">
      <c r="B646" s="108"/>
      <c r="C646" s="109"/>
      <c r="D646" s="109"/>
    </row>
    <row r="647" spans="2:4">
      <c r="B647" s="108"/>
      <c r="C647" s="109"/>
      <c r="D647" s="109"/>
    </row>
    <row r="648" spans="2:4">
      <c r="B648" s="108"/>
      <c r="C648" s="109"/>
      <c r="D648" s="109"/>
    </row>
    <row r="649" spans="2:4">
      <c r="B649" s="108"/>
      <c r="C649" s="109"/>
      <c r="D649" s="109"/>
    </row>
    <row r="650" spans="2:4">
      <c r="B650" s="108"/>
      <c r="C650" s="109"/>
      <c r="D650" s="109"/>
    </row>
    <row r="651" spans="2:4">
      <c r="B651" s="108"/>
      <c r="C651" s="109"/>
      <c r="D651" s="109"/>
    </row>
    <row r="652" spans="2:4">
      <c r="B652" s="108"/>
      <c r="C652" s="109"/>
      <c r="D652" s="109"/>
    </row>
    <row r="653" spans="2:4">
      <c r="B653" s="108"/>
      <c r="C653" s="109"/>
      <c r="D653" s="109"/>
    </row>
    <row r="654" spans="2:4">
      <c r="B654" s="108"/>
      <c r="C654" s="109"/>
      <c r="D654" s="109"/>
    </row>
    <row r="655" spans="2:4">
      <c r="B655" s="108"/>
      <c r="C655" s="109"/>
      <c r="D655" s="109"/>
    </row>
    <row r="656" spans="2:4">
      <c r="B656" s="108"/>
      <c r="C656" s="109"/>
      <c r="D656" s="109"/>
    </row>
    <row r="657" spans="2:4">
      <c r="B657" s="108"/>
      <c r="C657" s="109"/>
      <c r="D657" s="109"/>
    </row>
    <row r="658" spans="2:4">
      <c r="B658" s="108"/>
      <c r="C658" s="109"/>
      <c r="D658" s="109"/>
    </row>
    <row r="659" spans="2:4">
      <c r="B659" s="108"/>
      <c r="C659" s="109"/>
      <c r="D659" s="109"/>
    </row>
    <row r="660" spans="2:4">
      <c r="B660" s="108"/>
      <c r="C660" s="109"/>
      <c r="D660" s="109"/>
    </row>
    <row r="661" spans="2:4">
      <c r="B661" s="108"/>
      <c r="C661" s="109"/>
      <c r="D661" s="109"/>
    </row>
    <row r="662" spans="2:4">
      <c r="B662" s="108"/>
      <c r="C662" s="109"/>
      <c r="D662" s="109"/>
    </row>
    <row r="663" spans="2:4">
      <c r="B663" s="108"/>
      <c r="C663" s="109"/>
      <c r="D663" s="109"/>
    </row>
    <row r="664" spans="2:4">
      <c r="B664" s="108"/>
      <c r="C664" s="109"/>
      <c r="D664" s="109"/>
    </row>
    <row r="665" spans="2:4">
      <c r="B665" s="108"/>
      <c r="C665" s="109"/>
      <c r="D665" s="109"/>
    </row>
    <row r="666" spans="2:4">
      <c r="B666" s="108"/>
      <c r="C666" s="109"/>
      <c r="D666" s="109"/>
    </row>
    <row r="667" spans="2:4">
      <c r="B667" s="108"/>
      <c r="C667" s="109"/>
      <c r="D667" s="109"/>
    </row>
    <row r="668" spans="2:4">
      <c r="B668" s="108"/>
      <c r="C668" s="109"/>
      <c r="D668" s="109"/>
    </row>
    <row r="669" spans="2:4">
      <c r="B669" s="108"/>
      <c r="C669" s="109"/>
      <c r="D669" s="109"/>
    </row>
    <row r="670" spans="2:4">
      <c r="B670" s="108"/>
      <c r="C670" s="109"/>
      <c r="D670" s="109"/>
    </row>
    <row r="671" spans="2:4">
      <c r="B671" s="108"/>
      <c r="C671" s="109"/>
      <c r="D671" s="109"/>
    </row>
    <row r="672" spans="2:4">
      <c r="B672" s="108"/>
      <c r="C672" s="109"/>
      <c r="D672" s="109"/>
    </row>
    <row r="673" spans="2:4">
      <c r="B673" s="108"/>
      <c r="C673" s="109"/>
      <c r="D673" s="109"/>
    </row>
    <row r="674" spans="2:4">
      <c r="B674" s="108"/>
      <c r="C674" s="109"/>
      <c r="D674" s="109"/>
    </row>
    <row r="675" spans="2:4">
      <c r="B675" s="108"/>
      <c r="C675" s="109"/>
      <c r="D675" s="109"/>
    </row>
    <row r="676" spans="2:4">
      <c r="B676" s="108"/>
      <c r="C676" s="109"/>
      <c r="D676" s="109"/>
    </row>
    <row r="677" spans="2:4">
      <c r="B677" s="108"/>
      <c r="C677" s="109"/>
      <c r="D677" s="109"/>
    </row>
    <row r="678" spans="2:4">
      <c r="B678" s="108"/>
      <c r="C678" s="109"/>
      <c r="D678" s="109"/>
    </row>
    <row r="679" spans="2:4">
      <c r="B679" s="108"/>
      <c r="C679" s="109"/>
      <c r="D679" s="109"/>
    </row>
    <row r="680" spans="2:4">
      <c r="B680" s="108"/>
      <c r="C680" s="109"/>
      <c r="D680" s="109"/>
    </row>
    <row r="681" spans="2:4">
      <c r="B681" s="108"/>
      <c r="C681" s="109"/>
      <c r="D681" s="109"/>
    </row>
    <row r="682" spans="2:4">
      <c r="B682" s="108"/>
      <c r="C682" s="109"/>
      <c r="D682" s="109"/>
    </row>
    <row r="683" spans="2:4">
      <c r="B683" s="108"/>
      <c r="C683" s="109"/>
      <c r="D683" s="109"/>
    </row>
    <row r="684" spans="2:4">
      <c r="B684" s="108"/>
      <c r="C684" s="109"/>
      <c r="D684" s="109"/>
    </row>
    <row r="685" spans="2:4">
      <c r="B685" s="108"/>
      <c r="C685" s="109"/>
      <c r="D685" s="109"/>
    </row>
    <row r="686" spans="2:4">
      <c r="B686" s="108"/>
      <c r="C686" s="109"/>
      <c r="D686" s="109"/>
    </row>
    <row r="687" spans="2:4">
      <c r="B687" s="108"/>
      <c r="C687" s="109"/>
      <c r="D687" s="109"/>
    </row>
    <row r="688" spans="2:4">
      <c r="B688" s="108"/>
      <c r="C688" s="109"/>
      <c r="D688" s="109"/>
    </row>
    <row r="689" spans="2:4">
      <c r="B689" s="108"/>
      <c r="C689" s="109"/>
      <c r="D689" s="109"/>
    </row>
    <row r="690" spans="2:4">
      <c r="B690" s="108"/>
      <c r="C690" s="109"/>
      <c r="D690" s="109"/>
    </row>
    <row r="691" spans="2:4">
      <c r="B691" s="108"/>
      <c r="C691" s="109"/>
      <c r="D691" s="109"/>
    </row>
    <row r="692" spans="2:4">
      <c r="B692" s="108"/>
      <c r="C692" s="109"/>
      <c r="D692" s="109"/>
    </row>
    <row r="693" spans="2:4">
      <c r="B693" s="108"/>
      <c r="C693" s="109"/>
      <c r="D693" s="109"/>
    </row>
    <row r="694" spans="2:4">
      <c r="B694" s="108"/>
      <c r="C694" s="109"/>
      <c r="D694" s="109"/>
    </row>
    <row r="695" spans="2:4">
      <c r="B695" s="108"/>
      <c r="C695" s="109"/>
      <c r="D695" s="109"/>
    </row>
    <row r="696" spans="2:4">
      <c r="B696" s="108"/>
      <c r="C696" s="109"/>
      <c r="D696" s="109"/>
    </row>
    <row r="697" spans="2:4">
      <c r="B697" s="108"/>
      <c r="C697" s="109"/>
      <c r="D697" s="109"/>
    </row>
    <row r="698" spans="2:4">
      <c r="B698" s="108"/>
      <c r="C698" s="109"/>
      <c r="D698" s="109"/>
    </row>
    <row r="699" spans="2:4">
      <c r="B699" s="108"/>
      <c r="C699" s="109"/>
      <c r="D699" s="109"/>
    </row>
    <row r="700" spans="2:4">
      <c r="B700" s="108"/>
      <c r="C700" s="109"/>
      <c r="D700" s="109"/>
    </row>
    <row r="701" spans="2:4">
      <c r="B701" s="108"/>
      <c r="C701" s="109"/>
      <c r="D701" s="109"/>
    </row>
    <row r="702" spans="2:4">
      <c r="B702" s="108"/>
      <c r="C702" s="109"/>
      <c r="D702" s="109"/>
    </row>
    <row r="703" spans="2:4">
      <c r="B703" s="108"/>
      <c r="C703" s="109"/>
      <c r="D703" s="109"/>
    </row>
    <row r="704" spans="2:4">
      <c r="B704" s="108"/>
      <c r="C704" s="109"/>
      <c r="D704" s="109"/>
    </row>
    <row r="705" spans="2:4">
      <c r="B705" s="108"/>
      <c r="C705" s="109"/>
      <c r="D705" s="109"/>
    </row>
    <row r="706" spans="2:4">
      <c r="B706" s="108"/>
      <c r="C706" s="109"/>
      <c r="D706" s="109"/>
    </row>
    <row r="707" spans="2:4">
      <c r="B707" s="108"/>
      <c r="C707" s="109"/>
      <c r="D707" s="109"/>
    </row>
    <row r="708" spans="2:4">
      <c r="B708" s="108"/>
      <c r="C708" s="109"/>
      <c r="D708" s="109"/>
    </row>
    <row r="709" spans="2:4">
      <c r="B709" s="108"/>
      <c r="C709" s="109"/>
      <c r="D709" s="109"/>
    </row>
    <row r="710" spans="2:4">
      <c r="B710" s="108"/>
      <c r="C710" s="109"/>
      <c r="D710" s="109"/>
    </row>
    <row r="711" spans="2:4">
      <c r="B711" s="108"/>
      <c r="C711" s="109"/>
      <c r="D711" s="109"/>
    </row>
    <row r="712" spans="2:4">
      <c r="B712" s="108"/>
      <c r="C712" s="109"/>
      <c r="D712" s="109"/>
    </row>
    <row r="713" spans="2:4">
      <c r="B713" s="108"/>
      <c r="C713" s="109"/>
      <c r="D713" s="109"/>
    </row>
    <row r="714" spans="2:4">
      <c r="B714" s="108"/>
      <c r="C714" s="109"/>
      <c r="D714" s="109"/>
    </row>
    <row r="715" spans="2:4">
      <c r="B715" s="108"/>
      <c r="C715" s="109"/>
      <c r="D715" s="109"/>
    </row>
    <row r="716" spans="2:4">
      <c r="B716" s="108"/>
      <c r="C716" s="109"/>
      <c r="D716" s="109"/>
    </row>
    <row r="717" spans="2:4">
      <c r="B717" s="108"/>
      <c r="C717" s="109"/>
      <c r="D717" s="109"/>
    </row>
    <row r="718" spans="2:4">
      <c r="B718" s="108"/>
      <c r="C718" s="109"/>
      <c r="D718" s="109"/>
    </row>
    <row r="719" spans="2:4">
      <c r="B719" s="108"/>
      <c r="C719" s="109"/>
      <c r="D719" s="109"/>
    </row>
    <row r="720" spans="2:4">
      <c r="B720" s="108"/>
      <c r="C720" s="109"/>
      <c r="D720" s="109"/>
    </row>
    <row r="721" spans="2:4">
      <c r="B721" s="108"/>
      <c r="C721" s="109"/>
      <c r="D721" s="109"/>
    </row>
    <row r="722" spans="2:4">
      <c r="B722" s="108"/>
      <c r="C722" s="109"/>
      <c r="D722" s="109"/>
    </row>
    <row r="723" spans="2:4">
      <c r="B723" s="108"/>
      <c r="C723" s="109"/>
      <c r="D723" s="109"/>
    </row>
    <row r="724" spans="2:4">
      <c r="B724" s="108"/>
      <c r="C724" s="109"/>
      <c r="D724" s="109"/>
    </row>
    <row r="725" spans="2:4">
      <c r="B725" s="108"/>
      <c r="C725" s="109"/>
      <c r="D725" s="109"/>
    </row>
    <row r="726" spans="2:4">
      <c r="B726" s="108"/>
      <c r="C726" s="109"/>
      <c r="D726" s="109"/>
    </row>
    <row r="727" spans="2:4">
      <c r="B727" s="108"/>
      <c r="C727" s="109"/>
      <c r="D727" s="109"/>
    </row>
    <row r="728" spans="2:4">
      <c r="B728" s="108"/>
      <c r="C728" s="109"/>
      <c r="D728" s="109"/>
    </row>
    <row r="729" spans="2:4">
      <c r="B729" s="108"/>
      <c r="C729" s="109"/>
      <c r="D729" s="109"/>
    </row>
    <row r="730" spans="2:4">
      <c r="B730" s="108"/>
      <c r="C730" s="109"/>
      <c r="D730" s="109"/>
    </row>
    <row r="731" spans="2:4">
      <c r="B731" s="108"/>
      <c r="C731" s="109"/>
      <c r="D731" s="109"/>
    </row>
    <row r="732" spans="2:4">
      <c r="B732" s="108"/>
      <c r="C732" s="109"/>
      <c r="D732" s="109"/>
    </row>
    <row r="733" spans="2:4">
      <c r="B733" s="108"/>
      <c r="C733" s="109"/>
      <c r="D733" s="109"/>
    </row>
    <row r="734" spans="2:4">
      <c r="B734" s="108"/>
      <c r="C734" s="109"/>
      <c r="D734" s="109"/>
    </row>
    <row r="735" spans="2:4">
      <c r="B735" s="108"/>
      <c r="C735" s="109"/>
      <c r="D735" s="109"/>
    </row>
    <row r="736" spans="2:4">
      <c r="B736" s="108"/>
      <c r="C736" s="109"/>
      <c r="D736" s="109"/>
    </row>
    <row r="737" spans="2:4">
      <c r="B737" s="108"/>
      <c r="C737" s="109"/>
      <c r="D737" s="109"/>
    </row>
    <row r="738" spans="2:4">
      <c r="B738" s="108"/>
      <c r="C738" s="109"/>
      <c r="D738" s="109"/>
    </row>
    <row r="739" spans="2:4">
      <c r="B739" s="108"/>
      <c r="C739" s="109"/>
      <c r="D739" s="109"/>
    </row>
    <row r="740" spans="2:4">
      <c r="B740" s="108"/>
      <c r="C740" s="109"/>
      <c r="D740" s="109"/>
    </row>
    <row r="741" spans="2:4">
      <c r="B741" s="108"/>
      <c r="C741" s="109"/>
      <c r="D741" s="109"/>
    </row>
    <row r="742" spans="2:4">
      <c r="B742" s="108"/>
      <c r="C742" s="109"/>
      <c r="D742" s="109"/>
    </row>
    <row r="743" spans="2:4">
      <c r="B743" s="108"/>
      <c r="C743" s="109"/>
      <c r="D743" s="109"/>
    </row>
    <row r="744" spans="2:4">
      <c r="B744" s="108"/>
      <c r="C744" s="109"/>
      <c r="D744" s="109"/>
    </row>
    <row r="745" spans="2:4">
      <c r="B745" s="108"/>
      <c r="C745" s="109"/>
      <c r="D745" s="109"/>
    </row>
    <row r="746" spans="2:4">
      <c r="B746" s="108"/>
      <c r="C746" s="109"/>
      <c r="D746" s="109"/>
    </row>
    <row r="747" spans="2:4">
      <c r="B747" s="108"/>
      <c r="C747" s="109"/>
      <c r="D747" s="109"/>
    </row>
    <row r="748" spans="2:4">
      <c r="B748" s="108"/>
      <c r="C748" s="109"/>
      <c r="D748" s="109"/>
    </row>
    <row r="749" spans="2:4">
      <c r="B749" s="108"/>
      <c r="C749" s="109"/>
      <c r="D749" s="109"/>
    </row>
    <row r="750" spans="2:4">
      <c r="B750" s="108"/>
      <c r="C750" s="109"/>
      <c r="D750" s="109"/>
    </row>
    <row r="751" spans="2:4">
      <c r="B751" s="108"/>
      <c r="C751" s="109"/>
      <c r="D751" s="109"/>
    </row>
    <row r="752" spans="2:4">
      <c r="B752" s="108"/>
      <c r="C752" s="109"/>
      <c r="D752" s="109"/>
    </row>
    <row r="753" spans="2:4">
      <c r="B753" s="108"/>
      <c r="C753" s="109"/>
      <c r="D753" s="109"/>
    </row>
    <row r="754" spans="2:4">
      <c r="B754" s="108"/>
      <c r="C754" s="109"/>
      <c r="D754" s="109"/>
    </row>
    <row r="755" spans="2:4">
      <c r="B755" s="108"/>
      <c r="C755" s="109"/>
      <c r="D755" s="109"/>
    </row>
    <row r="756" spans="2:4">
      <c r="B756" s="108"/>
      <c r="C756" s="109"/>
      <c r="D756" s="109"/>
    </row>
    <row r="757" spans="2:4">
      <c r="B757" s="108"/>
      <c r="C757" s="109"/>
      <c r="D757" s="109"/>
    </row>
    <row r="758" spans="2:4">
      <c r="B758" s="108"/>
      <c r="C758" s="109"/>
      <c r="D758" s="109"/>
    </row>
    <row r="759" spans="2:4">
      <c r="B759" s="108"/>
      <c r="C759" s="109"/>
      <c r="D759" s="109"/>
    </row>
    <row r="760" spans="2:4">
      <c r="B760" s="108"/>
      <c r="C760" s="109"/>
      <c r="D760" s="109"/>
    </row>
    <row r="761" spans="2:4">
      <c r="B761" s="108"/>
      <c r="C761" s="109"/>
      <c r="D761" s="109"/>
    </row>
    <row r="762" spans="2:4">
      <c r="B762" s="108"/>
      <c r="C762" s="109"/>
      <c r="D762" s="109"/>
    </row>
    <row r="763" spans="2:4">
      <c r="B763" s="108"/>
      <c r="C763" s="109"/>
      <c r="D763" s="109"/>
    </row>
    <row r="764" spans="2:4">
      <c r="B764" s="108"/>
      <c r="C764" s="109"/>
      <c r="D764" s="109"/>
    </row>
    <row r="765" spans="2:4">
      <c r="B765" s="108"/>
      <c r="C765" s="109"/>
      <c r="D765" s="109"/>
    </row>
    <row r="766" spans="2:4">
      <c r="B766" s="108"/>
      <c r="C766" s="109"/>
      <c r="D766" s="109"/>
    </row>
    <row r="767" spans="2:4">
      <c r="B767" s="108"/>
      <c r="C767" s="109"/>
      <c r="D767" s="109"/>
    </row>
    <row r="768" spans="2:4">
      <c r="B768" s="108"/>
      <c r="C768" s="109"/>
      <c r="D768" s="109"/>
    </row>
    <row r="769" spans="2:4">
      <c r="B769" s="108"/>
      <c r="C769" s="109"/>
      <c r="D769" s="109"/>
    </row>
    <row r="770" spans="2:4">
      <c r="B770" s="108"/>
      <c r="C770" s="109"/>
      <c r="D770" s="109"/>
    </row>
    <row r="771" spans="2:4">
      <c r="B771" s="108"/>
      <c r="C771" s="109"/>
      <c r="D771" s="109"/>
    </row>
    <row r="772" spans="2:4">
      <c r="B772" s="108"/>
      <c r="C772" s="109"/>
      <c r="D772" s="109"/>
    </row>
    <row r="773" spans="2:4">
      <c r="B773" s="108"/>
      <c r="C773" s="109"/>
      <c r="D773" s="109"/>
    </row>
    <row r="774" spans="2:4">
      <c r="B774" s="108"/>
      <c r="C774" s="109"/>
      <c r="D774" s="109"/>
    </row>
    <row r="775" spans="2:4">
      <c r="B775" s="108"/>
      <c r="C775" s="109"/>
      <c r="D775" s="109"/>
    </row>
    <row r="776" spans="2:4">
      <c r="B776" s="108"/>
      <c r="C776" s="109"/>
      <c r="D776" s="109"/>
    </row>
    <row r="777" spans="2:4">
      <c r="B777" s="108"/>
      <c r="C777" s="109"/>
      <c r="D777" s="109"/>
    </row>
    <row r="778" spans="2:4">
      <c r="B778" s="108"/>
      <c r="C778" s="109"/>
      <c r="D778" s="109"/>
    </row>
    <row r="779" spans="2:4">
      <c r="B779" s="108"/>
      <c r="C779" s="109"/>
      <c r="D779" s="109"/>
    </row>
    <row r="780" spans="2:4">
      <c r="B780" s="108"/>
      <c r="C780" s="109"/>
      <c r="D780" s="109"/>
    </row>
    <row r="781" spans="2:4">
      <c r="B781" s="108"/>
      <c r="C781" s="109"/>
      <c r="D781" s="109"/>
    </row>
    <row r="782" spans="2:4">
      <c r="B782" s="108"/>
      <c r="C782" s="109"/>
      <c r="D782" s="109"/>
    </row>
    <row r="783" spans="2:4">
      <c r="B783" s="108"/>
      <c r="C783" s="109"/>
      <c r="D783" s="109"/>
    </row>
    <row r="784" spans="2:4">
      <c r="B784" s="108"/>
      <c r="C784" s="109"/>
      <c r="D784" s="109"/>
    </row>
    <row r="785" spans="2:4">
      <c r="B785" s="108"/>
      <c r="C785" s="109"/>
      <c r="D785" s="109"/>
    </row>
    <row r="786" spans="2:4">
      <c r="B786" s="108"/>
      <c r="C786" s="109"/>
      <c r="D786" s="109"/>
    </row>
    <row r="787" spans="2:4">
      <c r="B787" s="108"/>
      <c r="C787" s="109"/>
      <c r="D787" s="109"/>
    </row>
    <row r="788" spans="2:4">
      <c r="B788" s="108"/>
      <c r="C788" s="109"/>
      <c r="D788" s="109"/>
    </row>
    <row r="789" spans="2:4">
      <c r="B789" s="108"/>
      <c r="C789" s="109"/>
      <c r="D789" s="109"/>
    </row>
    <row r="790" spans="2:4">
      <c r="B790" s="108"/>
      <c r="C790" s="109"/>
      <c r="D790" s="109"/>
    </row>
    <row r="791" spans="2:4">
      <c r="B791" s="108"/>
      <c r="C791" s="109"/>
      <c r="D791" s="109"/>
    </row>
    <row r="792" spans="2:4">
      <c r="B792" s="108"/>
      <c r="C792" s="109"/>
      <c r="D792" s="109"/>
    </row>
    <row r="793" spans="2:4">
      <c r="B793" s="108"/>
      <c r="C793" s="109"/>
      <c r="D793" s="109"/>
    </row>
    <row r="794" spans="2:4">
      <c r="B794" s="108"/>
      <c r="C794" s="109"/>
      <c r="D794" s="109"/>
    </row>
    <row r="795" spans="2:4">
      <c r="B795" s="108"/>
      <c r="C795" s="109"/>
      <c r="D795" s="109"/>
    </row>
    <row r="796" spans="2:4">
      <c r="B796" s="108"/>
      <c r="C796" s="109"/>
      <c r="D796" s="109"/>
    </row>
    <row r="797" spans="2:4">
      <c r="B797" s="108"/>
      <c r="C797" s="109"/>
      <c r="D797" s="109"/>
    </row>
    <row r="798" spans="2:4">
      <c r="B798" s="108"/>
      <c r="C798" s="109"/>
      <c r="D798" s="109"/>
    </row>
    <row r="799" spans="2:4">
      <c r="B799" s="108"/>
      <c r="C799" s="109"/>
      <c r="D799" s="109"/>
    </row>
    <row r="800" spans="2:4">
      <c r="B800" s="108"/>
      <c r="C800" s="109"/>
      <c r="D800" s="109"/>
    </row>
    <row r="801" spans="2:4">
      <c r="B801" s="108"/>
      <c r="C801" s="109"/>
      <c r="D801" s="109"/>
    </row>
    <row r="802" spans="2:4">
      <c r="B802" s="108"/>
      <c r="C802" s="109"/>
      <c r="D802" s="109"/>
    </row>
    <row r="803" spans="2:4">
      <c r="B803" s="108"/>
      <c r="C803" s="109"/>
      <c r="D803" s="109"/>
    </row>
    <row r="804" spans="2:4">
      <c r="B804" s="108"/>
      <c r="C804" s="109"/>
      <c r="D804" s="109"/>
    </row>
    <row r="805" spans="2:4">
      <c r="B805" s="108"/>
      <c r="C805" s="109"/>
      <c r="D805" s="109"/>
    </row>
    <row r="806" spans="2:4">
      <c r="B806" s="108"/>
      <c r="C806" s="109"/>
      <c r="D806" s="109"/>
    </row>
    <row r="807" spans="2:4">
      <c r="B807" s="108"/>
      <c r="C807" s="109"/>
      <c r="D807" s="109"/>
    </row>
    <row r="808" spans="2:4">
      <c r="B808" s="108"/>
      <c r="C808" s="109"/>
      <c r="D808" s="109"/>
    </row>
    <row r="809" spans="2:4">
      <c r="B809" s="108"/>
      <c r="C809" s="109"/>
      <c r="D809" s="109"/>
    </row>
    <row r="810" spans="2:4">
      <c r="B810" s="108"/>
      <c r="C810" s="109"/>
      <c r="D810" s="109"/>
    </row>
    <row r="811" spans="2:4">
      <c r="B811" s="108"/>
      <c r="C811" s="109"/>
      <c r="D811" s="109"/>
    </row>
    <row r="812" spans="2:4">
      <c r="B812" s="108"/>
      <c r="C812" s="109"/>
      <c r="D812" s="109"/>
    </row>
    <row r="813" spans="2:4">
      <c r="B813" s="108"/>
      <c r="C813" s="109"/>
      <c r="D813" s="109"/>
    </row>
    <row r="814" spans="2:4">
      <c r="B814" s="108"/>
      <c r="C814" s="109"/>
      <c r="D814" s="109"/>
    </row>
    <row r="815" spans="2:4">
      <c r="B815" s="108"/>
      <c r="C815" s="109"/>
      <c r="D815" s="109"/>
    </row>
    <row r="816" spans="2:4">
      <c r="B816" s="108"/>
      <c r="C816" s="109"/>
      <c r="D816" s="109"/>
    </row>
    <row r="817" spans="2:4">
      <c r="B817" s="108"/>
      <c r="C817" s="109"/>
      <c r="D817" s="109"/>
    </row>
    <row r="818" spans="2:4">
      <c r="B818" s="108"/>
      <c r="C818" s="109"/>
      <c r="D818" s="109"/>
    </row>
    <row r="819" spans="2:4">
      <c r="B819" s="108"/>
      <c r="C819" s="109"/>
      <c r="D819" s="109"/>
    </row>
    <row r="820" spans="2:4">
      <c r="B820" s="108"/>
      <c r="C820" s="109"/>
      <c r="D820" s="109"/>
    </row>
    <row r="821" spans="2:4">
      <c r="B821" s="108"/>
      <c r="C821" s="109"/>
      <c r="D821" s="109"/>
    </row>
    <row r="822" spans="2:4">
      <c r="B822" s="108"/>
      <c r="C822" s="109"/>
      <c r="D822" s="109"/>
    </row>
    <row r="823" spans="2:4">
      <c r="B823" s="108"/>
      <c r="C823" s="109"/>
      <c r="D823" s="109"/>
    </row>
    <row r="824" spans="2:4">
      <c r="B824" s="108"/>
      <c r="C824" s="109"/>
      <c r="D824" s="109"/>
    </row>
    <row r="825" spans="2:4">
      <c r="B825" s="108"/>
      <c r="C825" s="109"/>
      <c r="D825" s="109"/>
    </row>
    <row r="826" spans="2:4">
      <c r="B826" s="108"/>
      <c r="C826" s="109"/>
      <c r="D826" s="109"/>
    </row>
    <row r="827" spans="2:4">
      <c r="B827" s="108"/>
      <c r="C827" s="109"/>
      <c r="D827" s="109"/>
    </row>
    <row r="828" spans="2:4">
      <c r="B828" s="108"/>
      <c r="C828" s="109"/>
      <c r="D828" s="109"/>
    </row>
    <row r="829" spans="2:4">
      <c r="B829" s="108"/>
      <c r="C829" s="109"/>
      <c r="D829" s="109"/>
    </row>
    <row r="830" spans="2:4">
      <c r="B830" s="108"/>
      <c r="C830" s="109"/>
      <c r="D830" s="109"/>
    </row>
    <row r="831" spans="2:4">
      <c r="B831" s="108"/>
      <c r="C831" s="109"/>
      <c r="D831" s="109"/>
    </row>
    <row r="832" spans="2:4">
      <c r="B832" s="108"/>
      <c r="C832" s="109"/>
      <c r="D832" s="109"/>
    </row>
    <row r="833" spans="2:4">
      <c r="B833" s="108"/>
      <c r="C833" s="109"/>
      <c r="D833" s="109"/>
    </row>
    <row r="834" spans="2:4">
      <c r="B834" s="108"/>
      <c r="C834" s="109"/>
      <c r="D834" s="109"/>
    </row>
    <row r="835" spans="2:4">
      <c r="B835" s="108"/>
      <c r="C835" s="109"/>
      <c r="D835" s="109"/>
    </row>
    <row r="836" spans="2:4">
      <c r="B836" s="108"/>
      <c r="C836" s="109"/>
      <c r="D836" s="109"/>
    </row>
    <row r="837" spans="2:4">
      <c r="B837" s="108"/>
      <c r="C837" s="109"/>
      <c r="D837" s="109"/>
    </row>
    <row r="838" spans="2:4">
      <c r="B838" s="108"/>
      <c r="C838" s="109"/>
      <c r="D838" s="109"/>
    </row>
    <row r="839" spans="2:4">
      <c r="B839" s="108"/>
      <c r="C839" s="109"/>
      <c r="D839" s="109"/>
    </row>
    <row r="840" spans="2:4">
      <c r="B840" s="108"/>
      <c r="C840" s="109"/>
      <c r="D840" s="109"/>
    </row>
    <row r="841" spans="2:4">
      <c r="B841" s="108"/>
      <c r="C841" s="109"/>
      <c r="D841" s="109"/>
    </row>
    <row r="842" spans="2:4">
      <c r="B842" s="108"/>
      <c r="C842" s="109"/>
      <c r="D842" s="109"/>
    </row>
    <row r="843" spans="2:4">
      <c r="B843" s="108"/>
      <c r="C843" s="109"/>
      <c r="D843" s="109"/>
    </row>
    <row r="844" spans="2:4">
      <c r="B844" s="108"/>
      <c r="C844" s="109"/>
      <c r="D844" s="109"/>
    </row>
    <row r="845" spans="2:4">
      <c r="B845" s="108"/>
      <c r="C845" s="109"/>
      <c r="D845" s="109"/>
    </row>
    <row r="846" spans="2:4">
      <c r="B846" s="108"/>
      <c r="C846" s="109"/>
      <c r="D846" s="109"/>
    </row>
    <row r="847" spans="2:4">
      <c r="B847" s="108"/>
      <c r="C847" s="109"/>
      <c r="D847" s="109"/>
    </row>
    <row r="848" spans="2:4">
      <c r="B848" s="108"/>
      <c r="C848" s="109"/>
      <c r="D848" s="109"/>
    </row>
    <row r="849" spans="2:4">
      <c r="B849" s="108"/>
      <c r="C849" s="109"/>
      <c r="D849" s="109"/>
    </row>
    <row r="850" spans="2:4">
      <c r="B850" s="108"/>
      <c r="C850" s="109"/>
      <c r="D850" s="109"/>
    </row>
    <row r="851" spans="2:4">
      <c r="B851" s="108"/>
      <c r="C851" s="109"/>
      <c r="D851" s="109"/>
    </row>
    <row r="852" spans="2:4">
      <c r="B852" s="108"/>
      <c r="C852" s="109"/>
      <c r="D852" s="109"/>
    </row>
    <row r="853" spans="2:4">
      <c r="B853" s="108"/>
      <c r="C853" s="109"/>
      <c r="D853" s="109"/>
    </row>
    <row r="854" spans="2:4">
      <c r="B854" s="108"/>
      <c r="C854" s="109"/>
      <c r="D854" s="109"/>
    </row>
    <row r="855" spans="2:4">
      <c r="B855" s="108"/>
      <c r="C855" s="109"/>
      <c r="D855" s="109"/>
    </row>
    <row r="856" spans="2:4">
      <c r="B856" s="108"/>
      <c r="C856" s="109"/>
      <c r="D856" s="109"/>
    </row>
    <row r="857" spans="2:4">
      <c r="B857" s="108"/>
      <c r="C857" s="109"/>
      <c r="D857" s="109"/>
    </row>
    <row r="858" spans="2:4">
      <c r="B858" s="108"/>
      <c r="C858" s="109"/>
      <c r="D858" s="109"/>
    </row>
    <row r="859" spans="2:4">
      <c r="B859" s="108"/>
      <c r="C859" s="109"/>
      <c r="D859" s="109"/>
    </row>
    <row r="860" spans="2:4">
      <c r="B860" s="108"/>
      <c r="C860" s="109"/>
      <c r="D860" s="109"/>
    </row>
    <row r="861" spans="2:4">
      <c r="B861" s="108"/>
      <c r="C861" s="109"/>
      <c r="D861" s="109"/>
    </row>
    <row r="862" spans="2:4">
      <c r="B862" s="108"/>
      <c r="C862" s="109"/>
      <c r="D862" s="109"/>
    </row>
    <row r="863" spans="2:4">
      <c r="B863" s="108"/>
      <c r="C863" s="109"/>
      <c r="D863" s="109"/>
    </row>
    <row r="864" spans="2:4">
      <c r="B864" s="108"/>
      <c r="C864" s="109"/>
      <c r="D864" s="109"/>
    </row>
    <row r="865" spans="2:4">
      <c r="B865" s="108"/>
      <c r="C865" s="109"/>
      <c r="D865" s="109"/>
    </row>
    <row r="866" spans="2:4">
      <c r="B866" s="108"/>
      <c r="C866" s="109"/>
      <c r="D866" s="109"/>
    </row>
    <row r="867" spans="2:4">
      <c r="B867" s="108"/>
      <c r="C867" s="109"/>
      <c r="D867" s="109"/>
    </row>
    <row r="868" spans="2:4">
      <c r="B868" s="108"/>
      <c r="C868" s="109"/>
      <c r="D868" s="109"/>
    </row>
    <row r="869" spans="2:4">
      <c r="B869" s="108"/>
      <c r="C869" s="109"/>
      <c r="D869" s="109"/>
    </row>
    <row r="870" spans="2:4">
      <c r="B870" s="108"/>
      <c r="C870" s="109"/>
      <c r="D870" s="109"/>
    </row>
    <row r="871" spans="2:4">
      <c r="B871" s="108"/>
      <c r="C871" s="109"/>
      <c r="D871" s="109"/>
    </row>
    <row r="872" spans="2:4">
      <c r="B872" s="108"/>
      <c r="C872" s="109"/>
      <c r="D872" s="109"/>
    </row>
    <row r="873" spans="2:4">
      <c r="B873" s="108"/>
      <c r="C873" s="109"/>
      <c r="D873" s="109"/>
    </row>
    <row r="874" spans="2:4">
      <c r="B874" s="108"/>
      <c r="C874" s="109"/>
      <c r="D874" s="109"/>
    </row>
    <row r="875" spans="2:4">
      <c r="B875" s="108"/>
      <c r="C875" s="109"/>
      <c r="D875" s="109"/>
    </row>
    <row r="876" spans="2:4">
      <c r="B876" s="108"/>
      <c r="C876" s="109"/>
      <c r="D876" s="109"/>
    </row>
    <row r="877" spans="2:4">
      <c r="B877" s="108"/>
      <c r="C877" s="109"/>
      <c r="D877" s="109"/>
    </row>
    <row r="878" spans="2:4">
      <c r="B878" s="108"/>
      <c r="C878" s="109"/>
      <c r="D878" s="109"/>
    </row>
    <row r="879" spans="2:4">
      <c r="B879" s="108"/>
      <c r="C879" s="109"/>
      <c r="D879" s="109"/>
    </row>
    <row r="880" spans="2:4">
      <c r="B880" s="108"/>
      <c r="C880" s="109"/>
      <c r="D880" s="109"/>
    </row>
    <row r="881" spans="2:4">
      <c r="B881" s="108"/>
      <c r="C881" s="109"/>
      <c r="D881" s="109"/>
    </row>
    <row r="882" spans="2:4">
      <c r="B882" s="108"/>
      <c r="C882" s="109"/>
      <c r="D882" s="109"/>
    </row>
    <row r="883" spans="2:4">
      <c r="B883" s="108"/>
      <c r="C883" s="109"/>
      <c r="D883" s="109"/>
    </row>
    <row r="884" spans="2:4">
      <c r="B884" s="108"/>
      <c r="C884" s="109"/>
      <c r="D884" s="109"/>
    </row>
    <row r="885" spans="2:4">
      <c r="B885" s="108"/>
      <c r="C885" s="109"/>
      <c r="D885" s="109"/>
    </row>
    <row r="886" spans="2:4">
      <c r="B886" s="108"/>
      <c r="C886" s="109"/>
      <c r="D886" s="109"/>
    </row>
    <row r="887" spans="2:4">
      <c r="B887" s="108"/>
      <c r="C887" s="109"/>
      <c r="D887" s="109"/>
    </row>
    <row r="888" spans="2:4">
      <c r="B888" s="108"/>
      <c r="C888" s="109"/>
      <c r="D888" s="109"/>
    </row>
    <row r="889" spans="2:4">
      <c r="B889" s="108"/>
      <c r="C889" s="109"/>
      <c r="D889" s="109"/>
    </row>
    <row r="890" spans="2:4">
      <c r="B890" s="108"/>
      <c r="C890" s="109"/>
      <c r="D890" s="109"/>
    </row>
    <row r="891" spans="2:4">
      <c r="B891" s="108"/>
      <c r="C891" s="109"/>
      <c r="D891" s="109"/>
    </row>
    <row r="892" spans="2:4">
      <c r="B892" s="108"/>
      <c r="C892" s="109"/>
      <c r="D892" s="109"/>
    </row>
    <row r="893" spans="2:4">
      <c r="B893" s="108"/>
      <c r="C893" s="109"/>
      <c r="D893" s="109"/>
    </row>
    <row r="894" spans="2:4">
      <c r="B894" s="108"/>
      <c r="C894" s="109"/>
      <c r="D894" s="109"/>
    </row>
    <row r="895" spans="2:4">
      <c r="B895" s="108"/>
      <c r="C895" s="109"/>
      <c r="D895" s="109"/>
    </row>
    <row r="896" spans="2:4">
      <c r="B896" s="108"/>
      <c r="C896" s="109"/>
      <c r="D896" s="109"/>
    </row>
    <row r="897" spans="2:4">
      <c r="B897" s="108"/>
      <c r="C897" s="109"/>
      <c r="D897" s="109"/>
    </row>
    <row r="898" spans="2:4">
      <c r="B898" s="108"/>
      <c r="C898" s="109"/>
      <c r="D898" s="109"/>
    </row>
    <row r="899" spans="2:4">
      <c r="B899" s="108"/>
      <c r="C899" s="109"/>
      <c r="D899" s="109"/>
    </row>
    <row r="900" spans="2:4">
      <c r="B900" s="108"/>
      <c r="C900" s="109"/>
      <c r="D900" s="109"/>
    </row>
    <row r="901" spans="2:4">
      <c r="B901" s="108"/>
      <c r="C901" s="109"/>
      <c r="D901" s="109"/>
    </row>
    <row r="902" spans="2:4">
      <c r="B902" s="108"/>
      <c r="C902" s="109"/>
      <c r="D902" s="109"/>
    </row>
    <row r="903" spans="2:4">
      <c r="B903" s="108"/>
      <c r="C903" s="109"/>
      <c r="D903" s="109"/>
    </row>
    <row r="904" spans="2:4">
      <c r="B904" s="108"/>
      <c r="C904" s="109"/>
      <c r="D904" s="109"/>
    </row>
    <row r="905" spans="2:4">
      <c r="B905" s="108"/>
      <c r="C905" s="109"/>
      <c r="D905" s="109"/>
    </row>
    <row r="906" spans="2:4">
      <c r="B906" s="108"/>
      <c r="C906" s="109"/>
      <c r="D906" s="109"/>
    </row>
    <row r="907" spans="2:4">
      <c r="B907" s="108"/>
      <c r="C907" s="109"/>
      <c r="D907" s="109"/>
    </row>
    <row r="908" spans="2:4">
      <c r="B908" s="108"/>
      <c r="C908" s="109"/>
      <c r="D908" s="109"/>
    </row>
    <row r="909" spans="2:4">
      <c r="B909" s="108"/>
      <c r="C909" s="109"/>
      <c r="D909" s="109"/>
    </row>
    <row r="910" spans="2:4">
      <c r="B910" s="108"/>
      <c r="C910" s="109"/>
      <c r="D910" s="109"/>
    </row>
    <row r="911" spans="2:4">
      <c r="B911" s="108"/>
      <c r="C911" s="109"/>
      <c r="D911" s="109"/>
    </row>
    <row r="912" spans="2:4">
      <c r="B912" s="108"/>
      <c r="C912" s="109"/>
      <c r="D912" s="109"/>
    </row>
    <row r="913" spans="2:4">
      <c r="B913" s="108"/>
      <c r="C913" s="109"/>
      <c r="D913" s="109"/>
    </row>
    <row r="914" spans="2:4">
      <c r="B914" s="108"/>
      <c r="C914" s="109"/>
      <c r="D914" s="109"/>
    </row>
    <row r="915" spans="2:4">
      <c r="B915" s="108"/>
      <c r="C915" s="109"/>
      <c r="D915" s="109"/>
    </row>
    <row r="916" spans="2:4">
      <c r="B916" s="108"/>
      <c r="C916" s="109"/>
      <c r="D916" s="109"/>
    </row>
    <row r="917" spans="2:4">
      <c r="B917" s="108"/>
      <c r="C917" s="109"/>
      <c r="D917" s="109"/>
    </row>
    <row r="918" spans="2:4">
      <c r="B918" s="108"/>
      <c r="C918" s="109"/>
      <c r="D918" s="109"/>
    </row>
    <row r="919" spans="2:4">
      <c r="B919" s="108"/>
      <c r="C919" s="109"/>
      <c r="D919" s="109"/>
    </row>
    <row r="920" spans="2:4">
      <c r="B920" s="108"/>
      <c r="C920" s="109"/>
      <c r="D920" s="109"/>
    </row>
    <row r="921" spans="2:4">
      <c r="B921" s="108"/>
      <c r="C921" s="109"/>
      <c r="D921" s="109"/>
    </row>
    <row r="922" spans="2:4">
      <c r="B922" s="108"/>
      <c r="C922" s="109"/>
      <c r="D922" s="109"/>
    </row>
    <row r="923" spans="2:4">
      <c r="B923" s="108"/>
      <c r="C923" s="109"/>
      <c r="D923" s="109"/>
    </row>
    <row r="924" spans="2:4">
      <c r="B924" s="108"/>
      <c r="C924" s="109"/>
      <c r="D924" s="109"/>
    </row>
    <row r="925" spans="2:4">
      <c r="B925" s="108"/>
      <c r="C925" s="109"/>
      <c r="D925" s="109"/>
    </row>
    <row r="926" spans="2:4">
      <c r="B926" s="108"/>
      <c r="C926" s="109"/>
      <c r="D926" s="109"/>
    </row>
    <row r="927" spans="2:4">
      <c r="B927" s="108"/>
      <c r="C927" s="109"/>
      <c r="D927" s="109"/>
    </row>
    <row r="928" spans="2:4">
      <c r="B928" s="108"/>
      <c r="C928" s="109"/>
      <c r="D928" s="109"/>
    </row>
    <row r="929" spans="2:4">
      <c r="B929" s="108"/>
      <c r="C929" s="109"/>
      <c r="D929" s="109"/>
    </row>
    <row r="930" spans="2:4">
      <c r="B930" s="108"/>
      <c r="C930" s="109"/>
      <c r="D930" s="109"/>
    </row>
    <row r="931" spans="2:4">
      <c r="B931" s="108"/>
      <c r="C931" s="109"/>
      <c r="D931" s="109"/>
    </row>
    <row r="932" spans="2:4">
      <c r="B932" s="108"/>
      <c r="C932" s="109"/>
      <c r="D932" s="109"/>
    </row>
    <row r="933" spans="2:4">
      <c r="B933" s="108"/>
      <c r="C933" s="109"/>
      <c r="D933" s="109"/>
    </row>
    <row r="934" spans="2:4">
      <c r="B934" s="108"/>
      <c r="C934" s="109"/>
      <c r="D934" s="109"/>
    </row>
    <row r="935" spans="2:4">
      <c r="B935" s="108"/>
      <c r="C935" s="109"/>
      <c r="D935" s="109"/>
    </row>
    <row r="936" spans="2:4">
      <c r="B936" s="108"/>
      <c r="C936" s="109"/>
      <c r="D936" s="109"/>
    </row>
    <row r="937" spans="2:4">
      <c r="B937" s="108"/>
      <c r="C937" s="109"/>
      <c r="D937" s="109"/>
    </row>
    <row r="938" spans="2:4">
      <c r="B938" s="108"/>
      <c r="C938" s="109"/>
      <c r="D938" s="109"/>
    </row>
    <row r="939" spans="2:4">
      <c r="B939" s="108"/>
      <c r="C939" s="109"/>
      <c r="D939" s="109"/>
    </row>
    <row r="940" spans="2:4">
      <c r="B940" s="108"/>
      <c r="C940" s="109"/>
      <c r="D940" s="109"/>
    </row>
    <row r="941" spans="2:4">
      <c r="B941" s="108"/>
      <c r="C941" s="109"/>
      <c r="D941" s="109"/>
    </row>
    <row r="942" spans="2:4">
      <c r="B942" s="108"/>
      <c r="C942" s="109"/>
      <c r="D942" s="109"/>
    </row>
    <row r="943" spans="2:4">
      <c r="B943" s="108"/>
      <c r="C943" s="109"/>
      <c r="D943" s="109"/>
    </row>
    <row r="944" spans="2:4">
      <c r="B944" s="108"/>
      <c r="C944" s="109"/>
      <c r="D944" s="109"/>
    </row>
    <row r="945" spans="2:4">
      <c r="B945" s="108"/>
      <c r="C945" s="109"/>
      <c r="D945" s="109"/>
    </row>
    <row r="946" spans="2:4">
      <c r="B946" s="108"/>
      <c r="C946" s="109"/>
      <c r="D946" s="109"/>
    </row>
    <row r="947" spans="2:4">
      <c r="B947" s="108"/>
      <c r="C947" s="109"/>
      <c r="D947" s="109"/>
    </row>
    <row r="948" spans="2:4">
      <c r="B948" s="108"/>
      <c r="C948" s="109"/>
      <c r="D948" s="109"/>
    </row>
    <row r="949" spans="2:4">
      <c r="B949" s="108"/>
      <c r="C949" s="109"/>
      <c r="D949" s="109"/>
    </row>
    <row r="950" spans="2:4">
      <c r="B950" s="108"/>
      <c r="C950" s="109"/>
      <c r="D950" s="109"/>
    </row>
    <row r="951" spans="2:4">
      <c r="B951" s="108"/>
      <c r="C951" s="109"/>
      <c r="D951" s="109"/>
    </row>
    <row r="952" spans="2:4">
      <c r="B952" s="108"/>
      <c r="C952" s="109"/>
      <c r="D952" s="109"/>
    </row>
    <row r="953" spans="2:4">
      <c r="B953" s="108"/>
      <c r="C953" s="109"/>
      <c r="D953" s="109"/>
    </row>
    <row r="954" spans="2:4">
      <c r="B954" s="108"/>
      <c r="C954" s="109"/>
      <c r="D954" s="109"/>
    </row>
    <row r="955" spans="2:4">
      <c r="B955" s="108"/>
      <c r="C955" s="109"/>
      <c r="D955" s="109"/>
    </row>
    <row r="956" spans="2:4">
      <c r="B956" s="108"/>
      <c r="C956" s="109"/>
      <c r="D956" s="109"/>
    </row>
    <row r="957" spans="2:4">
      <c r="B957" s="108"/>
      <c r="C957" s="109"/>
      <c r="D957" s="109"/>
    </row>
    <row r="958" spans="2:4">
      <c r="B958" s="108"/>
      <c r="C958" s="109"/>
      <c r="D958" s="109"/>
    </row>
    <row r="959" spans="2:4">
      <c r="B959" s="108"/>
      <c r="C959" s="109"/>
      <c r="D959" s="109"/>
    </row>
    <row r="960" spans="2:4">
      <c r="B960" s="108"/>
      <c r="C960" s="109"/>
      <c r="D960" s="109"/>
    </row>
    <row r="961" spans="2:4">
      <c r="B961" s="108"/>
      <c r="C961" s="109"/>
      <c r="D961" s="109"/>
    </row>
    <row r="962" spans="2:4">
      <c r="B962" s="108"/>
      <c r="C962" s="109"/>
      <c r="D962" s="109"/>
    </row>
    <row r="963" spans="2:4">
      <c r="B963" s="108"/>
      <c r="C963" s="109"/>
      <c r="D963" s="109"/>
    </row>
    <row r="964" spans="2:4">
      <c r="B964" s="108"/>
      <c r="C964" s="109"/>
      <c r="D964" s="109"/>
    </row>
    <row r="965" spans="2:4">
      <c r="B965" s="108"/>
      <c r="C965" s="109"/>
      <c r="D965" s="109"/>
    </row>
    <row r="966" spans="2:4">
      <c r="B966" s="108"/>
      <c r="C966" s="109"/>
      <c r="D966" s="109"/>
    </row>
    <row r="967" spans="2:4">
      <c r="B967" s="108"/>
      <c r="C967" s="109"/>
      <c r="D967" s="10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123</v>
      </c>
      <c r="C1" s="67" t="s" vm="1">
        <v>200</v>
      </c>
    </row>
    <row r="2" spans="2:16">
      <c r="B2" s="46" t="s">
        <v>122</v>
      </c>
      <c r="C2" s="67" t="s">
        <v>201</v>
      </c>
    </row>
    <row r="3" spans="2:16">
      <c r="B3" s="46" t="s">
        <v>124</v>
      </c>
      <c r="C3" s="67" t="s">
        <v>202</v>
      </c>
    </row>
    <row r="4" spans="2:16">
      <c r="B4" s="46" t="s">
        <v>125</v>
      </c>
      <c r="C4" s="67">
        <v>2142</v>
      </c>
    </row>
    <row r="6" spans="2:16" ht="26.25" customHeight="1">
      <c r="B6" s="120" t="s">
        <v>161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94</v>
      </c>
      <c r="C7" s="29" t="s">
        <v>33</v>
      </c>
      <c r="D7" s="29" t="s">
        <v>47</v>
      </c>
      <c r="E7" s="29" t="s">
        <v>14</v>
      </c>
      <c r="F7" s="29" t="s">
        <v>48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159</v>
      </c>
      <c r="L7" s="29" t="s">
        <v>183</v>
      </c>
      <c r="M7" s="29" t="s">
        <v>160</v>
      </c>
      <c r="N7" s="29" t="s">
        <v>43</v>
      </c>
      <c r="O7" s="29" t="s">
        <v>126</v>
      </c>
      <c r="P7" s="30" t="s">
        <v>128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1671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0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123</v>
      </c>
      <c r="C1" s="67" t="s" vm="1">
        <v>200</v>
      </c>
    </row>
    <row r="2" spans="2:16">
      <c r="B2" s="46" t="s">
        <v>122</v>
      </c>
      <c r="C2" s="67" t="s">
        <v>201</v>
      </c>
    </row>
    <row r="3" spans="2:16">
      <c r="B3" s="46" t="s">
        <v>124</v>
      </c>
      <c r="C3" s="67" t="s">
        <v>202</v>
      </c>
    </row>
    <row r="4" spans="2:16">
      <c r="B4" s="46" t="s">
        <v>125</v>
      </c>
      <c r="C4" s="67">
        <v>2142</v>
      </c>
    </row>
    <row r="6" spans="2:16" ht="26.25" customHeight="1">
      <c r="B6" s="120" t="s">
        <v>162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94</v>
      </c>
      <c r="C7" s="29" t="s">
        <v>33</v>
      </c>
      <c r="D7" s="29" t="s">
        <v>47</v>
      </c>
      <c r="E7" s="29" t="s">
        <v>14</v>
      </c>
      <c r="F7" s="29" t="s">
        <v>48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159</v>
      </c>
      <c r="L7" s="29" t="s">
        <v>178</v>
      </c>
      <c r="M7" s="29" t="s">
        <v>160</v>
      </c>
      <c r="N7" s="29" t="s">
        <v>43</v>
      </c>
      <c r="O7" s="29" t="s">
        <v>126</v>
      </c>
      <c r="P7" s="30" t="s">
        <v>128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1672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0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6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6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1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123</v>
      </c>
      <c r="C1" s="67" t="s" vm="1">
        <v>200</v>
      </c>
    </row>
    <row r="2" spans="2:18">
      <c r="B2" s="46" t="s">
        <v>122</v>
      </c>
      <c r="C2" s="67" t="s">
        <v>201</v>
      </c>
    </row>
    <row r="3" spans="2:18">
      <c r="B3" s="46" t="s">
        <v>124</v>
      </c>
      <c r="C3" s="67" t="s">
        <v>202</v>
      </c>
    </row>
    <row r="4" spans="2:18">
      <c r="B4" s="46" t="s">
        <v>125</v>
      </c>
      <c r="C4" s="67">
        <v>2142</v>
      </c>
    </row>
    <row r="6" spans="2:18" ht="21.75" customHeight="1">
      <c r="B6" s="123" t="s">
        <v>151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27.75" customHeight="1">
      <c r="B7" s="126" t="s">
        <v>67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8" s="3" customFormat="1" ht="66" customHeight="1">
      <c r="B8" s="21" t="s">
        <v>93</v>
      </c>
      <c r="C8" s="29" t="s">
        <v>33</v>
      </c>
      <c r="D8" s="29" t="s">
        <v>97</v>
      </c>
      <c r="E8" s="29" t="s">
        <v>14</v>
      </c>
      <c r="F8" s="29" t="s">
        <v>48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178</v>
      </c>
      <c r="M8" s="29" t="s">
        <v>177</v>
      </c>
      <c r="N8" s="29" t="s">
        <v>192</v>
      </c>
      <c r="O8" s="29" t="s">
        <v>44</v>
      </c>
      <c r="P8" s="29" t="s">
        <v>180</v>
      </c>
      <c r="Q8" s="29" t="s">
        <v>126</v>
      </c>
      <c r="R8" s="59" t="s">
        <v>128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185</v>
      </c>
      <c r="M9" s="31"/>
      <c r="N9" s="15" t="s">
        <v>181</v>
      </c>
      <c r="O9" s="31" t="s">
        <v>186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9" t="s">
        <v>92</v>
      </c>
    </row>
    <row r="11" spans="2:18" s="4" customFormat="1" ht="18" customHeight="1">
      <c r="B11" s="112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3">
        <v>0</v>
      </c>
      <c r="P11" s="68"/>
      <c r="Q11" s="114">
        <v>0</v>
      </c>
      <c r="R11" s="114">
        <v>0</v>
      </c>
    </row>
    <row r="12" spans="2:18" ht="22.5" customHeight="1">
      <c r="B12" s="110" t="s">
        <v>90</v>
      </c>
      <c r="C12" s="115"/>
      <c r="D12" s="1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0" t="s">
        <v>176</v>
      </c>
      <c r="C13" s="115"/>
      <c r="D13" s="11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9" t="s">
        <v>184</v>
      </c>
      <c r="C14" s="129"/>
      <c r="D14" s="12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2:18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2:18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2:18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2:18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2:18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2:18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2:18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2:18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18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2:18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2:18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2:18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2:18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2:18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2:18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2:18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2:18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2:18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2:18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123</v>
      </c>
      <c r="C1" s="67" t="s" vm="1">
        <v>200</v>
      </c>
    </row>
    <row r="2" spans="2:16">
      <c r="B2" s="46" t="s">
        <v>122</v>
      </c>
      <c r="C2" s="67" t="s">
        <v>201</v>
      </c>
    </row>
    <row r="3" spans="2:16">
      <c r="B3" s="46" t="s">
        <v>124</v>
      </c>
      <c r="C3" s="67" t="s">
        <v>202</v>
      </c>
    </row>
    <row r="4" spans="2:16">
      <c r="B4" s="46" t="s">
        <v>125</v>
      </c>
      <c r="C4" s="67">
        <v>2142</v>
      </c>
    </row>
    <row r="6" spans="2:16" ht="26.25" customHeight="1">
      <c r="B6" s="120" t="s">
        <v>164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94</v>
      </c>
      <c r="C7" s="29" t="s">
        <v>33</v>
      </c>
      <c r="D7" s="29" t="s">
        <v>47</v>
      </c>
      <c r="E7" s="29" t="s">
        <v>14</v>
      </c>
      <c r="F7" s="29" t="s">
        <v>48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159</v>
      </c>
      <c r="L7" s="29" t="s">
        <v>178</v>
      </c>
      <c r="M7" s="29" t="s">
        <v>160</v>
      </c>
      <c r="N7" s="29" t="s">
        <v>43</v>
      </c>
      <c r="O7" s="29" t="s">
        <v>126</v>
      </c>
      <c r="P7" s="30" t="s">
        <v>128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185</v>
      </c>
      <c r="M8" s="31" t="s">
        <v>181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1673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114">
        <v>0</v>
      </c>
      <c r="P10" s="114">
        <v>0</v>
      </c>
    </row>
    <row r="11" spans="2:16" ht="20.25" customHeight="1">
      <c r="B11" s="110" t="s">
        <v>193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0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0" t="s">
        <v>184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6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6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1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8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8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8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8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8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8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8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8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8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8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8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8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8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8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8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8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8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8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8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8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8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8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8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8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8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8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8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8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8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8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8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8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8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8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8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8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8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8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8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8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8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  <row r="453" spans="2:16">
      <c r="B453" s="108"/>
      <c r="C453" s="108"/>
      <c r="D453" s="108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</row>
    <row r="454" spans="2:16">
      <c r="B454" s="108"/>
      <c r="C454" s="108"/>
      <c r="D454" s="108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</row>
    <row r="455" spans="2:16">
      <c r="B455" s="108"/>
      <c r="C455" s="108"/>
      <c r="D455" s="108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</row>
    <row r="456" spans="2:16">
      <c r="B456" s="108"/>
      <c r="C456" s="108"/>
      <c r="D456" s="108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</row>
    <row r="457" spans="2:16">
      <c r="B457" s="108"/>
      <c r="C457" s="108"/>
      <c r="D457" s="108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</row>
    <row r="458" spans="2:16">
      <c r="B458" s="108"/>
      <c r="C458" s="108"/>
      <c r="D458" s="108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</row>
    <row r="459" spans="2:16">
      <c r="B459" s="108"/>
      <c r="C459" s="108"/>
      <c r="D459" s="108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</row>
    <row r="460" spans="2:16">
      <c r="B460" s="108"/>
      <c r="C460" s="108"/>
      <c r="D460" s="108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</row>
    <row r="461" spans="2:16">
      <c r="B461" s="108"/>
      <c r="C461" s="108"/>
      <c r="D461" s="108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</row>
    <row r="462" spans="2:16">
      <c r="B462" s="108"/>
      <c r="C462" s="108"/>
      <c r="D462" s="108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</row>
    <row r="463" spans="2:16">
      <c r="B463" s="108"/>
      <c r="C463" s="108"/>
      <c r="D463" s="108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123</v>
      </c>
      <c r="C1" s="67" t="s" vm="1">
        <v>200</v>
      </c>
    </row>
    <row r="2" spans="2:20">
      <c r="B2" s="46" t="s">
        <v>122</v>
      </c>
      <c r="C2" s="67" t="s">
        <v>201</v>
      </c>
    </row>
    <row r="3" spans="2:20">
      <c r="B3" s="46" t="s">
        <v>124</v>
      </c>
      <c r="C3" s="67" t="s">
        <v>202</v>
      </c>
    </row>
    <row r="4" spans="2:20">
      <c r="B4" s="46" t="s">
        <v>125</v>
      </c>
      <c r="C4" s="67">
        <v>2142</v>
      </c>
    </row>
    <row r="6" spans="2:20" ht="26.25" customHeight="1">
      <c r="B6" s="126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6.25" customHeight="1">
      <c r="B7" s="126" t="s">
        <v>68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2:20" s="3" customFormat="1" ht="78.75">
      <c r="B8" s="36" t="s">
        <v>93</v>
      </c>
      <c r="C8" s="12" t="s">
        <v>33</v>
      </c>
      <c r="D8" s="12" t="s">
        <v>97</v>
      </c>
      <c r="E8" s="12" t="s">
        <v>167</v>
      </c>
      <c r="F8" s="12" t="s">
        <v>95</v>
      </c>
      <c r="G8" s="12" t="s">
        <v>47</v>
      </c>
      <c r="H8" s="12" t="s">
        <v>14</v>
      </c>
      <c r="I8" s="12" t="s">
        <v>48</v>
      </c>
      <c r="J8" s="12" t="s">
        <v>82</v>
      </c>
      <c r="K8" s="12" t="s">
        <v>17</v>
      </c>
      <c r="L8" s="12" t="s">
        <v>81</v>
      </c>
      <c r="M8" s="12" t="s">
        <v>16</v>
      </c>
      <c r="N8" s="12" t="s">
        <v>18</v>
      </c>
      <c r="O8" s="12" t="s">
        <v>178</v>
      </c>
      <c r="P8" s="12" t="s">
        <v>177</v>
      </c>
      <c r="Q8" s="12" t="s">
        <v>44</v>
      </c>
      <c r="R8" s="12" t="s">
        <v>43</v>
      </c>
      <c r="S8" s="12" t="s">
        <v>126</v>
      </c>
      <c r="T8" s="37" t="s">
        <v>128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185</v>
      </c>
      <c r="P9" s="15"/>
      <c r="Q9" s="15" t="s">
        <v>181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43" t="s">
        <v>129</v>
      </c>
      <c r="T10" s="60" t="s">
        <v>168</v>
      </c>
    </row>
    <row r="11" spans="2:20" s="4" customFormat="1" ht="18" customHeight="1">
      <c r="B11" s="112" t="s">
        <v>1660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3">
        <v>0</v>
      </c>
      <c r="R11" s="68"/>
      <c r="S11" s="114">
        <v>0</v>
      </c>
      <c r="T11" s="114">
        <v>0</v>
      </c>
    </row>
    <row r="12" spans="2:20">
      <c r="B12" s="110" t="s">
        <v>193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0" t="s">
        <v>90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0" t="s">
        <v>176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0" t="s">
        <v>184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123</v>
      </c>
      <c r="C1" s="67" t="s" vm="1">
        <v>200</v>
      </c>
    </row>
    <row r="2" spans="2:21">
      <c r="B2" s="46" t="s">
        <v>122</v>
      </c>
      <c r="C2" s="67" t="s">
        <v>201</v>
      </c>
    </row>
    <row r="3" spans="2:21">
      <c r="B3" s="46" t="s">
        <v>124</v>
      </c>
      <c r="C3" s="67" t="s">
        <v>202</v>
      </c>
    </row>
    <row r="4" spans="2:21">
      <c r="B4" s="46" t="s">
        <v>125</v>
      </c>
      <c r="C4" s="67">
        <v>2142</v>
      </c>
    </row>
    <row r="6" spans="2:21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21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2:21" s="3" customFormat="1" ht="78.75">
      <c r="B8" s="21" t="s">
        <v>93</v>
      </c>
      <c r="C8" s="29" t="s">
        <v>33</v>
      </c>
      <c r="D8" s="29" t="s">
        <v>97</v>
      </c>
      <c r="E8" s="29" t="s">
        <v>167</v>
      </c>
      <c r="F8" s="29" t="s">
        <v>95</v>
      </c>
      <c r="G8" s="29" t="s">
        <v>47</v>
      </c>
      <c r="H8" s="29" t="s">
        <v>14</v>
      </c>
      <c r="I8" s="29" t="s">
        <v>48</v>
      </c>
      <c r="J8" s="29" t="s">
        <v>82</v>
      </c>
      <c r="K8" s="29" t="s">
        <v>17</v>
      </c>
      <c r="L8" s="29" t="s">
        <v>81</v>
      </c>
      <c r="M8" s="29" t="s">
        <v>16</v>
      </c>
      <c r="N8" s="29" t="s">
        <v>18</v>
      </c>
      <c r="O8" s="12" t="s">
        <v>178</v>
      </c>
      <c r="P8" s="29" t="s">
        <v>177</v>
      </c>
      <c r="Q8" s="29" t="s">
        <v>192</v>
      </c>
      <c r="R8" s="29" t="s">
        <v>44</v>
      </c>
      <c r="S8" s="12" t="s">
        <v>43</v>
      </c>
      <c r="T8" s="29" t="s">
        <v>126</v>
      </c>
      <c r="U8" s="13" t="s">
        <v>128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185</v>
      </c>
      <c r="P9" s="31"/>
      <c r="Q9" s="15" t="s">
        <v>181</v>
      </c>
      <c r="R9" s="31" t="s">
        <v>181</v>
      </c>
      <c r="S9" s="15" t="s">
        <v>19</v>
      </c>
      <c r="T9" s="31" t="s">
        <v>181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91</v>
      </c>
      <c r="R10" s="18" t="s">
        <v>92</v>
      </c>
      <c r="S10" s="18" t="s">
        <v>129</v>
      </c>
      <c r="T10" s="18" t="s">
        <v>168</v>
      </c>
      <c r="U10" s="19" t="s">
        <v>187</v>
      </c>
    </row>
    <row r="11" spans="2:21" s="4" customFormat="1" ht="18" customHeight="1">
      <c r="B11" s="112" t="s">
        <v>1661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3">
        <v>0</v>
      </c>
      <c r="S11" s="68"/>
      <c r="T11" s="114">
        <v>0</v>
      </c>
      <c r="U11" s="114">
        <v>0</v>
      </c>
    </row>
    <row r="12" spans="2:21">
      <c r="B12" s="110" t="s">
        <v>193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10" t="s">
        <v>90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10" t="s">
        <v>176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10" t="s">
        <v>184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9" t="s">
        <v>189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2:2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2:2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2:2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2:2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2:2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2:2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2:2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2:2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2:2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2:2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2:2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2:2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2:2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2:2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2:2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2:2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2:2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2:2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2:2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2:2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2:2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2:2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2:2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2:2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2:2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2:2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2:2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2:2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2:2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2:2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2:2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2:2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2:2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2:2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2:2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2:2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2:2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2:2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2:2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2:2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2:2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2:2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2:2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2:2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2:2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2:2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2:2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2:2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2:2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2:2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2:2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2:2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2:2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2:2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2:2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2:2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2:2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2:2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2:2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2:2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2:2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2:2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2:2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2:2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2:2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2:2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2:2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2:2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2:2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2:2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2:2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2:2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2:2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2:2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2:2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2:2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2:2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2:2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2:2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2:2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2:2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2:2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2:2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2:2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2:2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2:2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2:2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2:2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2:2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2:2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2:2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2:2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2:2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2:2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2:2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2:2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2:2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2:2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2:2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2:2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2:2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2:2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2:2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2:2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2:2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2:2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2:2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2:2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2:2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2:2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2:2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2:2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2:2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2:2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2:2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2:2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2:2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2:2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2:2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2:2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2:2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2:2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2:2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2:2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2:2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2:2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2:2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2:2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2:2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2:2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2:2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2:2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2:2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2:2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2:2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2:2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2:2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2:2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2:2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2:2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2:2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2:2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2:2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2:2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2:2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2:2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2:2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2:2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2:2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2:2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2:2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2:2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2:2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2:2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2:2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2:2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2:2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2:2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2:2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2:2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2:2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2:2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2:2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2:2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2:2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2:2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2:2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2:2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2:2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2:2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2:2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2:2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2:2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2:2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2:2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2:2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2:2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2:2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2:2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2:2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2:2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2:2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2:2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2:2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2:2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2:2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2:2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2:2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2:2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2:2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2:2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2:2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2:2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2:2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2:2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2:2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2:2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2:2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2:2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2:2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2:2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2:2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2:2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2:2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2:2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2:2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2:2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2:2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2:2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2:2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2:2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2:2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2:2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2:2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2:2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2:2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2:2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2:2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2:2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2:2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2:2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2:2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2:2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2:2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2:2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2:2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2:2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2:2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2:2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2:2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2:2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2:2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2:2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2:2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2:2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2:2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2:2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2:2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2:2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2:2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2:21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2:21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2:21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2:21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2:21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2:21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2:21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2:21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2:21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2:21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2:21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2:21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2:21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2:21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2:21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2:21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2:21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2:21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2:21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2:21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2:21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2:21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2:21">
      <c r="B587" s="108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2:21">
      <c r="B588" s="108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2:21">
      <c r="B589" s="108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2:21">
      <c r="B590" s="108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2:21">
      <c r="B591" s="108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2:21">
      <c r="B592" s="108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2:21">
      <c r="B593" s="108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2:21">
      <c r="B594" s="108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2:21">
      <c r="B595" s="108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2:21">
      <c r="B596" s="108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2:21">
      <c r="B597" s="108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2:21">
      <c r="B598" s="108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2:21">
      <c r="B599" s="108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2:21">
      <c r="B600" s="108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2:21">
      <c r="B601" s="108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2:21">
      <c r="B602" s="108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2:21">
      <c r="B603" s="108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2:21">
      <c r="B604" s="108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2:21">
      <c r="B605" s="108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2:21">
      <c r="B606" s="108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2:21">
      <c r="B607" s="108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2:21">
      <c r="B608" s="108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2:21">
      <c r="B609" s="108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2:21">
      <c r="B610" s="108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2:21">
      <c r="B611" s="108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2:21">
      <c r="B612" s="108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2:21">
      <c r="B613" s="108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2:21">
      <c r="B614" s="108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2:21">
      <c r="B615" s="108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2:21">
      <c r="B616" s="108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2:21">
      <c r="B617" s="108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2:21">
      <c r="B618" s="108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2:21">
      <c r="B619" s="108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2:21">
      <c r="B620" s="108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2:21">
      <c r="B621" s="108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2:21">
      <c r="B622" s="108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2:21">
      <c r="B623" s="108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2:21">
      <c r="B624" s="108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2:21">
      <c r="B625" s="108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2:21">
      <c r="B626" s="108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2:21">
      <c r="B627" s="108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2:21">
      <c r="B628" s="108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2:21">
      <c r="B629" s="108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2:21">
      <c r="B630" s="108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2:21">
      <c r="B631" s="108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2:21">
      <c r="B632" s="108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2:21">
      <c r="B633" s="108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2:21">
      <c r="B634" s="108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2:21">
      <c r="B635" s="108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2:21">
      <c r="B636" s="108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2:21">
      <c r="B637" s="108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2:21">
      <c r="B638" s="108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2:21">
      <c r="B639" s="108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2:21">
      <c r="B640" s="108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2:21">
      <c r="B641" s="108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2:21">
      <c r="B642" s="108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2:21">
      <c r="B643" s="108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2:21">
      <c r="B644" s="108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2:21">
      <c r="B645" s="108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2:21">
      <c r="B646" s="108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2:21">
      <c r="B647" s="108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2:21">
      <c r="B648" s="108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2:21">
      <c r="B649" s="108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2:21">
      <c r="B650" s="108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2:21">
      <c r="B651" s="108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2:21">
      <c r="B652" s="108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2:21">
      <c r="B653" s="108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2:21">
      <c r="B654" s="108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2:21">
      <c r="B655" s="108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2:21">
      <c r="B656" s="108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2:21">
      <c r="B657" s="108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2:21">
      <c r="B658" s="108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2:21">
      <c r="B659" s="108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2:21">
      <c r="B660" s="108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2:21">
      <c r="B661" s="108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2:21">
      <c r="B662" s="108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2:21">
      <c r="B663" s="108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2:21">
      <c r="B664" s="108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2:21">
      <c r="B665" s="108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2:21">
      <c r="B666" s="108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2:21">
      <c r="B667" s="108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2:21">
      <c r="B668" s="108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2:21">
      <c r="B669" s="108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2:21">
      <c r="B670" s="108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2:21">
      <c r="B671" s="108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2:21">
      <c r="B672" s="108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2:21">
      <c r="B673" s="108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2:21">
      <c r="B674" s="108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2:21">
      <c r="B675" s="108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2:21">
      <c r="B676" s="108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2:21">
      <c r="B677" s="108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2:21">
      <c r="B678" s="108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2:21">
      <c r="B679" s="108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2:21">
      <c r="B680" s="108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2:21">
      <c r="B681" s="108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2:21">
      <c r="B682" s="108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2:21">
      <c r="B683" s="108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2:21">
      <c r="B684" s="108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2:21">
      <c r="B685" s="108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2:21">
      <c r="B686" s="108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2:21">
      <c r="B687" s="108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2:21">
      <c r="B688" s="108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2:21">
      <c r="B689" s="108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2:21">
      <c r="B690" s="108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2:21">
      <c r="B691" s="108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2:21">
      <c r="B692" s="108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2:21">
      <c r="B693" s="108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2:21">
      <c r="B694" s="108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2:21">
      <c r="B695" s="108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2:21">
      <c r="B696" s="108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2:21">
      <c r="B697" s="108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2:21">
      <c r="B698" s="108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2:21">
      <c r="B699" s="108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2:21">
      <c r="B700" s="108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2:21">
      <c r="B701" s="108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2:21">
      <c r="B702" s="108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2:21">
      <c r="B703" s="108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2:21">
      <c r="B704" s="108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2:21">
      <c r="B705" s="108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2:21">
      <c r="B706" s="108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2:21">
      <c r="B707" s="108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2:21">
      <c r="B708" s="108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2:21">
      <c r="B709" s="108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2:21">
      <c r="B710" s="108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2:21">
      <c r="B711" s="108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2:21">
      <c r="B712" s="108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2:21">
      <c r="B713" s="108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2:21">
      <c r="B714" s="108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2:21">
      <c r="B715" s="108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2:21">
      <c r="B716" s="108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2:21">
      <c r="B717" s="108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2:21">
      <c r="B718" s="108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2:21">
      <c r="B719" s="108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2:21">
      <c r="B720" s="108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2:21">
      <c r="B721" s="108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2:21">
      <c r="B722" s="108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2:21">
      <c r="B723" s="108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2:21">
      <c r="B724" s="108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2:21">
      <c r="B725" s="108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2:21">
      <c r="B726" s="108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2:21">
      <c r="B727" s="108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2:21">
      <c r="B728" s="108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2:21">
      <c r="B729" s="108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2:21">
      <c r="B730" s="108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2:21">
      <c r="B731" s="108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2:21">
      <c r="B732" s="108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2:21">
      <c r="B733" s="108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9.710937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123</v>
      </c>
      <c r="C1" s="67" t="s" vm="1">
        <v>200</v>
      </c>
    </row>
    <row r="2" spans="2:15">
      <c r="B2" s="46" t="s">
        <v>122</v>
      </c>
      <c r="C2" s="67" t="s">
        <v>201</v>
      </c>
    </row>
    <row r="3" spans="2:15">
      <c r="B3" s="46" t="s">
        <v>124</v>
      </c>
      <c r="C3" s="67" t="s">
        <v>202</v>
      </c>
    </row>
    <row r="4" spans="2:15">
      <c r="B4" s="46" t="s">
        <v>125</v>
      </c>
      <c r="C4" s="67">
        <v>2142</v>
      </c>
    </row>
    <row r="6" spans="2:15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93</v>
      </c>
      <c r="C8" s="29" t="s">
        <v>33</v>
      </c>
      <c r="D8" s="29" t="s">
        <v>97</v>
      </c>
      <c r="E8" s="29" t="s">
        <v>167</v>
      </c>
      <c r="F8" s="29" t="s">
        <v>95</v>
      </c>
      <c r="G8" s="29" t="s">
        <v>47</v>
      </c>
      <c r="H8" s="29" t="s">
        <v>81</v>
      </c>
      <c r="I8" s="12" t="s">
        <v>178</v>
      </c>
      <c r="J8" s="12" t="s">
        <v>177</v>
      </c>
      <c r="K8" s="29" t="s">
        <v>192</v>
      </c>
      <c r="L8" s="12" t="s">
        <v>44</v>
      </c>
      <c r="M8" s="12" t="s">
        <v>43</v>
      </c>
      <c r="N8" s="12" t="s">
        <v>126</v>
      </c>
      <c r="O8" s="13" t="s">
        <v>128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185</v>
      </c>
      <c r="J9" s="15"/>
      <c r="K9" s="15" t="s">
        <v>181</v>
      </c>
      <c r="L9" s="15" t="s">
        <v>181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9" t="s">
        <v>26</v>
      </c>
      <c r="C11" s="74"/>
      <c r="D11" s="74"/>
      <c r="E11" s="74"/>
      <c r="F11" s="74"/>
      <c r="G11" s="74"/>
      <c r="H11" s="74"/>
      <c r="I11" s="75"/>
      <c r="J11" s="76"/>
      <c r="K11" s="75">
        <v>603.97968879000007</v>
      </c>
      <c r="L11" s="75">
        <f>L12+L144</f>
        <v>494047.10055174201</v>
      </c>
      <c r="M11" s="74"/>
      <c r="N11" s="77">
        <f>IFERROR(L11/$L$11,0)</f>
        <v>1</v>
      </c>
      <c r="O11" s="77">
        <f>L11/'סכום נכסי הקרן'!$C$42</f>
        <v>0.3213025111520072</v>
      </c>
    </row>
    <row r="12" spans="2:15">
      <c r="B12" s="70" t="s">
        <v>172</v>
      </c>
      <c r="C12" s="78"/>
      <c r="D12" s="78"/>
      <c r="E12" s="78"/>
      <c r="F12" s="78"/>
      <c r="G12" s="78"/>
      <c r="H12" s="78"/>
      <c r="I12" s="79"/>
      <c r="J12" s="80"/>
      <c r="K12" s="79">
        <v>546.18453154400004</v>
      </c>
      <c r="L12" s="79">
        <f>L13+L45+L97</f>
        <v>282090.80680187797</v>
      </c>
      <c r="M12" s="78"/>
      <c r="N12" s="81">
        <f t="shared" ref="N12:N74" si="0">IFERROR(L12/$L$11,0)</f>
        <v>0.57097958167722174</v>
      </c>
      <c r="O12" s="81">
        <f>L12/'סכום נכסי הקרן'!$C$42</f>
        <v>0.18345717340941395</v>
      </c>
    </row>
    <row r="13" spans="2:15">
      <c r="B13" s="71" t="s">
        <v>203</v>
      </c>
      <c r="C13" s="78"/>
      <c r="D13" s="78"/>
      <c r="E13" s="78"/>
      <c r="F13" s="78"/>
      <c r="G13" s="78"/>
      <c r="H13" s="78"/>
      <c r="I13" s="79"/>
      <c r="J13" s="80"/>
      <c r="K13" s="79">
        <v>63.514337713999993</v>
      </c>
      <c r="L13" s="79">
        <v>177481.110735945</v>
      </c>
      <c r="M13" s="78"/>
      <c r="N13" s="81">
        <f t="shared" si="0"/>
        <v>0.35923925175906835</v>
      </c>
      <c r="O13" s="81">
        <f>L13/'סכום נכסי הקרן'!$C$42</f>
        <v>0.11542447369455677</v>
      </c>
    </row>
    <row r="14" spans="2:15">
      <c r="B14" s="72" t="s">
        <v>204</v>
      </c>
      <c r="C14" s="82" t="s">
        <v>205</v>
      </c>
      <c r="D14" s="83" t="s">
        <v>98</v>
      </c>
      <c r="E14" s="83" t="s">
        <v>206</v>
      </c>
      <c r="F14" s="82" t="s">
        <v>207</v>
      </c>
      <c r="G14" s="83" t="s">
        <v>133</v>
      </c>
      <c r="H14" s="83" t="s">
        <v>110</v>
      </c>
      <c r="I14" s="84">
        <v>27007.889986999999</v>
      </c>
      <c r="J14" s="85">
        <v>29350</v>
      </c>
      <c r="K14" s="82"/>
      <c r="L14" s="84">
        <v>7926.815719276</v>
      </c>
      <c r="M14" s="86">
        <v>4.836562106327079E-4</v>
      </c>
      <c r="N14" s="86">
        <f t="shared" si="0"/>
        <v>1.6044655884881198E-2</v>
      </c>
      <c r="O14" s="86">
        <f>L14/'סכום נכסי הקרן'!$C$42</f>
        <v>5.1551882263821585E-3</v>
      </c>
    </row>
    <row r="15" spans="2:15">
      <c r="B15" s="72" t="s">
        <v>208</v>
      </c>
      <c r="C15" s="82" t="s">
        <v>209</v>
      </c>
      <c r="D15" s="83" t="s">
        <v>98</v>
      </c>
      <c r="E15" s="83" t="s">
        <v>206</v>
      </c>
      <c r="F15" s="82" t="s">
        <v>210</v>
      </c>
      <c r="G15" s="83" t="s">
        <v>211</v>
      </c>
      <c r="H15" s="83" t="s">
        <v>110</v>
      </c>
      <c r="I15" s="84">
        <v>828071.46381700004</v>
      </c>
      <c r="J15" s="85">
        <v>1636</v>
      </c>
      <c r="K15" s="82"/>
      <c r="L15" s="84">
        <v>13547.249148040002</v>
      </c>
      <c r="M15" s="86">
        <v>6.4665239319566207E-4</v>
      </c>
      <c r="N15" s="86">
        <f t="shared" si="0"/>
        <v>2.742096681249764E-2</v>
      </c>
      <c r="O15" s="86">
        <f>L15/'סכום נכסי הקרן'!$C$42</f>
        <v>8.8104254950713418E-3</v>
      </c>
    </row>
    <row r="16" spans="2:15">
      <c r="B16" s="72" t="s">
        <v>213</v>
      </c>
      <c r="C16" s="82" t="s">
        <v>214</v>
      </c>
      <c r="D16" s="83" t="s">
        <v>98</v>
      </c>
      <c r="E16" s="83" t="s">
        <v>206</v>
      </c>
      <c r="F16" s="82" t="s">
        <v>215</v>
      </c>
      <c r="G16" s="83" t="s">
        <v>216</v>
      </c>
      <c r="H16" s="83" t="s">
        <v>110</v>
      </c>
      <c r="I16" s="84">
        <v>58461.617111</v>
      </c>
      <c r="J16" s="85">
        <v>4870</v>
      </c>
      <c r="K16" s="82"/>
      <c r="L16" s="84">
        <v>2847.0807533630004</v>
      </c>
      <c r="M16" s="86">
        <v>4.6961467150522944E-4</v>
      </c>
      <c r="N16" s="86">
        <f t="shared" si="0"/>
        <v>5.7627719101750359E-3</v>
      </c>
      <c r="O16" s="86">
        <f>L16/'סכום נכסי הקרן'!$C$42</f>
        <v>1.8515930859354884E-3</v>
      </c>
    </row>
    <row r="17" spans="2:15">
      <c r="B17" s="72" t="s">
        <v>217</v>
      </c>
      <c r="C17" s="82" t="s">
        <v>218</v>
      </c>
      <c r="D17" s="83" t="s">
        <v>98</v>
      </c>
      <c r="E17" s="83" t="s">
        <v>206</v>
      </c>
      <c r="F17" s="82" t="s">
        <v>219</v>
      </c>
      <c r="G17" s="83" t="s">
        <v>220</v>
      </c>
      <c r="H17" s="83" t="s">
        <v>110</v>
      </c>
      <c r="I17" s="84">
        <v>18454.338269</v>
      </c>
      <c r="J17" s="85">
        <v>42310</v>
      </c>
      <c r="K17" s="84">
        <v>26.105507146000001</v>
      </c>
      <c r="L17" s="84">
        <v>7834.1360285860001</v>
      </c>
      <c r="M17" s="86">
        <v>4.1753474099587019E-4</v>
      </c>
      <c r="N17" s="86">
        <f t="shared" si="0"/>
        <v>1.5857063061066427E-2</v>
      </c>
      <c r="O17" s="86">
        <f>L17/'סכום נכסי הקרן'!$C$42</f>
        <v>5.094914181016378E-3</v>
      </c>
    </row>
    <row r="18" spans="2:15">
      <c r="B18" s="72" t="s">
        <v>221</v>
      </c>
      <c r="C18" s="82" t="s">
        <v>222</v>
      </c>
      <c r="D18" s="83" t="s">
        <v>98</v>
      </c>
      <c r="E18" s="83" t="s">
        <v>206</v>
      </c>
      <c r="F18" s="82" t="s">
        <v>223</v>
      </c>
      <c r="G18" s="83" t="s">
        <v>224</v>
      </c>
      <c r="H18" s="83" t="s">
        <v>110</v>
      </c>
      <c r="I18" s="84">
        <v>4530.5485550000003</v>
      </c>
      <c r="J18" s="85">
        <v>175600</v>
      </c>
      <c r="K18" s="82"/>
      <c r="L18" s="84">
        <v>7955.6432620529995</v>
      </c>
      <c r="M18" s="86">
        <v>1.1997655192594664E-3</v>
      </c>
      <c r="N18" s="86">
        <f t="shared" si="0"/>
        <v>1.6103005671257446E-2</v>
      </c>
      <c r="O18" s="86">
        <f>L18/'סכום נכסי הקרן'!$C$42</f>
        <v>5.1739361592700308E-3</v>
      </c>
    </row>
    <row r="19" spans="2:15">
      <c r="B19" s="72" t="s">
        <v>225</v>
      </c>
      <c r="C19" s="82" t="s">
        <v>226</v>
      </c>
      <c r="D19" s="83" t="s">
        <v>98</v>
      </c>
      <c r="E19" s="83" t="s">
        <v>206</v>
      </c>
      <c r="F19" s="82" t="s">
        <v>227</v>
      </c>
      <c r="G19" s="83" t="s">
        <v>216</v>
      </c>
      <c r="H19" s="83" t="s">
        <v>110</v>
      </c>
      <c r="I19" s="84">
        <v>152455.79585299999</v>
      </c>
      <c r="J19" s="85">
        <v>1799</v>
      </c>
      <c r="K19" s="82"/>
      <c r="L19" s="84">
        <v>2742.6797674019999</v>
      </c>
      <c r="M19" s="86">
        <v>3.7219252473886383E-4</v>
      </c>
      <c r="N19" s="86">
        <f t="shared" si="0"/>
        <v>5.5514540300692578E-3</v>
      </c>
      <c r="O19" s="86">
        <f>L19/'סכום נכסי הקרן'!$C$42</f>
        <v>1.7836961204061831E-3</v>
      </c>
    </row>
    <row r="20" spans="2:15">
      <c r="B20" s="72" t="s">
        <v>228</v>
      </c>
      <c r="C20" s="82" t="s">
        <v>229</v>
      </c>
      <c r="D20" s="83" t="s">
        <v>98</v>
      </c>
      <c r="E20" s="83" t="s">
        <v>206</v>
      </c>
      <c r="F20" s="82" t="s">
        <v>230</v>
      </c>
      <c r="G20" s="83" t="s">
        <v>105</v>
      </c>
      <c r="H20" s="83" t="s">
        <v>110</v>
      </c>
      <c r="I20" s="84">
        <v>13785.320428999999</v>
      </c>
      <c r="J20" s="85">
        <v>3400</v>
      </c>
      <c r="K20" s="82"/>
      <c r="L20" s="84">
        <v>468.70089457500001</v>
      </c>
      <c r="M20" s="86">
        <v>7.7843845887652925E-5</v>
      </c>
      <c r="N20" s="86">
        <f t="shared" si="0"/>
        <v>9.4869678225327936E-4</v>
      </c>
      <c r="O20" s="86">
        <f>L20/'סכום נכסי הקרן'!$C$42</f>
        <v>3.0481865845980761E-4</v>
      </c>
    </row>
    <row r="21" spans="2:15">
      <c r="B21" s="72" t="s">
        <v>231</v>
      </c>
      <c r="C21" s="82" t="s">
        <v>232</v>
      </c>
      <c r="D21" s="83" t="s">
        <v>98</v>
      </c>
      <c r="E21" s="83" t="s">
        <v>206</v>
      </c>
      <c r="F21" s="82" t="s">
        <v>233</v>
      </c>
      <c r="G21" s="83" t="s">
        <v>133</v>
      </c>
      <c r="H21" s="83" t="s">
        <v>110</v>
      </c>
      <c r="I21" s="84">
        <v>494175.22604400001</v>
      </c>
      <c r="J21" s="85">
        <v>1466</v>
      </c>
      <c r="K21" s="82"/>
      <c r="L21" s="84">
        <v>7244.6088138509995</v>
      </c>
      <c r="M21" s="86">
        <v>1.0250259098948137E-3</v>
      </c>
      <c r="N21" s="86">
        <f t="shared" si="0"/>
        <v>1.4663801904232134E-2</v>
      </c>
      <c r="O21" s="86">
        <f>L21/'סכום נכסי הקרן'!$C$42</f>
        <v>4.7115163748653703E-3</v>
      </c>
    </row>
    <row r="22" spans="2:15">
      <c r="B22" s="72" t="s">
        <v>234</v>
      </c>
      <c r="C22" s="82" t="s">
        <v>235</v>
      </c>
      <c r="D22" s="83" t="s">
        <v>98</v>
      </c>
      <c r="E22" s="83" t="s">
        <v>206</v>
      </c>
      <c r="F22" s="82" t="s">
        <v>236</v>
      </c>
      <c r="G22" s="83" t="s">
        <v>134</v>
      </c>
      <c r="H22" s="83" t="s">
        <v>110</v>
      </c>
      <c r="I22" s="84">
        <v>1430519.6184239998</v>
      </c>
      <c r="J22" s="85">
        <v>319.89999999999998</v>
      </c>
      <c r="K22" s="82"/>
      <c r="L22" s="84">
        <v>4576.2322593940007</v>
      </c>
      <c r="M22" s="86">
        <v>5.1727607595597686E-4</v>
      </c>
      <c r="N22" s="86">
        <f t="shared" si="0"/>
        <v>9.2627448967585388E-3</v>
      </c>
      <c r="O22" s="86">
        <f>L22/'סכום נכסי הקרן'!$C$42</f>
        <v>2.976143195488958E-3</v>
      </c>
    </row>
    <row r="23" spans="2:15">
      <c r="B23" s="72" t="s">
        <v>237</v>
      </c>
      <c r="C23" s="82" t="s">
        <v>238</v>
      </c>
      <c r="D23" s="83" t="s">
        <v>98</v>
      </c>
      <c r="E23" s="83" t="s">
        <v>206</v>
      </c>
      <c r="F23" s="82" t="s">
        <v>239</v>
      </c>
      <c r="G23" s="83" t="s">
        <v>240</v>
      </c>
      <c r="H23" s="83" t="s">
        <v>110</v>
      </c>
      <c r="I23" s="84">
        <v>35150.254918999999</v>
      </c>
      <c r="J23" s="85">
        <v>8514</v>
      </c>
      <c r="K23" s="82"/>
      <c r="L23" s="84">
        <v>2992.692703836</v>
      </c>
      <c r="M23" s="86">
        <v>3.5034626637246431E-4</v>
      </c>
      <c r="N23" s="86">
        <f t="shared" si="0"/>
        <v>6.0575048421371569E-3</v>
      </c>
      <c r="O23" s="86">
        <f>L23/'סכום נכסי הקרן'!$C$42</f>
        <v>1.9462915170941114E-3</v>
      </c>
    </row>
    <row r="24" spans="2:15">
      <c r="B24" s="72" t="s">
        <v>241</v>
      </c>
      <c r="C24" s="82" t="s">
        <v>242</v>
      </c>
      <c r="D24" s="83" t="s">
        <v>98</v>
      </c>
      <c r="E24" s="83" t="s">
        <v>206</v>
      </c>
      <c r="F24" s="82" t="s">
        <v>243</v>
      </c>
      <c r="G24" s="83" t="s">
        <v>240</v>
      </c>
      <c r="H24" s="83" t="s">
        <v>110</v>
      </c>
      <c r="I24" s="84">
        <v>574259.21120699996</v>
      </c>
      <c r="J24" s="85">
        <v>1236</v>
      </c>
      <c r="K24" s="82"/>
      <c r="L24" s="84">
        <v>7097.8438505680006</v>
      </c>
      <c r="M24" s="86">
        <v>4.9334263559758869E-4</v>
      </c>
      <c r="N24" s="86">
        <f t="shared" si="0"/>
        <v>1.4366735160759508E-2</v>
      </c>
      <c r="O24" s="86">
        <f>L24/'סכום נכסי הקרן'!$C$42</f>
        <v>4.6160680842078665E-3</v>
      </c>
    </row>
    <row r="25" spans="2:15">
      <c r="B25" s="72" t="s">
        <v>244</v>
      </c>
      <c r="C25" s="82" t="s">
        <v>245</v>
      </c>
      <c r="D25" s="83" t="s">
        <v>98</v>
      </c>
      <c r="E25" s="83" t="s">
        <v>206</v>
      </c>
      <c r="F25" s="82" t="s">
        <v>246</v>
      </c>
      <c r="G25" s="83" t="s">
        <v>247</v>
      </c>
      <c r="H25" s="83" t="s">
        <v>110</v>
      </c>
      <c r="I25" s="84">
        <v>123193.25745999999</v>
      </c>
      <c r="J25" s="85">
        <v>2442</v>
      </c>
      <c r="K25" s="82"/>
      <c r="L25" s="84">
        <v>3008.3793471980002</v>
      </c>
      <c r="M25" s="86">
        <v>4.837624738717643E-4</v>
      </c>
      <c r="N25" s="86">
        <f t="shared" si="0"/>
        <v>6.0892561535900152E-3</v>
      </c>
      <c r="O25" s="86">
        <f>L25/'סכום נכסי הקרן'!$C$42</f>
        <v>1.9564932931962846E-3</v>
      </c>
    </row>
    <row r="26" spans="2:15">
      <c r="B26" s="72" t="s">
        <v>248</v>
      </c>
      <c r="C26" s="82" t="s">
        <v>249</v>
      </c>
      <c r="D26" s="83" t="s">
        <v>98</v>
      </c>
      <c r="E26" s="83" t="s">
        <v>206</v>
      </c>
      <c r="F26" s="82" t="s">
        <v>250</v>
      </c>
      <c r="G26" s="83" t="s">
        <v>247</v>
      </c>
      <c r="H26" s="83" t="s">
        <v>110</v>
      </c>
      <c r="I26" s="84">
        <v>92876.682715999981</v>
      </c>
      <c r="J26" s="85">
        <v>2960</v>
      </c>
      <c r="K26" s="82"/>
      <c r="L26" s="84">
        <v>2749.149808403</v>
      </c>
      <c r="M26" s="86">
        <v>4.3323637604736164E-4</v>
      </c>
      <c r="N26" s="86">
        <f t="shared" si="0"/>
        <v>5.5645500304177557E-3</v>
      </c>
      <c r="O26" s="86">
        <f>L26/'סכום נכסי הקרן'!$C$42</f>
        <v>1.7879038982042028E-3</v>
      </c>
    </row>
    <row r="27" spans="2:15">
      <c r="B27" s="72" t="s">
        <v>251</v>
      </c>
      <c r="C27" s="82" t="s">
        <v>252</v>
      </c>
      <c r="D27" s="83" t="s">
        <v>98</v>
      </c>
      <c r="E27" s="83" t="s">
        <v>206</v>
      </c>
      <c r="F27" s="82" t="s">
        <v>253</v>
      </c>
      <c r="G27" s="83" t="s">
        <v>254</v>
      </c>
      <c r="H27" s="83" t="s">
        <v>110</v>
      </c>
      <c r="I27" s="84">
        <v>30279.256213000001</v>
      </c>
      <c r="J27" s="85">
        <v>8337</v>
      </c>
      <c r="K27" s="82"/>
      <c r="L27" s="84">
        <v>2524.3815892770003</v>
      </c>
      <c r="M27" s="86">
        <v>2.8154967046395814E-4</v>
      </c>
      <c r="N27" s="86">
        <f t="shared" si="0"/>
        <v>5.1095970130334151E-3</v>
      </c>
      <c r="O27" s="86">
        <f>L27/'סכום נכסי הקרן'!$C$42</f>
        <v>1.6417263512624315E-3</v>
      </c>
    </row>
    <row r="28" spans="2:15">
      <c r="B28" s="72" t="s">
        <v>255</v>
      </c>
      <c r="C28" s="82" t="s">
        <v>256</v>
      </c>
      <c r="D28" s="83" t="s">
        <v>98</v>
      </c>
      <c r="E28" s="83" t="s">
        <v>206</v>
      </c>
      <c r="F28" s="82" t="s">
        <v>257</v>
      </c>
      <c r="G28" s="83" t="s">
        <v>258</v>
      </c>
      <c r="H28" s="83" t="s">
        <v>110</v>
      </c>
      <c r="I28" s="84">
        <v>53308.449533999999</v>
      </c>
      <c r="J28" s="85">
        <v>3055</v>
      </c>
      <c r="K28" s="82"/>
      <c r="L28" s="84">
        <v>1628.5731332690002</v>
      </c>
      <c r="M28" s="86">
        <v>4.864035863171617E-5</v>
      </c>
      <c r="N28" s="86">
        <f t="shared" si="0"/>
        <v>3.2963924521573792E-3</v>
      </c>
      <c r="O28" s="86">
        <f>L28/'סכום נכסי הקרן'!$C$42</f>
        <v>1.0591391726206888E-3</v>
      </c>
    </row>
    <row r="29" spans="2:15">
      <c r="B29" s="72" t="s">
        <v>259</v>
      </c>
      <c r="C29" s="82" t="s">
        <v>260</v>
      </c>
      <c r="D29" s="83" t="s">
        <v>98</v>
      </c>
      <c r="E29" s="83" t="s">
        <v>206</v>
      </c>
      <c r="F29" s="82" t="s">
        <v>261</v>
      </c>
      <c r="G29" s="83" t="s">
        <v>240</v>
      </c>
      <c r="H29" s="83" t="s">
        <v>110</v>
      </c>
      <c r="I29" s="84">
        <v>752039.38709800004</v>
      </c>
      <c r="J29" s="85">
        <v>1890</v>
      </c>
      <c r="K29" s="82"/>
      <c r="L29" s="84">
        <v>14213.544416144003</v>
      </c>
      <c r="M29" s="86">
        <v>5.176140508283564E-4</v>
      </c>
      <c r="N29" s="86">
        <f t="shared" si="0"/>
        <v>2.8769614071756718E-2</v>
      </c>
      <c r="O29" s="86">
        <f>L29/'סכום נכסי הקרן'!$C$42</f>
        <v>9.243749246129555E-3</v>
      </c>
    </row>
    <row r="30" spans="2:15">
      <c r="B30" s="72" t="s">
        <v>262</v>
      </c>
      <c r="C30" s="82" t="s">
        <v>263</v>
      </c>
      <c r="D30" s="83" t="s">
        <v>98</v>
      </c>
      <c r="E30" s="83" t="s">
        <v>206</v>
      </c>
      <c r="F30" s="82" t="s">
        <v>264</v>
      </c>
      <c r="G30" s="83" t="s">
        <v>216</v>
      </c>
      <c r="H30" s="83" t="s">
        <v>110</v>
      </c>
      <c r="I30" s="84">
        <v>360058.99625099992</v>
      </c>
      <c r="J30" s="85">
        <v>828</v>
      </c>
      <c r="K30" s="82"/>
      <c r="L30" s="84">
        <v>2981.2884889579996</v>
      </c>
      <c r="M30" s="86">
        <v>4.3977978148773559E-4</v>
      </c>
      <c r="N30" s="86">
        <f t="shared" si="0"/>
        <v>6.034421587797106E-3</v>
      </c>
      <c r="O30" s="86">
        <f>L30/'סכום נכסי הקרן'!$C$42</f>
        <v>1.9388748095090927E-3</v>
      </c>
    </row>
    <row r="31" spans="2:15">
      <c r="B31" s="72" t="s">
        <v>265</v>
      </c>
      <c r="C31" s="82" t="s">
        <v>266</v>
      </c>
      <c r="D31" s="83" t="s">
        <v>98</v>
      </c>
      <c r="E31" s="83" t="s">
        <v>206</v>
      </c>
      <c r="F31" s="82" t="s">
        <v>267</v>
      </c>
      <c r="G31" s="83" t="s">
        <v>240</v>
      </c>
      <c r="H31" s="83" t="s">
        <v>110</v>
      </c>
      <c r="I31" s="84">
        <v>123249.69199400001</v>
      </c>
      <c r="J31" s="85">
        <v>7425</v>
      </c>
      <c r="K31" s="82"/>
      <c r="L31" s="84">
        <v>9151.2896305589984</v>
      </c>
      <c r="M31" s="86">
        <v>4.8322851369327573E-4</v>
      </c>
      <c r="N31" s="86">
        <f t="shared" si="0"/>
        <v>1.8523111704003566E-2</v>
      </c>
      <c r="O31" s="86">
        <f>L31/'סכום נכסי הקרן'!$C$42</f>
        <v>5.9515223048454803E-3</v>
      </c>
    </row>
    <row r="32" spans="2:15">
      <c r="B32" s="72" t="s">
        <v>268</v>
      </c>
      <c r="C32" s="82" t="s">
        <v>269</v>
      </c>
      <c r="D32" s="83" t="s">
        <v>98</v>
      </c>
      <c r="E32" s="83" t="s">
        <v>206</v>
      </c>
      <c r="F32" s="82" t="s">
        <v>270</v>
      </c>
      <c r="G32" s="83" t="s">
        <v>271</v>
      </c>
      <c r="H32" s="83" t="s">
        <v>110</v>
      </c>
      <c r="I32" s="84">
        <v>65082.627636999998</v>
      </c>
      <c r="J32" s="85">
        <v>7269</v>
      </c>
      <c r="K32" s="82"/>
      <c r="L32" s="84">
        <v>4730.8562029200002</v>
      </c>
      <c r="M32" s="86">
        <v>1.0474068391038351E-3</v>
      </c>
      <c r="N32" s="86">
        <f t="shared" si="0"/>
        <v>9.5757189904296051E-3</v>
      </c>
      <c r="O32" s="86">
        <f>L32/'סכום נכסי הקרן'!$C$42</f>
        <v>3.0767025577109952E-3</v>
      </c>
    </row>
    <row r="33" spans="2:15">
      <c r="B33" s="72" t="s">
        <v>272</v>
      </c>
      <c r="C33" s="82" t="s">
        <v>273</v>
      </c>
      <c r="D33" s="83" t="s">
        <v>98</v>
      </c>
      <c r="E33" s="83" t="s">
        <v>206</v>
      </c>
      <c r="F33" s="82" t="s">
        <v>274</v>
      </c>
      <c r="G33" s="83" t="s">
        <v>275</v>
      </c>
      <c r="H33" s="83" t="s">
        <v>110</v>
      </c>
      <c r="I33" s="84">
        <v>110749.516993</v>
      </c>
      <c r="J33" s="85">
        <v>4828</v>
      </c>
      <c r="K33" s="82"/>
      <c r="L33" s="84">
        <v>5346.9866804539997</v>
      </c>
      <c r="M33" s="86">
        <v>1.0231378057156024E-3</v>
      </c>
      <c r="N33" s="86">
        <f t="shared" si="0"/>
        <v>1.082282777185129E-2</v>
      </c>
      <c r="O33" s="86">
        <f>L33/'סכום נכסי הקרן'!$C$42</f>
        <v>3.4774017408615021E-3</v>
      </c>
    </row>
    <row r="34" spans="2:15">
      <c r="B34" s="72" t="s">
        <v>276</v>
      </c>
      <c r="C34" s="82" t="s">
        <v>277</v>
      </c>
      <c r="D34" s="83" t="s">
        <v>98</v>
      </c>
      <c r="E34" s="83" t="s">
        <v>206</v>
      </c>
      <c r="F34" s="82" t="s">
        <v>278</v>
      </c>
      <c r="G34" s="83" t="s">
        <v>216</v>
      </c>
      <c r="H34" s="83" t="s">
        <v>110</v>
      </c>
      <c r="I34" s="84">
        <v>31657.980688</v>
      </c>
      <c r="J34" s="85">
        <v>17450</v>
      </c>
      <c r="K34" s="82"/>
      <c r="L34" s="84">
        <v>5524.3176300990017</v>
      </c>
      <c r="M34" s="86">
        <v>6.6734759058029592E-4</v>
      </c>
      <c r="N34" s="86">
        <f t="shared" si="0"/>
        <v>1.118176308276995E-2</v>
      </c>
      <c r="O34" s="86">
        <f>L34/'סכום נכסי הקרן'!$C$42</f>
        <v>3.592728557600794E-3</v>
      </c>
    </row>
    <row r="35" spans="2:15">
      <c r="B35" s="72" t="s">
        <v>279</v>
      </c>
      <c r="C35" s="82" t="s">
        <v>280</v>
      </c>
      <c r="D35" s="83" t="s">
        <v>98</v>
      </c>
      <c r="E35" s="83" t="s">
        <v>206</v>
      </c>
      <c r="F35" s="82" t="s">
        <v>281</v>
      </c>
      <c r="G35" s="83" t="s">
        <v>254</v>
      </c>
      <c r="H35" s="83" t="s">
        <v>110</v>
      </c>
      <c r="I35" s="84">
        <v>6470.7949600000002</v>
      </c>
      <c r="J35" s="85">
        <v>22670</v>
      </c>
      <c r="K35" s="82"/>
      <c r="L35" s="84">
        <v>1466.9292174889999</v>
      </c>
      <c r="M35" s="86">
        <v>2.2913240731776705E-4</v>
      </c>
      <c r="N35" s="86">
        <f t="shared" si="0"/>
        <v>2.9692092431081217E-3</v>
      </c>
      <c r="O35" s="86">
        <f>L35/'סכום נכסי הקרן'!$C$42</f>
        <v>9.5401438594639007E-4</v>
      </c>
    </row>
    <row r="36" spans="2:15">
      <c r="B36" s="72" t="s">
        <v>282</v>
      </c>
      <c r="C36" s="82" t="s">
        <v>283</v>
      </c>
      <c r="D36" s="83" t="s">
        <v>98</v>
      </c>
      <c r="E36" s="83" t="s">
        <v>206</v>
      </c>
      <c r="F36" s="82" t="s">
        <v>284</v>
      </c>
      <c r="G36" s="83" t="s">
        <v>135</v>
      </c>
      <c r="H36" s="83" t="s">
        <v>110</v>
      </c>
      <c r="I36" s="84">
        <v>5219.1136729999998</v>
      </c>
      <c r="J36" s="85">
        <v>90000</v>
      </c>
      <c r="K36" s="82"/>
      <c r="L36" s="84">
        <v>4697.2023059560006</v>
      </c>
      <c r="M36" s="86">
        <v>8.3196596321084872E-5</v>
      </c>
      <c r="N36" s="86">
        <f t="shared" si="0"/>
        <v>9.5076001877356601E-3</v>
      </c>
      <c r="O36" s="86">
        <f>L36/'סכום נכסי הקרן'!$C$42</f>
        <v>3.0548158153487627E-3</v>
      </c>
    </row>
    <row r="37" spans="2:15">
      <c r="B37" s="72" t="s">
        <v>285</v>
      </c>
      <c r="C37" s="82" t="s">
        <v>286</v>
      </c>
      <c r="D37" s="83" t="s">
        <v>98</v>
      </c>
      <c r="E37" s="83" t="s">
        <v>206</v>
      </c>
      <c r="F37" s="82" t="s">
        <v>287</v>
      </c>
      <c r="G37" s="83" t="s">
        <v>240</v>
      </c>
      <c r="H37" s="83" t="s">
        <v>110</v>
      </c>
      <c r="I37" s="84">
        <v>698322.48498900002</v>
      </c>
      <c r="J37" s="85">
        <v>2199</v>
      </c>
      <c r="K37" s="82"/>
      <c r="L37" s="84">
        <v>15356.11144495</v>
      </c>
      <c r="M37" s="86">
        <v>5.2273634001035786E-4</v>
      </c>
      <c r="N37" s="86">
        <f t="shared" si="0"/>
        <v>3.1082282292114658E-2</v>
      </c>
      <c r="O37" s="86">
        <f>L37/'סכום נכסי הקרן'!$C$42</f>
        <v>9.9868153527920053E-3</v>
      </c>
    </row>
    <row r="38" spans="2:15">
      <c r="B38" s="72" t="s">
        <v>288</v>
      </c>
      <c r="C38" s="82" t="s">
        <v>289</v>
      </c>
      <c r="D38" s="83" t="s">
        <v>98</v>
      </c>
      <c r="E38" s="83" t="s">
        <v>206</v>
      </c>
      <c r="F38" s="82" t="s">
        <v>290</v>
      </c>
      <c r="G38" s="83" t="s">
        <v>258</v>
      </c>
      <c r="H38" s="83" t="s">
        <v>110</v>
      </c>
      <c r="I38" s="84">
        <v>18525.99022</v>
      </c>
      <c r="J38" s="85">
        <v>14360</v>
      </c>
      <c r="K38" s="82"/>
      <c r="L38" s="84">
        <v>2660.3321956540003</v>
      </c>
      <c r="M38" s="86">
        <v>1.3589635455525797E-4</v>
      </c>
      <c r="N38" s="86">
        <f t="shared" si="0"/>
        <v>5.384774432808115E-3</v>
      </c>
      <c r="O38" s="86">
        <f>L38/'סכום נכסי הקרן'!$C$42</f>
        <v>1.7301415472483726E-3</v>
      </c>
    </row>
    <row r="39" spans="2:15">
      <c r="B39" s="72" t="s">
        <v>291</v>
      </c>
      <c r="C39" s="82" t="s">
        <v>292</v>
      </c>
      <c r="D39" s="83" t="s">
        <v>98</v>
      </c>
      <c r="E39" s="83" t="s">
        <v>206</v>
      </c>
      <c r="F39" s="82" t="s">
        <v>293</v>
      </c>
      <c r="G39" s="83" t="s">
        <v>216</v>
      </c>
      <c r="H39" s="83" t="s">
        <v>110</v>
      </c>
      <c r="I39" s="84">
        <v>66906.563299999994</v>
      </c>
      <c r="J39" s="85">
        <v>20410</v>
      </c>
      <c r="K39" s="82"/>
      <c r="L39" s="84">
        <v>13655.629569549001</v>
      </c>
      <c r="M39" s="86">
        <v>5.517031466918045E-4</v>
      </c>
      <c r="N39" s="86">
        <f t="shared" si="0"/>
        <v>2.7640339462165986E-2</v>
      </c>
      <c r="O39" s="86">
        <f>L39/'סכום נכסי הקרן'!$C$42</f>
        <v>8.8809104782878508E-3</v>
      </c>
    </row>
    <row r="40" spans="2:15">
      <c r="B40" s="72" t="s">
        <v>294</v>
      </c>
      <c r="C40" s="82" t="s">
        <v>295</v>
      </c>
      <c r="D40" s="83" t="s">
        <v>98</v>
      </c>
      <c r="E40" s="83" t="s">
        <v>206</v>
      </c>
      <c r="F40" s="82" t="s">
        <v>296</v>
      </c>
      <c r="G40" s="83" t="s">
        <v>106</v>
      </c>
      <c r="H40" s="83" t="s">
        <v>110</v>
      </c>
      <c r="I40" s="84">
        <v>279963.18562599999</v>
      </c>
      <c r="J40" s="85">
        <v>2480</v>
      </c>
      <c r="K40" s="82"/>
      <c r="L40" s="84">
        <v>6943.0870035480002</v>
      </c>
      <c r="M40" s="86">
        <v>1.1751606144792715E-3</v>
      </c>
      <c r="N40" s="86">
        <f t="shared" si="0"/>
        <v>1.4053492057324288E-2</v>
      </c>
      <c r="O40" s="86">
        <f>L40/'סכום נכסי הקרן'!$C$42</f>
        <v>4.5154222884730812E-3</v>
      </c>
    </row>
    <row r="41" spans="2:15">
      <c r="B41" s="72" t="s">
        <v>297</v>
      </c>
      <c r="C41" s="82" t="s">
        <v>298</v>
      </c>
      <c r="D41" s="83" t="s">
        <v>98</v>
      </c>
      <c r="E41" s="83" t="s">
        <v>206</v>
      </c>
      <c r="F41" s="82" t="s">
        <v>299</v>
      </c>
      <c r="G41" s="83" t="s">
        <v>212</v>
      </c>
      <c r="H41" s="83" t="s">
        <v>110</v>
      </c>
      <c r="I41" s="84">
        <v>62051.501328999999</v>
      </c>
      <c r="J41" s="85">
        <v>9638</v>
      </c>
      <c r="K41" s="84">
        <v>37.408802371</v>
      </c>
      <c r="L41" s="84">
        <v>6017.932500543001</v>
      </c>
      <c r="M41" s="86">
        <v>5.3441106116974217E-4</v>
      </c>
      <c r="N41" s="86">
        <f t="shared" si="0"/>
        <v>1.2180888206452974E-2</v>
      </c>
      <c r="O41" s="86">
        <f>L41/'סכום נכסי הקרן'!$C$42</f>
        <v>3.9137499687952101E-3</v>
      </c>
    </row>
    <row r="42" spans="2:15">
      <c r="B42" s="72" t="s">
        <v>300</v>
      </c>
      <c r="C42" s="82" t="s">
        <v>301</v>
      </c>
      <c r="D42" s="83" t="s">
        <v>98</v>
      </c>
      <c r="E42" s="83" t="s">
        <v>206</v>
      </c>
      <c r="F42" s="82" t="s">
        <v>302</v>
      </c>
      <c r="G42" s="83" t="s">
        <v>303</v>
      </c>
      <c r="H42" s="83" t="s">
        <v>110</v>
      </c>
      <c r="I42" s="84">
        <v>179021.21082000004</v>
      </c>
      <c r="J42" s="85">
        <v>1873</v>
      </c>
      <c r="K42" s="82"/>
      <c r="L42" s="84">
        <v>3353.0672786599998</v>
      </c>
      <c r="M42" s="86">
        <v>4.200161172763033E-4</v>
      </c>
      <c r="N42" s="86">
        <f t="shared" si="0"/>
        <v>6.7869384820098341E-3</v>
      </c>
      <c r="O42" s="86">
        <f>L42/'סכום נכסי הקרן'!$C$42</f>
        <v>2.1806603773039516E-3</v>
      </c>
    </row>
    <row r="43" spans="2:15">
      <c r="B43" s="72" t="s">
        <v>304</v>
      </c>
      <c r="C43" s="82" t="s">
        <v>305</v>
      </c>
      <c r="D43" s="83" t="s">
        <v>98</v>
      </c>
      <c r="E43" s="83" t="s">
        <v>206</v>
      </c>
      <c r="F43" s="82" t="s">
        <v>306</v>
      </c>
      <c r="G43" s="83" t="s">
        <v>307</v>
      </c>
      <c r="H43" s="83" t="s">
        <v>110</v>
      </c>
      <c r="I43" s="84">
        <v>255775.68934700001</v>
      </c>
      <c r="J43" s="85">
        <v>2439</v>
      </c>
      <c r="K43" s="82"/>
      <c r="L43" s="84">
        <v>6238.3690631740001</v>
      </c>
      <c r="M43" s="86">
        <v>7.1775832968047648E-4</v>
      </c>
      <c r="N43" s="86">
        <f t="shared" si="0"/>
        <v>1.26270735243808E-2</v>
      </c>
      <c r="O43" s="86">
        <f>L43/'סכום נכסי הקרן'!$C$42</f>
        <v>4.0571104318845768E-3</v>
      </c>
    </row>
    <row r="44" spans="2:15">
      <c r="B44" s="73"/>
      <c r="C44" s="82"/>
      <c r="D44" s="82"/>
      <c r="E44" s="82"/>
      <c r="F44" s="82"/>
      <c r="G44" s="82"/>
      <c r="H44" s="82"/>
      <c r="I44" s="84"/>
      <c r="J44" s="85"/>
      <c r="K44" s="82"/>
      <c r="L44" s="82"/>
      <c r="M44" s="82"/>
      <c r="N44" s="86"/>
      <c r="O44" s="82"/>
    </row>
    <row r="45" spans="2:15">
      <c r="B45" s="71" t="s">
        <v>308</v>
      </c>
      <c r="C45" s="78"/>
      <c r="D45" s="78"/>
      <c r="E45" s="78"/>
      <c r="F45" s="78"/>
      <c r="G45" s="78"/>
      <c r="H45" s="78"/>
      <c r="I45" s="79"/>
      <c r="J45" s="80"/>
      <c r="K45" s="79">
        <v>482.67019383000002</v>
      </c>
      <c r="L45" s="79">
        <v>86221.702029017979</v>
      </c>
      <c r="M45" s="78"/>
      <c r="N45" s="81">
        <f t="shared" si="0"/>
        <v>0.17452121858974032</v>
      </c>
      <c r="O45" s="81">
        <f>L45/'סכום נכסי הקרן'!$C$42</f>
        <v>5.6074105782191921E-2</v>
      </c>
    </row>
    <row r="46" spans="2:15">
      <c r="B46" s="72" t="s">
        <v>309</v>
      </c>
      <c r="C46" s="82" t="s">
        <v>310</v>
      </c>
      <c r="D46" s="83" t="s">
        <v>98</v>
      </c>
      <c r="E46" s="83" t="s">
        <v>206</v>
      </c>
      <c r="F46" s="82" t="s">
        <v>311</v>
      </c>
      <c r="G46" s="83" t="s">
        <v>312</v>
      </c>
      <c r="H46" s="83" t="s">
        <v>110</v>
      </c>
      <c r="I46" s="84">
        <v>278395.28597600001</v>
      </c>
      <c r="J46" s="85">
        <v>321.5</v>
      </c>
      <c r="K46" s="82"/>
      <c r="L46" s="84">
        <v>895.04084447000002</v>
      </c>
      <c r="M46" s="86">
        <v>9.3782173334038021E-4</v>
      </c>
      <c r="N46" s="86">
        <f t="shared" si="0"/>
        <v>1.8116508395058612E-3</v>
      </c>
      <c r="O46" s="86">
        <f>L46/'סכום נכסי הקרן'!$C$42</f>
        <v>5.8208796406387518E-4</v>
      </c>
    </row>
    <row r="47" spans="2:15">
      <c r="B47" s="72" t="s">
        <v>313</v>
      </c>
      <c r="C47" s="82" t="s">
        <v>314</v>
      </c>
      <c r="D47" s="83" t="s">
        <v>98</v>
      </c>
      <c r="E47" s="83" t="s">
        <v>206</v>
      </c>
      <c r="F47" s="82" t="s">
        <v>315</v>
      </c>
      <c r="G47" s="83" t="s">
        <v>316</v>
      </c>
      <c r="H47" s="83" t="s">
        <v>110</v>
      </c>
      <c r="I47" s="84">
        <v>201921.30669799997</v>
      </c>
      <c r="J47" s="85">
        <v>3344</v>
      </c>
      <c r="K47" s="82"/>
      <c r="L47" s="84">
        <v>6752.2484959789999</v>
      </c>
      <c r="M47" s="86">
        <v>1.1320337284777488E-3</v>
      </c>
      <c r="N47" s="86">
        <f t="shared" si="0"/>
        <v>1.3667216118540566E-2</v>
      </c>
      <c r="O47" s="86">
        <f>L47/'סכום נכסי הקרן'!$C$42</f>
        <v>4.3913108593442727E-3</v>
      </c>
    </row>
    <row r="48" spans="2:15">
      <c r="B48" s="72" t="s">
        <v>317</v>
      </c>
      <c r="C48" s="82" t="s">
        <v>318</v>
      </c>
      <c r="D48" s="83" t="s">
        <v>98</v>
      </c>
      <c r="E48" s="83" t="s">
        <v>206</v>
      </c>
      <c r="F48" s="82" t="s">
        <v>319</v>
      </c>
      <c r="G48" s="83" t="s">
        <v>303</v>
      </c>
      <c r="H48" s="83" t="s">
        <v>110</v>
      </c>
      <c r="I48" s="84">
        <v>119624.95886300001</v>
      </c>
      <c r="J48" s="85">
        <v>1105</v>
      </c>
      <c r="K48" s="82"/>
      <c r="L48" s="84">
        <v>1321.855795421</v>
      </c>
      <c r="M48" s="86">
        <v>5.6764151677054196E-4</v>
      </c>
      <c r="N48" s="86">
        <f t="shared" si="0"/>
        <v>2.6755663456880479E-3</v>
      </c>
      <c r="O48" s="86">
        <f>L48/'סכום נכסי הקרן'!$C$42</f>
        <v>8.5966618562336925E-4</v>
      </c>
    </row>
    <row r="49" spans="2:15">
      <c r="B49" s="72" t="s">
        <v>320</v>
      </c>
      <c r="C49" s="82" t="s">
        <v>321</v>
      </c>
      <c r="D49" s="83" t="s">
        <v>98</v>
      </c>
      <c r="E49" s="83" t="s">
        <v>206</v>
      </c>
      <c r="F49" s="82" t="s">
        <v>322</v>
      </c>
      <c r="G49" s="83" t="s">
        <v>247</v>
      </c>
      <c r="H49" s="83" t="s">
        <v>110</v>
      </c>
      <c r="I49" s="84">
        <v>7267.2691940000004</v>
      </c>
      <c r="J49" s="85">
        <v>9735</v>
      </c>
      <c r="K49" s="82"/>
      <c r="L49" s="84">
        <v>707.46865605200014</v>
      </c>
      <c r="M49" s="86">
        <v>4.9521719099799774E-4</v>
      </c>
      <c r="N49" s="86">
        <f t="shared" si="0"/>
        <v>1.4319862524482243E-3</v>
      </c>
      <c r="O49" s="86">
        <f>L49/'סכום נכסי הקרן'!$C$42</f>
        <v>4.6010077884676661E-4</v>
      </c>
    </row>
    <row r="50" spans="2:15">
      <c r="B50" s="72" t="s">
        <v>323</v>
      </c>
      <c r="C50" s="82" t="s">
        <v>324</v>
      </c>
      <c r="D50" s="83" t="s">
        <v>98</v>
      </c>
      <c r="E50" s="83" t="s">
        <v>206</v>
      </c>
      <c r="F50" s="82" t="s">
        <v>325</v>
      </c>
      <c r="G50" s="83" t="s">
        <v>106</v>
      </c>
      <c r="H50" s="83" t="s">
        <v>110</v>
      </c>
      <c r="I50" s="84">
        <v>4393.4459720000004</v>
      </c>
      <c r="J50" s="85">
        <v>12300</v>
      </c>
      <c r="K50" s="82"/>
      <c r="L50" s="84">
        <v>540.393859679</v>
      </c>
      <c r="M50" s="86">
        <v>3.8946841512817296E-4</v>
      </c>
      <c r="N50" s="86">
        <f t="shared" si="0"/>
        <v>1.0938104060837497E-3</v>
      </c>
      <c r="O50" s="86">
        <f>L50/'סכום נכסי הקרן'!$C$42</f>
        <v>3.5144403019890546E-4</v>
      </c>
    </row>
    <row r="51" spans="2:15">
      <c r="B51" s="72" t="s">
        <v>326</v>
      </c>
      <c r="C51" s="82" t="s">
        <v>327</v>
      </c>
      <c r="D51" s="83" t="s">
        <v>98</v>
      </c>
      <c r="E51" s="83" t="s">
        <v>206</v>
      </c>
      <c r="F51" s="82" t="s">
        <v>328</v>
      </c>
      <c r="G51" s="83" t="s">
        <v>307</v>
      </c>
      <c r="H51" s="83" t="s">
        <v>110</v>
      </c>
      <c r="I51" s="84">
        <v>162975.20823600001</v>
      </c>
      <c r="J51" s="85">
        <v>1565</v>
      </c>
      <c r="K51" s="82"/>
      <c r="L51" s="84">
        <v>2550.5620088960004</v>
      </c>
      <c r="M51" s="86">
        <v>1.4977293380334267E-3</v>
      </c>
      <c r="N51" s="86">
        <f t="shared" si="0"/>
        <v>5.1625887613702889E-3</v>
      </c>
      <c r="O51" s="86">
        <f>L51/'סכום נכסי הקרן'!$C$42</f>
        <v>1.6587527330734044E-3</v>
      </c>
    </row>
    <row r="52" spans="2:15">
      <c r="B52" s="72" t="s">
        <v>329</v>
      </c>
      <c r="C52" s="82" t="s">
        <v>330</v>
      </c>
      <c r="D52" s="83" t="s">
        <v>98</v>
      </c>
      <c r="E52" s="83" t="s">
        <v>206</v>
      </c>
      <c r="F52" s="82" t="s">
        <v>331</v>
      </c>
      <c r="G52" s="83" t="s">
        <v>332</v>
      </c>
      <c r="H52" s="83" t="s">
        <v>110</v>
      </c>
      <c r="I52" s="84">
        <v>235885.89640200001</v>
      </c>
      <c r="J52" s="85">
        <v>213.6</v>
      </c>
      <c r="K52" s="82"/>
      <c r="L52" s="84">
        <v>503.85227473700002</v>
      </c>
      <c r="M52" s="86">
        <v>5.57074612759988E-4</v>
      </c>
      <c r="N52" s="86">
        <f t="shared" si="0"/>
        <v>1.0198466384567541E-3</v>
      </c>
      <c r="O52" s="86">
        <f>L52/'סכום נכסי הקרן'!$C$42</f>
        <v>3.2767928592608824E-4</v>
      </c>
    </row>
    <row r="53" spans="2:15">
      <c r="B53" s="72" t="s">
        <v>333</v>
      </c>
      <c r="C53" s="82" t="s">
        <v>334</v>
      </c>
      <c r="D53" s="83" t="s">
        <v>98</v>
      </c>
      <c r="E53" s="83" t="s">
        <v>206</v>
      </c>
      <c r="F53" s="82" t="s">
        <v>335</v>
      </c>
      <c r="G53" s="83" t="s">
        <v>135</v>
      </c>
      <c r="H53" s="83" t="s">
        <v>110</v>
      </c>
      <c r="I53" s="84">
        <v>1630.4335349999999</v>
      </c>
      <c r="J53" s="85">
        <v>3391</v>
      </c>
      <c r="K53" s="82"/>
      <c r="L53" s="84">
        <v>55.288001167000004</v>
      </c>
      <c r="M53" s="86">
        <v>4.6441035638859442E-5</v>
      </c>
      <c r="N53" s="86">
        <f t="shared" si="0"/>
        <v>1.1190836077219249E-4</v>
      </c>
      <c r="O53" s="86">
        <f>L53/'סכום נכסי הקרן'!$C$42</f>
        <v>3.5956437335010219E-5</v>
      </c>
    </row>
    <row r="54" spans="2:15">
      <c r="B54" s="72" t="s">
        <v>336</v>
      </c>
      <c r="C54" s="82" t="s">
        <v>337</v>
      </c>
      <c r="D54" s="83" t="s">
        <v>98</v>
      </c>
      <c r="E54" s="83" t="s">
        <v>206</v>
      </c>
      <c r="F54" s="82" t="s">
        <v>338</v>
      </c>
      <c r="G54" s="83" t="s">
        <v>106</v>
      </c>
      <c r="H54" s="83" t="s">
        <v>110</v>
      </c>
      <c r="I54" s="84">
        <v>5892.6479359999994</v>
      </c>
      <c r="J54" s="85">
        <v>11140</v>
      </c>
      <c r="K54" s="82"/>
      <c r="L54" s="84">
        <v>656.44098007000002</v>
      </c>
      <c r="M54" s="86">
        <v>2.6795644813216421E-4</v>
      </c>
      <c r="N54" s="86">
        <f t="shared" si="0"/>
        <v>1.3287012095342726E-3</v>
      </c>
      <c r="O54" s="86">
        <f>L54/'סכום נכסי הקרן'!$C$42</f>
        <v>4.2691503519407106E-4</v>
      </c>
    </row>
    <row r="55" spans="2:15">
      <c r="B55" s="72" t="s">
        <v>339</v>
      </c>
      <c r="C55" s="82" t="s">
        <v>340</v>
      </c>
      <c r="D55" s="83" t="s">
        <v>98</v>
      </c>
      <c r="E55" s="83" t="s">
        <v>206</v>
      </c>
      <c r="F55" s="82" t="s">
        <v>341</v>
      </c>
      <c r="G55" s="83" t="s">
        <v>133</v>
      </c>
      <c r="H55" s="83" t="s">
        <v>110</v>
      </c>
      <c r="I55" s="84">
        <v>2934.8148900000001</v>
      </c>
      <c r="J55" s="85">
        <v>26800</v>
      </c>
      <c r="K55" s="82"/>
      <c r="L55" s="84">
        <v>786.53039051999997</v>
      </c>
      <c r="M55" s="86">
        <v>3.0404734714648332E-4</v>
      </c>
      <c r="N55" s="86">
        <f t="shared" si="0"/>
        <v>1.5920149913674596E-3</v>
      </c>
      <c r="O55" s="86">
        <f>L55/'סכום נכסי הקרן'!$C$42</f>
        <v>5.1151841451800583E-4</v>
      </c>
    </row>
    <row r="56" spans="2:15">
      <c r="B56" s="72" t="s">
        <v>342</v>
      </c>
      <c r="C56" s="82" t="s">
        <v>343</v>
      </c>
      <c r="D56" s="83" t="s">
        <v>98</v>
      </c>
      <c r="E56" s="83" t="s">
        <v>206</v>
      </c>
      <c r="F56" s="82" t="s">
        <v>344</v>
      </c>
      <c r="G56" s="83" t="s">
        <v>133</v>
      </c>
      <c r="H56" s="83" t="s">
        <v>110</v>
      </c>
      <c r="I56" s="84">
        <v>1087558.2208380001</v>
      </c>
      <c r="J56" s="85">
        <v>670</v>
      </c>
      <c r="K56" s="82"/>
      <c r="L56" s="84">
        <v>7286.6400796109992</v>
      </c>
      <c r="M56" s="86">
        <v>1.3215100601630726E-3</v>
      </c>
      <c r="N56" s="86">
        <f t="shared" si="0"/>
        <v>1.4748877326622147E-2</v>
      </c>
      <c r="O56" s="86">
        <f>L56/'סכום נכסי הקרן'!$C$42</f>
        <v>4.7388513217165983E-3</v>
      </c>
    </row>
    <row r="57" spans="2:15">
      <c r="B57" s="72" t="s">
        <v>345</v>
      </c>
      <c r="C57" s="82" t="s">
        <v>346</v>
      </c>
      <c r="D57" s="83" t="s">
        <v>98</v>
      </c>
      <c r="E57" s="83" t="s">
        <v>206</v>
      </c>
      <c r="F57" s="82" t="s">
        <v>347</v>
      </c>
      <c r="G57" s="83" t="s">
        <v>303</v>
      </c>
      <c r="H57" s="83" t="s">
        <v>110</v>
      </c>
      <c r="I57" s="84">
        <v>10384.031097999999</v>
      </c>
      <c r="J57" s="85">
        <v>13070</v>
      </c>
      <c r="K57" s="82"/>
      <c r="L57" s="84">
        <v>1357.1928645429998</v>
      </c>
      <c r="M57" s="86">
        <v>8.2129169387424531E-4</v>
      </c>
      <c r="N57" s="86">
        <f t="shared" si="0"/>
        <v>2.7470920546387454E-3</v>
      </c>
      <c r="O57" s="86">
        <f>L57/'סכום נכסי הקרן'!$C$42</f>
        <v>8.8264757552115587E-4</v>
      </c>
    </row>
    <row r="58" spans="2:15">
      <c r="B58" s="72" t="s">
        <v>348</v>
      </c>
      <c r="C58" s="82" t="s">
        <v>349</v>
      </c>
      <c r="D58" s="83" t="s">
        <v>98</v>
      </c>
      <c r="E58" s="83" t="s">
        <v>206</v>
      </c>
      <c r="F58" s="82" t="s">
        <v>350</v>
      </c>
      <c r="G58" s="83" t="s">
        <v>224</v>
      </c>
      <c r="H58" s="83" t="s">
        <v>110</v>
      </c>
      <c r="I58" s="84">
        <v>7286.6420799999996</v>
      </c>
      <c r="J58" s="85">
        <v>8387</v>
      </c>
      <c r="K58" s="82"/>
      <c r="L58" s="84">
        <v>611.13067118399999</v>
      </c>
      <c r="M58" s="86">
        <v>2.0056245793369454E-4</v>
      </c>
      <c r="N58" s="86">
        <f t="shared" si="0"/>
        <v>1.2369886808393398E-3</v>
      </c>
      <c r="O58" s="86">
        <f>L58/'סכום נכסי הקרן'!$C$42</f>
        <v>3.9744756942028864E-4</v>
      </c>
    </row>
    <row r="59" spans="2:15">
      <c r="B59" s="72" t="s">
        <v>351</v>
      </c>
      <c r="C59" s="82" t="s">
        <v>352</v>
      </c>
      <c r="D59" s="83" t="s">
        <v>98</v>
      </c>
      <c r="E59" s="83" t="s">
        <v>206</v>
      </c>
      <c r="F59" s="82" t="s">
        <v>353</v>
      </c>
      <c r="G59" s="83" t="s">
        <v>275</v>
      </c>
      <c r="H59" s="83" t="s">
        <v>110</v>
      </c>
      <c r="I59" s="84">
        <v>25326.393666</v>
      </c>
      <c r="J59" s="85">
        <v>4911</v>
      </c>
      <c r="K59" s="82"/>
      <c r="L59" s="84">
        <v>1243.7791929140001</v>
      </c>
      <c r="M59" s="86">
        <v>1.0240860546442466E-3</v>
      </c>
      <c r="N59" s="86">
        <f t="shared" si="0"/>
        <v>2.5175316109030334E-3</v>
      </c>
      <c r="O59" s="86">
        <f>L59/'סכום נכסי הקרן'!$C$42</f>
        <v>8.0888922848770264E-4</v>
      </c>
    </row>
    <row r="60" spans="2:15">
      <c r="B60" s="72" t="s">
        <v>354</v>
      </c>
      <c r="C60" s="82" t="s">
        <v>355</v>
      </c>
      <c r="D60" s="83" t="s">
        <v>98</v>
      </c>
      <c r="E60" s="83" t="s">
        <v>206</v>
      </c>
      <c r="F60" s="82" t="s">
        <v>356</v>
      </c>
      <c r="G60" s="83" t="s">
        <v>316</v>
      </c>
      <c r="H60" s="83" t="s">
        <v>110</v>
      </c>
      <c r="I60" s="84">
        <v>632746.19927500002</v>
      </c>
      <c r="J60" s="85">
        <v>72.8</v>
      </c>
      <c r="K60" s="82"/>
      <c r="L60" s="84">
        <v>460.63923302400002</v>
      </c>
      <c r="M60" s="86">
        <v>1.9738079138037566E-4</v>
      </c>
      <c r="N60" s="86">
        <f t="shared" si="0"/>
        <v>9.3237918512135227E-4</v>
      </c>
      <c r="O60" s="86">
        <f>L60/'סכום נכסי הקרן'!$C$42</f>
        <v>2.9957577352535266E-4</v>
      </c>
    </row>
    <row r="61" spans="2:15">
      <c r="B61" s="72" t="s">
        <v>357</v>
      </c>
      <c r="C61" s="82" t="s">
        <v>358</v>
      </c>
      <c r="D61" s="83" t="s">
        <v>98</v>
      </c>
      <c r="E61" s="83" t="s">
        <v>206</v>
      </c>
      <c r="F61" s="82" t="s">
        <v>359</v>
      </c>
      <c r="G61" s="83" t="s">
        <v>216</v>
      </c>
      <c r="H61" s="83" t="s">
        <v>110</v>
      </c>
      <c r="I61" s="84">
        <v>185681.70991300003</v>
      </c>
      <c r="J61" s="85">
        <v>2618</v>
      </c>
      <c r="K61" s="82"/>
      <c r="L61" s="84">
        <v>4861.1471655220003</v>
      </c>
      <c r="M61" s="86">
        <v>8.6865750851316766E-4</v>
      </c>
      <c r="N61" s="86">
        <f t="shared" si="0"/>
        <v>9.8394407336733023E-3</v>
      </c>
      <c r="O61" s="86">
        <f>L61/'סכום נכסי הקרן'!$C$42</f>
        <v>3.16143701606058E-3</v>
      </c>
    </row>
    <row r="62" spans="2:15">
      <c r="B62" s="72" t="s">
        <v>360</v>
      </c>
      <c r="C62" s="82" t="s">
        <v>361</v>
      </c>
      <c r="D62" s="83" t="s">
        <v>98</v>
      </c>
      <c r="E62" s="83" t="s">
        <v>206</v>
      </c>
      <c r="F62" s="82" t="s">
        <v>362</v>
      </c>
      <c r="G62" s="83" t="s">
        <v>133</v>
      </c>
      <c r="H62" s="83" t="s">
        <v>110</v>
      </c>
      <c r="I62" s="84">
        <v>52941.758799999996</v>
      </c>
      <c r="J62" s="85">
        <v>1521</v>
      </c>
      <c r="K62" s="82"/>
      <c r="L62" s="84">
        <v>805.24415134800006</v>
      </c>
      <c r="M62" s="86">
        <v>3.6784779917038967E-4</v>
      </c>
      <c r="N62" s="86">
        <f t="shared" si="0"/>
        <v>1.6298934867722517E-3</v>
      </c>
      <c r="O62" s="86">
        <f>L62/'סכום נכסי הקרן'!$C$42</f>
        <v>5.2368887021022529E-4</v>
      </c>
    </row>
    <row r="63" spans="2:15">
      <c r="B63" s="72" t="s">
        <v>363</v>
      </c>
      <c r="C63" s="82" t="s">
        <v>364</v>
      </c>
      <c r="D63" s="83" t="s">
        <v>98</v>
      </c>
      <c r="E63" s="83" t="s">
        <v>206</v>
      </c>
      <c r="F63" s="82" t="s">
        <v>365</v>
      </c>
      <c r="G63" s="83" t="s">
        <v>105</v>
      </c>
      <c r="H63" s="83" t="s">
        <v>110</v>
      </c>
      <c r="I63" s="84">
        <v>622547.724438</v>
      </c>
      <c r="J63" s="85">
        <v>388</v>
      </c>
      <c r="K63" s="84">
        <v>62.942686528000003</v>
      </c>
      <c r="L63" s="84">
        <v>2478.4278575579997</v>
      </c>
      <c r="M63" s="86">
        <v>5.3036286665285911E-4</v>
      </c>
      <c r="N63" s="86">
        <f t="shared" si="0"/>
        <v>5.0165821331410315E-3</v>
      </c>
      <c r="O63" s="86">
        <f>L63/'סכום נכסי הקרן'!$C$42</f>
        <v>1.6118404367785064E-3</v>
      </c>
    </row>
    <row r="64" spans="2:15">
      <c r="B64" s="72" t="s">
        <v>366</v>
      </c>
      <c r="C64" s="82" t="s">
        <v>367</v>
      </c>
      <c r="D64" s="83" t="s">
        <v>98</v>
      </c>
      <c r="E64" s="83" t="s">
        <v>206</v>
      </c>
      <c r="F64" s="82" t="s">
        <v>368</v>
      </c>
      <c r="G64" s="83" t="s">
        <v>303</v>
      </c>
      <c r="H64" s="83" t="s">
        <v>110</v>
      </c>
      <c r="I64" s="84">
        <v>11313.158965000001</v>
      </c>
      <c r="J64" s="85">
        <v>14960</v>
      </c>
      <c r="K64" s="82"/>
      <c r="L64" s="84">
        <v>1692.4485811950001</v>
      </c>
      <c r="M64" s="86">
        <v>6.0472722764658789E-4</v>
      </c>
      <c r="N64" s="86">
        <f t="shared" si="0"/>
        <v>3.4256826511174887E-3</v>
      </c>
      <c r="O64" s="86">
        <f>L64/'סכום נכסי הקרן'!$C$42</f>
        <v>1.1006804382139145E-3</v>
      </c>
    </row>
    <row r="65" spans="2:15">
      <c r="B65" s="72" t="s">
        <v>369</v>
      </c>
      <c r="C65" s="82" t="s">
        <v>370</v>
      </c>
      <c r="D65" s="83" t="s">
        <v>98</v>
      </c>
      <c r="E65" s="83" t="s">
        <v>206</v>
      </c>
      <c r="F65" s="82" t="s">
        <v>371</v>
      </c>
      <c r="G65" s="83" t="s">
        <v>107</v>
      </c>
      <c r="H65" s="83" t="s">
        <v>110</v>
      </c>
      <c r="I65" s="84">
        <v>9129.3804689999997</v>
      </c>
      <c r="J65" s="85">
        <v>52940</v>
      </c>
      <c r="K65" s="82"/>
      <c r="L65" s="84">
        <v>4833.0940203809996</v>
      </c>
      <c r="M65" s="86">
        <v>1.7146028282161267E-3</v>
      </c>
      <c r="N65" s="86">
        <f t="shared" si="0"/>
        <v>9.7826584043980737E-3</v>
      </c>
      <c r="O65" s="86">
        <f>L65/'סכום נכסי הקרן'!$C$42</f>
        <v>3.1431927110753895E-3</v>
      </c>
    </row>
    <row r="66" spans="2:15">
      <c r="B66" s="72" t="s">
        <v>372</v>
      </c>
      <c r="C66" s="82" t="s">
        <v>373</v>
      </c>
      <c r="D66" s="83" t="s">
        <v>98</v>
      </c>
      <c r="E66" s="83" t="s">
        <v>206</v>
      </c>
      <c r="F66" s="82" t="s">
        <v>374</v>
      </c>
      <c r="G66" s="83" t="s">
        <v>307</v>
      </c>
      <c r="H66" s="83" t="s">
        <v>110</v>
      </c>
      <c r="I66" s="84">
        <v>17151.760270999999</v>
      </c>
      <c r="J66" s="85">
        <v>6061</v>
      </c>
      <c r="K66" s="82"/>
      <c r="L66" s="84">
        <v>1039.5681900200002</v>
      </c>
      <c r="M66" s="86">
        <v>1.2191275390700937E-3</v>
      </c>
      <c r="N66" s="86">
        <f t="shared" si="0"/>
        <v>2.1041884242596121E-3</v>
      </c>
      <c r="O66" s="86">
        <f>L66/'סכום נכסי הקרן'!$C$42</f>
        <v>6.7608102465159851E-4</v>
      </c>
    </row>
    <row r="67" spans="2:15">
      <c r="B67" s="72" t="s">
        <v>375</v>
      </c>
      <c r="C67" s="82" t="s">
        <v>376</v>
      </c>
      <c r="D67" s="83" t="s">
        <v>98</v>
      </c>
      <c r="E67" s="83" t="s">
        <v>206</v>
      </c>
      <c r="F67" s="82" t="s">
        <v>377</v>
      </c>
      <c r="G67" s="83" t="s">
        <v>271</v>
      </c>
      <c r="H67" s="83" t="s">
        <v>110</v>
      </c>
      <c r="I67" s="84">
        <v>10128.794275</v>
      </c>
      <c r="J67" s="85">
        <v>42490</v>
      </c>
      <c r="K67" s="82"/>
      <c r="L67" s="84">
        <v>4303.7246876429999</v>
      </c>
      <c r="M67" s="86">
        <v>1.4162758661914424E-3</v>
      </c>
      <c r="N67" s="86">
        <f t="shared" si="0"/>
        <v>8.7111627268669032E-3</v>
      </c>
      <c r="O67" s="86">
        <f>L67/'סכום נכסי הקרן'!$C$42</f>
        <v>2.7989184591961026E-3</v>
      </c>
    </row>
    <row r="68" spans="2:15">
      <c r="B68" s="72" t="s">
        <v>378</v>
      </c>
      <c r="C68" s="82" t="s">
        <v>379</v>
      </c>
      <c r="D68" s="83" t="s">
        <v>98</v>
      </c>
      <c r="E68" s="83" t="s">
        <v>206</v>
      </c>
      <c r="F68" s="82" t="s">
        <v>380</v>
      </c>
      <c r="G68" s="83" t="s">
        <v>271</v>
      </c>
      <c r="H68" s="83" t="s">
        <v>110</v>
      </c>
      <c r="I68" s="84">
        <v>25721.546350000004</v>
      </c>
      <c r="J68" s="85">
        <v>15240</v>
      </c>
      <c r="K68" s="82"/>
      <c r="L68" s="84">
        <v>3919.9636636750001</v>
      </c>
      <c r="M68" s="86">
        <v>1.1420288249926953E-3</v>
      </c>
      <c r="N68" s="86">
        <f t="shared" si="0"/>
        <v>7.9343926101322366E-3</v>
      </c>
      <c r="O68" s="86">
        <f>L68/'סכום נכסי הקרן'!$C$42</f>
        <v>2.5493402701014167E-3</v>
      </c>
    </row>
    <row r="69" spans="2:15">
      <c r="B69" s="72" t="s">
        <v>381</v>
      </c>
      <c r="C69" s="82" t="s">
        <v>382</v>
      </c>
      <c r="D69" s="83" t="s">
        <v>98</v>
      </c>
      <c r="E69" s="83" t="s">
        <v>206</v>
      </c>
      <c r="F69" s="82" t="s">
        <v>383</v>
      </c>
      <c r="G69" s="83" t="s">
        <v>108</v>
      </c>
      <c r="H69" s="83" t="s">
        <v>110</v>
      </c>
      <c r="I69" s="84">
        <v>91355.750692999994</v>
      </c>
      <c r="J69" s="85">
        <v>1085</v>
      </c>
      <c r="K69" s="82"/>
      <c r="L69" s="84">
        <v>991.20989506299998</v>
      </c>
      <c r="M69" s="86">
        <v>4.56778753465E-4</v>
      </c>
      <c r="N69" s="86">
        <f t="shared" si="0"/>
        <v>2.006306471500463E-3</v>
      </c>
      <c r="O69" s="86">
        <f>L69/'סכום נכסי הקרן'!$C$42</f>
        <v>6.4463130743362175E-4</v>
      </c>
    </row>
    <row r="70" spans="2:15">
      <c r="B70" s="72" t="s">
        <v>384</v>
      </c>
      <c r="C70" s="82" t="s">
        <v>385</v>
      </c>
      <c r="D70" s="83" t="s">
        <v>98</v>
      </c>
      <c r="E70" s="83" t="s">
        <v>206</v>
      </c>
      <c r="F70" s="82" t="s">
        <v>386</v>
      </c>
      <c r="G70" s="83" t="s">
        <v>105</v>
      </c>
      <c r="H70" s="83" t="s">
        <v>110</v>
      </c>
      <c r="I70" s="84">
        <v>4771203.0927870004</v>
      </c>
      <c r="J70" s="85">
        <v>62.9</v>
      </c>
      <c r="K70" s="84">
        <v>419.72750730199999</v>
      </c>
      <c r="L70" s="84">
        <v>3420.8142526749998</v>
      </c>
      <c r="M70" s="86">
        <v>1.8418383472003929E-3</v>
      </c>
      <c r="N70" s="86">
        <f t="shared" si="0"/>
        <v>6.924065031157358E-3</v>
      </c>
      <c r="O70" s="86">
        <f>L70/'סכום נכסי הקרן'!$C$42</f>
        <v>2.2247194818906602E-3</v>
      </c>
    </row>
    <row r="71" spans="2:15">
      <c r="B71" s="72" t="s">
        <v>387</v>
      </c>
      <c r="C71" s="82" t="s">
        <v>388</v>
      </c>
      <c r="D71" s="83" t="s">
        <v>98</v>
      </c>
      <c r="E71" s="83" t="s">
        <v>206</v>
      </c>
      <c r="F71" s="82" t="s">
        <v>389</v>
      </c>
      <c r="G71" s="83" t="s">
        <v>216</v>
      </c>
      <c r="H71" s="83" t="s">
        <v>110</v>
      </c>
      <c r="I71" s="84">
        <v>2478.6410740000001</v>
      </c>
      <c r="J71" s="85">
        <v>67280</v>
      </c>
      <c r="K71" s="82"/>
      <c r="L71" s="84">
        <v>1667.629714851</v>
      </c>
      <c r="M71" s="86">
        <v>4.7535379076188059E-4</v>
      </c>
      <c r="N71" s="86">
        <f t="shared" si="0"/>
        <v>3.3754468207355618E-3</v>
      </c>
      <c r="O71" s="86">
        <f>L71/'סכום נכסי הקרן'!$C$42</f>
        <v>1.0845395397623952E-3</v>
      </c>
    </row>
    <row r="72" spans="2:15">
      <c r="B72" s="72" t="s">
        <v>390</v>
      </c>
      <c r="C72" s="82" t="s">
        <v>391</v>
      </c>
      <c r="D72" s="83" t="s">
        <v>98</v>
      </c>
      <c r="E72" s="83" t="s">
        <v>206</v>
      </c>
      <c r="F72" s="82" t="s">
        <v>392</v>
      </c>
      <c r="G72" s="83" t="s">
        <v>247</v>
      </c>
      <c r="H72" s="83" t="s">
        <v>110</v>
      </c>
      <c r="I72" s="84">
        <v>31131.929160000003</v>
      </c>
      <c r="J72" s="85">
        <v>5018</v>
      </c>
      <c r="K72" s="82"/>
      <c r="L72" s="84">
        <v>1562.2002052879998</v>
      </c>
      <c r="M72" s="86">
        <v>4.6022603843688545E-4</v>
      </c>
      <c r="N72" s="86">
        <f t="shared" si="0"/>
        <v>3.1620471075396771E-3</v>
      </c>
      <c r="O72" s="86">
        <f>L72/'סכום נכסי הקרן'!$C$42</f>
        <v>1.0159736760334392E-3</v>
      </c>
    </row>
    <row r="73" spans="2:15">
      <c r="B73" s="72" t="s">
        <v>393</v>
      </c>
      <c r="C73" s="82" t="s">
        <v>394</v>
      </c>
      <c r="D73" s="83" t="s">
        <v>98</v>
      </c>
      <c r="E73" s="83" t="s">
        <v>206</v>
      </c>
      <c r="F73" s="82" t="s">
        <v>395</v>
      </c>
      <c r="G73" s="83" t="s">
        <v>106</v>
      </c>
      <c r="H73" s="83" t="s">
        <v>110</v>
      </c>
      <c r="I73" s="84">
        <v>4057.7556300000001</v>
      </c>
      <c r="J73" s="85">
        <v>15310</v>
      </c>
      <c r="K73" s="82"/>
      <c r="L73" s="84">
        <v>621.24238702299999</v>
      </c>
      <c r="M73" s="86">
        <v>3.197397132050447E-4</v>
      </c>
      <c r="N73" s="86">
        <f t="shared" si="0"/>
        <v>1.2574557898006259E-3</v>
      </c>
      <c r="O73" s="86">
        <f>L73/'סכום נכסי הקרן'!$C$42</f>
        <v>4.0402370292557164E-4</v>
      </c>
    </row>
    <row r="74" spans="2:15">
      <c r="B74" s="72" t="s">
        <v>396</v>
      </c>
      <c r="C74" s="82" t="s">
        <v>397</v>
      </c>
      <c r="D74" s="83" t="s">
        <v>98</v>
      </c>
      <c r="E74" s="83" t="s">
        <v>206</v>
      </c>
      <c r="F74" s="82" t="s">
        <v>398</v>
      </c>
      <c r="G74" s="83" t="s">
        <v>216</v>
      </c>
      <c r="H74" s="83" t="s">
        <v>110</v>
      </c>
      <c r="I74" s="84">
        <v>15542.376840000001</v>
      </c>
      <c r="J74" s="85">
        <v>9780</v>
      </c>
      <c r="K74" s="82"/>
      <c r="L74" s="84">
        <v>1520.0444549239999</v>
      </c>
      <c r="M74" s="86">
        <v>4.2758233827892134E-4</v>
      </c>
      <c r="N74" s="86">
        <f t="shared" si="0"/>
        <v>3.0767197160482154E-3</v>
      </c>
      <c r="O74" s="86">
        <f>L74/'סכום נכסי הקרן'!$C$42</f>
        <v>9.8855777087718212E-4</v>
      </c>
    </row>
    <row r="75" spans="2:15">
      <c r="B75" s="72" t="s">
        <v>399</v>
      </c>
      <c r="C75" s="82" t="s">
        <v>400</v>
      </c>
      <c r="D75" s="83" t="s">
        <v>98</v>
      </c>
      <c r="E75" s="83" t="s">
        <v>206</v>
      </c>
      <c r="F75" s="82" t="s">
        <v>401</v>
      </c>
      <c r="G75" s="83" t="s">
        <v>247</v>
      </c>
      <c r="H75" s="83" t="s">
        <v>110</v>
      </c>
      <c r="I75" s="84">
        <v>25831.458043999999</v>
      </c>
      <c r="J75" s="85">
        <v>6015</v>
      </c>
      <c r="K75" s="82"/>
      <c r="L75" s="84">
        <v>1553.7622013749999</v>
      </c>
      <c r="M75" s="86">
        <v>4.0826094028962066E-4</v>
      </c>
      <c r="N75" s="86">
        <f t="shared" ref="N75:N137" si="1">IFERROR(L75/$L$11,0)</f>
        <v>3.1449677563936498E-3</v>
      </c>
      <c r="O75" s="86">
        <f>L75/'סכום נכסי הקרן'!$C$42</f>
        <v>1.0104860376213736E-3</v>
      </c>
    </row>
    <row r="76" spans="2:15">
      <c r="B76" s="72" t="s">
        <v>402</v>
      </c>
      <c r="C76" s="82" t="s">
        <v>403</v>
      </c>
      <c r="D76" s="83" t="s">
        <v>98</v>
      </c>
      <c r="E76" s="83" t="s">
        <v>206</v>
      </c>
      <c r="F76" s="82" t="s">
        <v>404</v>
      </c>
      <c r="G76" s="83" t="s">
        <v>224</v>
      </c>
      <c r="H76" s="83" t="s">
        <v>110</v>
      </c>
      <c r="I76" s="84">
        <v>15345.053696999999</v>
      </c>
      <c r="J76" s="85">
        <v>6142</v>
      </c>
      <c r="K76" s="82"/>
      <c r="L76" s="84">
        <v>942.49319809399992</v>
      </c>
      <c r="M76" s="86">
        <v>6.1380214788000001E-4</v>
      </c>
      <c r="N76" s="86">
        <f t="shared" si="1"/>
        <v>1.9076990777629141E-3</v>
      </c>
      <c r="O76" s="86">
        <f>L76/'סכום נכסי הקרן'!$C$42</f>
        <v>6.1294850420759255E-4</v>
      </c>
    </row>
    <row r="77" spans="2:15">
      <c r="B77" s="72" t="s">
        <v>405</v>
      </c>
      <c r="C77" s="82" t="s">
        <v>406</v>
      </c>
      <c r="D77" s="83" t="s">
        <v>98</v>
      </c>
      <c r="E77" s="83" t="s">
        <v>206</v>
      </c>
      <c r="F77" s="82" t="s">
        <v>407</v>
      </c>
      <c r="G77" s="83" t="s">
        <v>106</v>
      </c>
      <c r="H77" s="83" t="s">
        <v>110</v>
      </c>
      <c r="I77" s="84">
        <v>25319.971600000001</v>
      </c>
      <c r="J77" s="85">
        <v>1425</v>
      </c>
      <c r="K77" s="82"/>
      <c r="L77" s="84">
        <v>360.80959530000001</v>
      </c>
      <c r="M77" s="86">
        <v>1.7787789188889954E-4</v>
      </c>
      <c r="N77" s="86">
        <f t="shared" si="1"/>
        <v>7.3031416416988377E-4</v>
      </c>
      <c r="O77" s="86">
        <f>L77/'סכום נכסי הקרן'!$C$42</f>
        <v>2.346517748776629E-4</v>
      </c>
    </row>
    <row r="78" spans="2:15">
      <c r="B78" s="72" t="s">
        <v>408</v>
      </c>
      <c r="C78" s="82" t="s">
        <v>409</v>
      </c>
      <c r="D78" s="83" t="s">
        <v>98</v>
      </c>
      <c r="E78" s="83" t="s">
        <v>206</v>
      </c>
      <c r="F78" s="82" t="s">
        <v>410</v>
      </c>
      <c r="G78" s="83" t="s">
        <v>107</v>
      </c>
      <c r="H78" s="83" t="s">
        <v>110</v>
      </c>
      <c r="I78" s="84">
        <v>689160.57526199997</v>
      </c>
      <c r="J78" s="85">
        <v>307</v>
      </c>
      <c r="K78" s="82"/>
      <c r="L78" s="84">
        <v>2115.7229660530002</v>
      </c>
      <c r="M78" s="86">
        <v>1.4865868667304266E-3</v>
      </c>
      <c r="N78" s="86">
        <f t="shared" si="1"/>
        <v>4.2824317027469706E-3</v>
      </c>
      <c r="O78" s="86">
        <f>L78/'סכום נכסי הקרן'!$C$42</f>
        <v>1.3759560599295676E-3</v>
      </c>
    </row>
    <row r="79" spans="2:15">
      <c r="B79" s="72" t="s">
        <v>411</v>
      </c>
      <c r="C79" s="82" t="s">
        <v>412</v>
      </c>
      <c r="D79" s="83" t="s">
        <v>98</v>
      </c>
      <c r="E79" s="83" t="s">
        <v>206</v>
      </c>
      <c r="F79" s="82" t="s">
        <v>413</v>
      </c>
      <c r="G79" s="83" t="s">
        <v>105</v>
      </c>
      <c r="H79" s="83" t="s">
        <v>110</v>
      </c>
      <c r="I79" s="84">
        <v>75171.072006000002</v>
      </c>
      <c r="J79" s="85">
        <v>1540</v>
      </c>
      <c r="K79" s="82"/>
      <c r="L79" s="84">
        <v>1157.6345088619998</v>
      </c>
      <c r="M79" s="86">
        <v>7.9827451983575048E-4</v>
      </c>
      <c r="N79" s="86">
        <f t="shared" si="1"/>
        <v>2.3431662842858031E-3</v>
      </c>
      <c r="O79" s="86">
        <f>L79/'סכום נכסי הקרן'!$C$42</f>
        <v>7.5286521118774646E-4</v>
      </c>
    </row>
    <row r="80" spans="2:15">
      <c r="B80" s="72" t="s">
        <v>414</v>
      </c>
      <c r="C80" s="82" t="s">
        <v>415</v>
      </c>
      <c r="D80" s="83" t="s">
        <v>98</v>
      </c>
      <c r="E80" s="83" t="s">
        <v>206</v>
      </c>
      <c r="F80" s="82" t="s">
        <v>416</v>
      </c>
      <c r="G80" s="83" t="s">
        <v>316</v>
      </c>
      <c r="H80" s="83" t="s">
        <v>110</v>
      </c>
      <c r="I80" s="84">
        <v>9458.7702819999995</v>
      </c>
      <c r="J80" s="85">
        <v>7776</v>
      </c>
      <c r="K80" s="82"/>
      <c r="L80" s="84">
        <v>735.513977092</v>
      </c>
      <c r="M80" s="86">
        <v>5.9117314262499999E-4</v>
      </c>
      <c r="N80" s="86">
        <f t="shared" si="1"/>
        <v>1.488752744972276E-3</v>
      </c>
      <c r="O80" s="86">
        <f>L80/'סכום נכסי הקרן'!$C$42</f>
        <v>4.7833999544403605E-4</v>
      </c>
    </row>
    <row r="81" spans="2:15">
      <c r="B81" s="72" t="s">
        <v>417</v>
      </c>
      <c r="C81" s="82" t="s">
        <v>418</v>
      </c>
      <c r="D81" s="83" t="s">
        <v>98</v>
      </c>
      <c r="E81" s="83" t="s">
        <v>206</v>
      </c>
      <c r="F81" s="82" t="s">
        <v>419</v>
      </c>
      <c r="G81" s="83" t="s">
        <v>134</v>
      </c>
      <c r="H81" s="83" t="s">
        <v>110</v>
      </c>
      <c r="I81" s="84">
        <v>154085.10149900001</v>
      </c>
      <c r="J81" s="85">
        <v>1584</v>
      </c>
      <c r="K81" s="82"/>
      <c r="L81" s="84">
        <v>2440.7080077379997</v>
      </c>
      <c r="M81" s="86">
        <v>9.4661584397662908E-4</v>
      </c>
      <c r="N81" s="86">
        <f t="shared" si="1"/>
        <v>4.9402334413303209E-3</v>
      </c>
      <c r="O81" s="86">
        <f>L81/'סכום נכסי הקרן'!$C$42</f>
        <v>1.5873094103765544E-3</v>
      </c>
    </row>
    <row r="82" spans="2:15">
      <c r="B82" s="72" t="s">
        <v>420</v>
      </c>
      <c r="C82" s="82" t="s">
        <v>421</v>
      </c>
      <c r="D82" s="83" t="s">
        <v>98</v>
      </c>
      <c r="E82" s="83" t="s">
        <v>206</v>
      </c>
      <c r="F82" s="82" t="s">
        <v>422</v>
      </c>
      <c r="G82" s="83" t="s">
        <v>224</v>
      </c>
      <c r="H82" s="83" t="s">
        <v>110</v>
      </c>
      <c r="I82" s="84">
        <v>4241.0952429999998</v>
      </c>
      <c r="J82" s="85">
        <v>34500</v>
      </c>
      <c r="K82" s="82"/>
      <c r="L82" s="84">
        <v>1463.1778588350001</v>
      </c>
      <c r="M82" s="86">
        <v>5.8850799754833153E-4</v>
      </c>
      <c r="N82" s="86">
        <f t="shared" si="1"/>
        <v>2.9616161236468183E-3</v>
      </c>
      <c r="O82" s="86">
        <f>L82/'סכום נכסי הקרן'!$C$42</f>
        <v>9.5157469759599622E-4</v>
      </c>
    </row>
    <row r="83" spans="2:15">
      <c r="B83" s="72" t="s">
        <v>423</v>
      </c>
      <c r="C83" s="82" t="s">
        <v>424</v>
      </c>
      <c r="D83" s="83" t="s">
        <v>98</v>
      </c>
      <c r="E83" s="83" t="s">
        <v>206</v>
      </c>
      <c r="F83" s="82" t="s">
        <v>425</v>
      </c>
      <c r="G83" s="83" t="s">
        <v>131</v>
      </c>
      <c r="H83" s="83" t="s">
        <v>110</v>
      </c>
      <c r="I83" s="84">
        <v>2669.1048060000003</v>
      </c>
      <c r="J83" s="85">
        <v>32240</v>
      </c>
      <c r="K83" s="82"/>
      <c r="L83" s="84">
        <v>860.51938952299997</v>
      </c>
      <c r="M83" s="86">
        <v>1.9681760900550104E-4</v>
      </c>
      <c r="N83" s="86">
        <f t="shared" si="1"/>
        <v>1.7417760139913563E-3</v>
      </c>
      <c r="O83" s="86">
        <f>L83/'סכום נכסי הקרן'!$C$42</f>
        <v>5.5963700715975638E-4</v>
      </c>
    </row>
    <row r="84" spans="2:15">
      <c r="B84" s="72" t="s">
        <v>426</v>
      </c>
      <c r="C84" s="82" t="s">
        <v>427</v>
      </c>
      <c r="D84" s="83" t="s">
        <v>98</v>
      </c>
      <c r="E84" s="83" t="s">
        <v>206</v>
      </c>
      <c r="F84" s="82" t="s">
        <v>428</v>
      </c>
      <c r="G84" s="83" t="s">
        <v>316</v>
      </c>
      <c r="H84" s="83" t="s">
        <v>110</v>
      </c>
      <c r="I84" s="84">
        <v>9777.3645789999991</v>
      </c>
      <c r="J84" s="85">
        <v>34450</v>
      </c>
      <c r="K84" s="82"/>
      <c r="L84" s="84">
        <v>3368.3020973719999</v>
      </c>
      <c r="M84" s="86">
        <v>1.0242857378269903E-3</v>
      </c>
      <c r="N84" s="86">
        <f t="shared" si="1"/>
        <v>6.8177752558619348E-3</v>
      </c>
      <c r="O84" s="86">
        <f>L84/'סכום נכסי הקרן'!$C$42</f>
        <v>2.1905683101784579E-3</v>
      </c>
    </row>
    <row r="85" spans="2:15">
      <c r="B85" s="72" t="s">
        <v>429</v>
      </c>
      <c r="C85" s="82" t="s">
        <v>430</v>
      </c>
      <c r="D85" s="83" t="s">
        <v>98</v>
      </c>
      <c r="E85" s="83" t="s">
        <v>206</v>
      </c>
      <c r="F85" s="82" t="s">
        <v>431</v>
      </c>
      <c r="G85" s="83" t="s">
        <v>211</v>
      </c>
      <c r="H85" s="83" t="s">
        <v>110</v>
      </c>
      <c r="I85" s="84">
        <v>6158.0012379999998</v>
      </c>
      <c r="J85" s="85">
        <v>15580</v>
      </c>
      <c r="K85" s="82"/>
      <c r="L85" s="84">
        <v>959.41659293800001</v>
      </c>
      <c r="M85" s="86">
        <v>6.4495499172335859E-4</v>
      </c>
      <c r="N85" s="86">
        <f t="shared" si="1"/>
        <v>1.9419536960474874E-3</v>
      </c>
      <c r="O85" s="86">
        <f>L85/'סכום נכסי הקרן'!$C$42</f>
        <v>6.239545990809794E-4</v>
      </c>
    </row>
    <row r="86" spans="2:15">
      <c r="B86" s="72" t="s">
        <v>432</v>
      </c>
      <c r="C86" s="82" t="s">
        <v>433</v>
      </c>
      <c r="D86" s="83" t="s">
        <v>98</v>
      </c>
      <c r="E86" s="83" t="s">
        <v>206</v>
      </c>
      <c r="F86" s="82" t="s">
        <v>434</v>
      </c>
      <c r="G86" s="83" t="s">
        <v>134</v>
      </c>
      <c r="H86" s="83" t="s">
        <v>110</v>
      </c>
      <c r="I86" s="84">
        <v>84566.104091999994</v>
      </c>
      <c r="J86" s="85">
        <v>1772</v>
      </c>
      <c r="K86" s="82"/>
      <c r="L86" s="84">
        <v>1498.5113645169999</v>
      </c>
      <c r="M86" s="86">
        <v>4.6029542667506306E-4</v>
      </c>
      <c r="N86" s="86">
        <f t="shared" si="1"/>
        <v>3.0331346198439221E-3</v>
      </c>
      <c r="O86" s="86">
        <f>L86/'סכום נכסי הקרן'!$C$42</f>
        <v>9.7455377001794087E-4</v>
      </c>
    </row>
    <row r="87" spans="2:15">
      <c r="B87" s="72" t="s">
        <v>435</v>
      </c>
      <c r="C87" s="82" t="s">
        <v>436</v>
      </c>
      <c r="D87" s="83" t="s">
        <v>98</v>
      </c>
      <c r="E87" s="83" t="s">
        <v>206</v>
      </c>
      <c r="F87" s="82" t="s">
        <v>437</v>
      </c>
      <c r="G87" s="83" t="s">
        <v>438</v>
      </c>
      <c r="H87" s="83" t="s">
        <v>110</v>
      </c>
      <c r="I87" s="84">
        <v>4965.050776</v>
      </c>
      <c r="J87" s="85">
        <v>34570</v>
      </c>
      <c r="K87" s="82"/>
      <c r="L87" s="84">
        <v>1716.4180534130003</v>
      </c>
      <c r="M87" s="86">
        <v>3.2112263428334863E-4</v>
      </c>
      <c r="N87" s="86">
        <f t="shared" si="1"/>
        <v>3.4741992241147427E-3</v>
      </c>
      <c r="O87" s="86">
        <f>L87/'סכום נכסי הקרן'!$C$42</f>
        <v>1.1162689349504219E-3</v>
      </c>
    </row>
    <row r="88" spans="2:15">
      <c r="B88" s="72" t="s">
        <v>439</v>
      </c>
      <c r="C88" s="82" t="s">
        <v>440</v>
      </c>
      <c r="D88" s="83" t="s">
        <v>98</v>
      </c>
      <c r="E88" s="83" t="s">
        <v>206</v>
      </c>
      <c r="F88" s="82" t="s">
        <v>441</v>
      </c>
      <c r="G88" s="83" t="s">
        <v>442</v>
      </c>
      <c r="H88" s="83" t="s">
        <v>110</v>
      </c>
      <c r="I88" s="84">
        <v>7638.2873419999996</v>
      </c>
      <c r="J88" s="85">
        <v>2067</v>
      </c>
      <c r="K88" s="82"/>
      <c r="L88" s="84">
        <v>157.883399352</v>
      </c>
      <c r="M88" s="86">
        <v>1.715706906199511E-4</v>
      </c>
      <c r="N88" s="86">
        <f t="shared" si="1"/>
        <v>3.195715533512472E-4</v>
      </c>
      <c r="O88" s="86">
        <f>L88/'סכום נכסי הקרן'!$C$42</f>
        <v>1.0267914258450335E-4</v>
      </c>
    </row>
    <row r="89" spans="2:15">
      <c r="B89" s="72" t="s">
        <v>443</v>
      </c>
      <c r="C89" s="82" t="s">
        <v>444</v>
      </c>
      <c r="D89" s="83" t="s">
        <v>98</v>
      </c>
      <c r="E89" s="83" t="s">
        <v>206</v>
      </c>
      <c r="F89" s="82" t="s">
        <v>445</v>
      </c>
      <c r="G89" s="83" t="s">
        <v>254</v>
      </c>
      <c r="H89" s="83" t="s">
        <v>110</v>
      </c>
      <c r="I89" s="84">
        <v>14176.962844</v>
      </c>
      <c r="J89" s="85">
        <v>7132</v>
      </c>
      <c r="K89" s="82"/>
      <c r="L89" s="84">
        <v>1011.1009900299998</v>
      </c>
      <c r="M89" s="86">
        <v>3.276636118932796E-4</v>
      </c>
      <c r="N89" s="86">
        <f t="shared" si="1"/>
        <v>2.0465680071815465E-3</v>
      </c>
      <c r="O89" s="86">
        <f>L89/'סכום נכסי הקרן'!$C$42</f>
        <v>6.5756743995079006E-4</v>
      </c>
    </row>
    <row r="90" spans="2:15">
      <c r="B90" s="72" t="s">
        <v>446</v>
      </c>
      <c r="C90" s="82" t="s">
        <v>447</v>
      </c>
      <c r="D90" s="83" t="s">
        <v>98</v>
      </c>
      <c r="E90" s="83" t="s">
        <v>206</v>
      </c>
      <c r="F90" s="82" t="s">
        <v>448</v>
      </c>
      <c r="G90" s="83" t="s">
        <v>212</v>
      </c>
      <c r="H90" s="83" t="s">
        <v>110</v>
      </c>
      <c r="I90" s="84">
        <v>9967.0687109999999</v>
      </c>
      <c r="J90" s="85">
        <v>9586</v>
      </c>
      <c r="K90" s="82"/>
      <c r="L90" s="84">
        <v>955.44320667500006</v>
      </c>
      <c r="M90" s="86">
        <v>7.9245015048259859E-4</v>
      </c>
      <c r="N90" s="86">
        <f t="shared" si="1"/>
        <v>1.9339111708336716E-3</v>
      </c>
      <c r="O90" s="86">
        <f>L90/'סכום נכסי הקרן'!$C$42</f>
        <v>6.2137051553377701E-4</v>
      </c>
    </row>
    <row r="91" spans="2:15">
      <c r="B91" s="72" t="s">
        <v>449</v>
      </c>
      <c r="C91" s="82" t="s">
        <v>450</v>
      </c>
      <c r="D91" s="83" t="s">
        <v>98</v>
      </c>
      <c r="E91" s="83" t="s">
        <v>206</v>
      </c>
      <c r="F91" s="82" t="s">
        <v>451</v>
      </c>
      <c r="G91" s="83" t="s">
        <v>216</v>
      </c>
      <c r="H91" s="83" t="s">
        <v>110</v>
      </c>
      <c r="I91" s="84">
        <v>2161.6695570000002</v>
      </c>
      <c r="J91" s="85">
        <v>20690</v>
      </c>
      <c r="K91" s="82"/>
      <c r="L91" s="84">
        <v>447.249431383</v>
      </c>
      <c r="M91" s="86">
        <v>1.8659258996786354E-4</v>
      </c>
      <c r="N91" s="86">
        <f t="shared" si="1"/>
        <v>9.0527690757322675E-4</v>
      </c>
      <c r="O91" s="86">
        <f>L91/'סכום נכסי הקרן'!$C$42</f>
        <v>2.9086774369120128E-4</v>
      </c>
    </row>
    <row r="92" spans="2:15">
      <c r="B92" s="72" t="s">
        <v>452</v>
      </c>
      <c r="C92" s="82" t="s">
        <v>453</v>
      </c>
      <c r="D92" s="83" t="s">
        <v>98</v>
      </c>
      <c r="E92" s="83" t="s">
        <v>206</v>
      </c>
      <c r="F92" s="82" t="s">
        <v>454</v>
      </c>
      <c r="G92" s="83" t="s">
        <v>216</v>
      </c>
      <c r="H92" s="83" t="s">
        <v>110</v>
      </c>
      <c r="I92" s="84">
        <v>146439.72456500001</v>
      </c>
      <c r="J92" s="85">
        <v>1609</v>
      </c>
      <c r="K92" s="82"/>
      <c r="L92" s="84">
        <v>2356.2151682489998</v>
      </c>
      <c r="M92" s="86">
        <v>8.1951714167933468E-4</v>
      </c>
      <c r="N92" s="86">
        <f t="shared" si="1"/>
        <v>4.7692116108314885E-3</v>
      </c>
      <c r="O92" s="86">
        <f>L92/'סכום נכסי הקרן'!$C$42</f>
        <v>1.5323596667754665E-3</v>
      </c>
    </row>
    <row r="93" spans="2:15">
      <c r="B93" s="72" t="s">
        <v>455</v>
      </c>
      <c r="C93" s="82" t="s">
        <v>456</v>
      </c>
      <c r="D93" s="83" t="s">
        <v>98</v>
      </c>
      <c r="E93" s="83" t="s">
        <v>206</v>
      </c>
      <c r="F93" s="82" t="s">
        <v>457</v>
      </c>
      <c r="G93" s="83" t="s">
        <v>106</v>
      </c>
      <c r="H93" s="83" t="s">
        <v>110</v>
      </c>
      <c r="I93" s="84">
        <v>5511.3061459999999</v>
      </c>
      <c r="J93" s="85">
        <v>22500</v>
      </c>
      <c r="K93" s="82"/>
      <c r="L93" s="84">
        <v>1240.043882748</v>
      </c>
      <c r="M93" s="86">
        <v>4.0007788752025958E-4</v>
      </c>
      <c r="N93" s="86">
        <f t="shared" si="1"/>
        <v>2.5099709751623752E-3</v>
      </c>
      <c r="O93" s="86">
        <f>L93/'סכום נכסי הקרן'!$C$42</f>
        <v>8.064599772383235E-4</v>
      </c>
    </row>
    <row r="94" spans="2:15">
      <c r="B94" s="72" t="s">
        <v>458</v>
      </c>
      <c r="C94" s="82" t="s">
        <v>459</v>
      </c>
      <c r="D94" s="83" t="s">
        <v>98</v>
      </c>
      <c r="E94" s="83" t="s">
        <v>206</v>
      </c>
      <c r="F94" s="82" t="s">
        <v>460</v>
      </c>
      <c r="G94" s="83" t="s">
        <v>105</v>
      </c>
      <c r="H94" s="83" t="s">
        <v>110</v>
      </c>
      <c r="I94" s="84">
        <v>463150.90699400002</v>
      </c>
      <c r="J94" s="85">
        <v>122</v>
      </c>
      <c r="K94" s="82"/>
      <c r="L94" s="84">
        <v>565.044106521</v>
      </c>
      <c r="M94" s="86">
        <v>4.121133934646365E-4</v>
      </c>
      <c r="N94" s="86">
        <f t="shared" si="1"/>
        <v>1.1437049339829541E-3</v>
      </c>
      <c r="O94" s="86">
        <f>L94/'סכום נכסי הקרן'!$C$42</f>
        <v>3.674752673056638E-4</v>
      </c>
    </row>
    <row r="95" spans="2:15">
      <c r="B95" s="72" t="s">
        <v>461</v>
      </c>
      <c r="C95" s="82" t="s">
        <v>462</v>
      </c>
      <c r="D95" s="83" t="s">
        <v>98</v>
      </c>
      <c r="E95" s="83" t="s">
        <v>206</v>
      </c>
      <c r="F95" s="82" t="s">
        <v>463</v>
      </c>
      <c r="G95" s="83" t="s">
        <v>106</v>
      </c>
      <c r="H95" s="83" t="s">
        <v>110</v>
      </c>
      <c r="I95" s="84">
        <v>3668.9559570000001</v>
      </c>
      <c r="J95" s="85">
        <v>23710</v>
      </c>
      <c r="K95" s="82"/>
      <c r="L95" s="84">
        <v>869.90945751499987</v>
      </c>
      <c r="M95" s="86">
        <v>4.3038454681570265E-4</v>
      </c>
      <c r="N95" s="86">
        <f t="shared" si="1"/>
        <v>1.7607824366209258E-3</v>
      </c>
      <c r="O95" s="86">
        <f>L95/'סכום נכסי הקרן'!$C$42</f>
        <v>5.657438184786534E-4</v>
      </c>
    </row>
    <row r="96" spans="2:15">
      <c r="B96" s="73"/>
      <c r="C96" s="82"/>
      <c r="D96" s="82"/>
      <c r="E96" s="82"/>
      <c r="F96" s="82"/>
      <c r="G96" s="82"/>
      <c r="H96" s="82"/>
      <c r="I96" s="84"/>
      <c r="J96" s="85"/>
      <c r="K96" s="82"/>
      <c r="L96" s="82"/>
      <c r="M96" s="82"/>
      <c r="N96" s="86"/>
      <c r="O96" s="82"/>
    </row>
    <row r="97" spans="2:15">
      <c r="B97" s="71" t="s">
        <v>25</v>
      </c>
      <c r="C97" s="78"/>
      <c r="D97" s="78"/>
      <c r="E97" s="78"/>
      <c r="F97" s="78"/>
      <c r="G97" s="78"/>
      <c r="H97" s="78"/>
      <c r="I97" s="79"/>
      <c r="J97" s="80"/>
      <c r="K97" s="78"/>
      <c r="L97" s="79">
        <f>SUM(L98:L142)</f>
        <v>18387.994036914999</v>
      </c>
      <c r="M97" s="78"/>
      <c r="N97" s="81">
        <f t="shared" si="1"/>
        <v>3.7219111328413122E-2</v>
      </c>
      <c r="O97" s="81">
        <f>L97/'סכום נכסי הקרן'!$C$42</f>
        <v>1.1958593932665256E-2</v>
      </c>
    </row>
    <row r="98" spans="2:15">
      <c r="B98" s="72" t="s">
        <v>464</v>
      </c>
      <c r="C98" s="82" t="s">
        <v>465</v>
      </c>
      <c r="D98" s="83" t="s">
        <v>98</v>
      </c>
      <c r="E98" s="83" t="s">
        <v>206</v>
      </c>
      <c r="F98" s="82" t="s">
        <v>466</v>
      </c>
      <c r="G98" s="83" t="s">
        <v>467</v>
      </c>
      <c r="H98" s="83" t="s">
        <v>110</v>
      </c>
      <c r="I98" s="84">
        <v>3843.4565980000002</v>
      </c>
      <c r="J98" s="85">
        <v>2634</v>
      </c>
      <c r="K98" s="82"/>
      <c r="L98" s="84">
        <v>101.23664679399999</v>
      </c>
      <c r="M98" s="86">
        <v>8.3221008740523995E-4</v>
      </c>
      <c r="N98" s="86">
        <f t="shared" si="1"/>
        <v>2.0491294591333683E-4</v>
      </c>
      <c r="O98" s="86">
        <f>L98/'סכום נכסי הקרן'!$C$42</f>
        <v>6.5839044089510557E-5</v>
      </c>
    </row>
    <row r="99" spans="2:15">
      <c r="B99" s="72" t="s">
        <v>468</v>
      </c>
      <c r="C99" s="82" t="s">
        <v>469</v>
      </c>
      <c r="D99" s="83" t="s">
        <v>98</v>
      </c>
      <c r="E99" s="83" t="s">
        <v>206</v>
      </c>
      <c r="F99" s="82" t="s">
        <v>470</v>
      </c>
      <c r="G99" s="83" t="s">
        <v>107</v>
      </c>
      <c r="H99" s="83" t="s">
        <v>110</v>
      </c>
      <c r="I99" s="84">
        <v>50238.092233000003</v>
      </c>
      <c r="J99" s="85">
        <v>455.2</v>
      </c>
      <c r="K99" s="82"/>
      <c r="L99" s="84">
        <v>228.68379586599997</v>
      </c>
      <c r="M99" s="86">
        <v>9.1615021963821421E-4</v>
      </c>
      <c r="N99" s="86">
        <f t="shared" si="1"/>
        <v>4.6287853042880007E-4</v>
      </c>
      <c r="O99" s="86">
        <f>L99/'סכום נכסי הקרן'!$C$42</f>
        <v>1.4872403418512425E-4</v>
      </c>
    </row>
    <row r="100" spans="2:15">
      <c r="B100" s="72" t="s">
        <v>471</v>
      </c>
      <c r="C100" s="82" t="s">
        <v>472</v>
      </c>
      <c r="D100" s="83" t="s">
        <v>98</v>
      </c>
      <c r="E100" s="83" t="s">
        <v>206</v>
      </c>
      <c r="F100" s="82" t="s">
        <v>473</v>
      </c>
      <c r="G100" s="83" t="s">
        <v>107</v>
      </c>
      <c r="H100" s="83" t="s">
        <v>110</v>
      </c>
      <c r="I100" s="84">
        <v>22091.237875999999</v>
      </c>
      <c r="J100" s="85">
        <v>3652</v>
      </c>
      <c r="K100" s="82"/>
      <c r="L100" s="84">
        <v>806.77200723299984</v>
      </c>
      <c r="M100" s="86">
        <v>1.3131840256815632E-3</v>
      </c>
      <c r="N100" s="86">
        <f t="shared" si="1"/>
        <v>1.6329860175922758E-3</v>
      </c>
      <c r="O100" s="86">
        <f>L100/'סכום נכסי הקרן'!$C$42</f>
        <v>5.2468250812851404E-4</v>
      </c>
    </row>
    <row r="101" spans="2:15">
      <c r="B101" s="72" t="s">
        <v>474</v>
      </c>
      <c r="C101" s="82" t="s">
        <v>475</v>
      </c>
      <c r="D101" s="83" t="s">
        <v>98</v>
      </c>
      <c r="E101" s="83" t="s">
        <v>206</v>
      </c>
      <c r="F101" s="82" t="s">
        <v>476</v>
      </c>
      <c r="G101" s="83" t="s">
        <v>477</v>
      </c>
      <c r="H101" s="83" t="s">
        <v>110</v>
      </c>
      <c r="I101" s="84">
        <v>25170.894512999999</v>
      </c>
      <c r="J101" s="85">
        <v>550.20000000000005</v>
      </c>
      <c r="K101" s="82"/>
      <c r="L101" s="84">
        <v>138.49026156300002</v>
      </c>
      <c r="M101" s="86">
        <v>1.295909956610955E-3</v>
      </c>
      <c r="N101" s="86">
        <f t="shared" si="1"/>
        <v>2.8031793205209954E-4</v>
      </c>
      <c r="O101" s="86">
        <f>L101/'סכום נכסי הקרן'!$C$42</f>
        <v>9.006685548927732E-5</v>
      </c>
    </row>
    <row r="102" spans="2:15">
      <c r="B102" s="72" t="s">
        <v>478</v>
      </c>
      <c r="C102" s="82" t="s">
        <v>479</v>
      </c>
      <c r="D102" s="83" t="s">
        <v>98</v>
      </c>
      <c r="E102" s="83" t="s">
        <v>206</v>
      </c>
      <c r="F102" s="82" t="s">
        <v>480</v>
      </c>
      <c r="G102" s="83" t="s">
        <v>132</v>
      </c>
      <c r="H102" s="83" t="s">
        <v>110</v>
      </c>
      <c r="I102" s="84">
        <v>15107.502645</v>
      </c>
      <c r="J102" s="85">
        <v>1066</v>
      </c>
      <c r="K102" s="82"/>
      <c r="L102" s="84">
        <v>161.04597820499998</v>
      </c>
      <c r="M102" s="86">
        <v>3.5080317705599243E-4</v>
      </c>
      <c r="N102" s="86">
        <f t="shared" si="1"/>
        <v>3.2597292449474357E-4</v>
      </c>
      <c r="O102" s="86">
        <f>L102/'סכום נכסי הקרן'!$C$42</f>
        <v>1.0473591920772474E-4</v>
      </c>
    </row>
    <row r="103" spans="2:15">
      <c r="B103" s="72" t="s">
        <v>481</v>
      </c>
      <c r="C103" s="82" t="s">
        <v>482</v>
      </c>
      <c r="D103" s="83" t="s">
        <v>98</v>
      </c>
      <c r="E103" s="83" t="s">
        <v>206</v>
      </c>
      <c r="F103" s="82" t="s">
        <v>483</v>
      </c>
      <c r="G103" s="83" t="s">
        <v>224</v>
      </c>
      <c r="H103" s="83" t="s">
        <v>110</v>
      </c>
      <c r="I103" s="84">
        <v>15837.170363999998</v>
      </c>
      <c r="J103" s="85">
        <v>1932</v>
      </c>
      <c r="K103" s="82"/>
      <c r="L103" s="84">
        <v>305.97413142500005</v>
      </c>
      <c r="M103" s="86">
        <v>5.6573902339855989E-4</v>
      </c>
      <c r="N103" s="86">
        <f t="shared" si="1"/>
        <v>6.1932178345605962E-4</v>
      </c>
      <c r="O103" s="86">
        <f>L103/'סכום נכסי הקרן'!$C$42</f>
        <v>1.9898964423557158E-4</v>
      </c>
    </row>
    <row r="104" spans="2:15">
      <c r="B104" s="72" t="s">
        <v>484</v>
      </c>
      <c r="C104" s="82" t="s">
        <v>485</v>
      </c>
      <c r="D104" s="83" t="s">
        <v>98</v>
      </c>
      <c r="E104" s="83" t="s">
        <v>206</v>
      </c>
      <c r="F104" s="82" t="s">
        <v>486</v>
      </c>
      <c r="G104" s="83" t="s">
        <v>107</v>
      </c>
      <c r="H104" s="83" t="s">
        <v>110</v>
      </c>
      <c r="I104" s="84">
        <v>8454.5226619999994</v>
      </c>
      <c r="J104" s="85">
        <v>1561</v>
      </c>
      <c r="K104" s="82"/>
      <c r="L104" s="84">
        <v>131.975098761</v>
      </c>
      <c r="M104" s="86">
        <v>1.2799400887606436E-3</v>
      </c>
      <c r="N104" s="86">
        <f t="shared" si="1"/>
        <v>2.6713060073343779E-4</v>
      </c>
      <c r="O104" s="86">
        <f>L104/'סכום נכסי הקרן'!$C$42</f>
        <v>8.5829732821197789E-5</v>
      </c>
    </row>
    <row r="105" spans="2:15">
      <c r="B105" s="72" t="s">
        <v>487</v>
      </c>
      <c r="C105" s="82" t="s">
        <v>488</v>
      </c>
      <c r="D105" s="83" t="s">
        <v>98</v>
      </c>
      <c r="E105" s="83" t="s">
        <v>206</v>
      </c>
      <c r="F105" s="82" t="s">
        <v>489</v>
      </c>
      <c r="G105" s="83" t="s">
        <v>477</v>
      </c>
      <c r="H105" s="83" t="s">
        <v>110</v>
      </c>
      <c r="I105" s="84">
        <v>3685.8749929999994</v>
      </c>
      <c r="J105" s="85">
        <v>12480</v>
      </c>
      <c r="K105" s="82"/>
      <c r="L105" s="84">
        <v>459.99719910799996</v>
      </c>
      <c r="M105" s="86">
        <v>7.2880856776547933E-4</v>
      </c>
      <c r="N105" s="86">
        <f t="shared" si="1"/>
        <v>9.3107964522873266E-4</v>
      </c>
      <c r="O105" s="86">
        <f>L105/'סכום נכסי הקרן'!$C$42</f>
        <v>2.9915822809451175E-4</v>
      </c>
    </row>
    <row r="106" spans="2:15">
      <c r="B106" s="72" t="s">
        <v>490</v>
      </c>
      <c r="C106" s="82" t="s">
        <v>491</v>
      </c>
      <c r="D106" s="83" t="s">
        <v>98</v>
      </c>
      <c r="E106" s="83" t="s">
        <v>206</v>
      </c>
      <c r="F106" s="82" t="s">
        <v>492</v>
      </c>
      <c r="G106" s="83" t="s">
        <v>307</v>
      </c>
      <c r="H106" s="83" t="s">
        <v>110</v>
      </c>
      <c r="I106" s="84">
        <v>1405.1548420000001</v>
      </c>
      <c r="J106" s="85">
        <v>9.9999999999999995E-7</v>
      </c>
      <c r="K106" s="82"/>
      <c r="L106" s="84">
        <v>1.381E-6</v>
      </c>
      <c r="M106" s="86">
        <v>8.8881478192280377E-4</v>
      </c>
      <c r="N106" s="86">
        <f t="shared" si="1"/>
        <v>2.7952800420399725E-12</v>
      </c>
      <c r="O106" s="86">
        <f>L106/'סכום נכסי הקרן'!$C$42</f>
        <v>8.9813049688053148E-13</v>
      </c>
    </row>
    <row r="107" spans="2:15">
      <c r="B107" s="72" t="s">
        <v>493</v>
      </c>
      <c r="C107" s="82" t="s">
        <v>494</v>
      </c>
      <c r="D107" s="83" t="s">
        <v>98</v>
      </c>
      <c r="E107" s="83" t="s">
        <v>206</v>
      </c>
      <c r="F107" s="82" t="s">
        <v>495</v>
      </c>
      <c r="G107" s="83" t="s">
        <v>275</v>
      </c>
      <c r="H107" s="83" t="s">
        <v>110</v>
      </c>
      <c r="I107" s="84">
        <v>10762.138838000003</v>
      </c>
      <c r="J107" s="85">
        <v>4147</v>
      </c>
      <c r="K107" s="82"/>
      <c r="L107" s="84">
        <v>446.30589760399999</v>
      </c>
      <c r="M107" s="86">
        <v>3.7614042397000652E-4</v>
      </c>
      <c r="N107" s="86">
        <f t="shared" si="1"/>
        <v>9.0336710225720268E-4</v>
      </c>
      <c r="O107" s="86">
        <f>L107/'סכום נכסי הקרן'!$C$42</f>
        <v>2.9025411844735125E-4</v>
      </c>
    </row>
    <row r="108" spans="2:15">
      <c r="B108" s="72" t="s">
        <v>496</v>
      </c>
      <c r="C108" s="82" t="s">
        <v>497</v>
      </c>
      <c r="D108" s="83" t="s">
        <v>98</v>
      </c>
      <c r="E108" s="83" t="s">
        <v>206</v>
      </c>
      <c r="F108" s="82" t="s">
        <v>498</v>
      </c>
      <c r="G108" s="83" t="s">
        <v>275</v>
      </c>
      <c r="H108" s="83" t="s">
        <v>110</v>
      </c>
      <c r="I108" s="84">
        <v>25795.906502999998</v>
      </c>
      <c r="J108" s="85">
        <v>1348</v>
      </c>
      <c r="K108" s="82"/>
      <c r="L108" s="84">
        <v>347.72881965399995</v>
      </c>
      <c r="M108" s="86">
        <v>2.6398934729123902E-4</v>
      </c>
      <c r="N108" s="86">
        <f t="shared" si="1"/>
        <v>7.0383738567772849E-4</v>
      </c>
      <c r="O108" s="86">
        <f>L108/'סכום נכסי הקרן'!$C$42</f>
        <v>2.2614471946091796E-4</v>
      </c>
    </row>
    <row r="109" spans="2:15">
      <c r="B109" s="72" t="s">
        <v>499</v>
      </c>
      <c r="C109" s="82" t="s">
        <v>500</v>
      </c>
      <c r="D109" s="83" t="s">
        <v>98</v>
      </c>
      <c r="E109" s="83" t="s">
        <v>206</v>
      </c>
      <c r="F109" s="82" t="s">
        <v>501</v>
      </c>
      <c r="G109" s="83" t="s">
        <v>131</v>
      </c>
      <c r="H109" s="83" t="s">
        <v>110</v>
      </c>
      <c r="I109" s="84">
        <v>9738.4638950000008</v>
      </c>
      <c r="J109" s="85">
        <v>594.1</v>
      </c>
      <c r="K109" s="82"/>
      <c r="L109" s="84">
        <v>57.856214057999999</v>
      </c>
      <c r="M109" s="86">
        <v>1.614321237441451E-3</v>
      </c>
      <c r="N109" s="86">
        <f t="shared" si="1"/>
        <v>1.171066766577262E-4</v>
      </c>
      <c r="O109" s="86">
        <f>L109/'סכום נכסי הקרן'!$C$42</f>
        <v>3.7626669282793576E-5</v>
      </c>
    </row>
    <row r="110" spans="2:15">
      <c r="B110" s="72" t="s">
        <v>502</v>
      </c>
      <c r="C110" s="82" t="s">
        <v>503</v>
      </c>
      <c r="D110" s="83" t="s">
        <v>98</v>
      </c>
      <c r="E110" s="83" t="s">
        <v>206</v>
      </c>
      <c r="F110" s="82" t="s">
        <v>504</v>
      </c>
      <c r="G110" s="83" t="s">
        <v>133</v>
      </c>
      <c r="H110" s="83" t="s">
        <v>110</v>
      </c>
      <c r="I110" s="84">
        <v>22252.230542000001</v>
      </c>
      <c r="J110" s="85">
        <v>1901</v>
      </c>
      <c r="K110" s="82"/>
      <c r="L110" s="84">
        <v>423.01490256700004</v>
      </c>
      <c r="M110" s="86">
        <v>1.0006126526995443E-3</v>
      </c>
      <c r="N110" s="86">
        <f t="shared" si="1"/>
        <v>8.5622383391094771E-4</v>
      </c>
      <c r="O110" s="86">
        <f>L110/'סכום נכסי הקרן'!$C$42</f>
        <v>2.7510686794378662E-4</v>
      </c>
    </row>
    <row r="111" spans="2:15">
      <c r="B111" s="72" t="s">
        <v>505</v>
      </c>
      <c r="C111" s="82" t="s">
        <v>506</v>
      </c>
      <c r="D111" s="83" t="s">
        <v>98</v>
      </c>
      <c r="E111" s="83" t="s">
        <v>206</v>
      </c>
      <c r="F111" s="82" t="s">
        <v>507</v>
      </c>
      <c r="G111" s="83" t="s">
        <v>211</v>
      </c>
      <c r="H111" s="83" t="s">
        <v>110</v>
      </c>
      <c r="I111" s="84">
        <v>31151.445794000003</v>
      </c>
      <c r="J111" s="85">
        <v>814.7</v>
      </c>
      <c r="K111" s="82"/>
      <c r="L111" s="84">
        <v>253.79082903600002</v>
      </c>
      <c r="M111" s="86">
        <v>9.1001382379760044E-4</v>
      </c>
      <c r="N111" s="86">
        <f t="shared" si="1"/>
        <v>5.1369763885380853E-4</v>
      </c>
      <c r="O111" s="86">
        <f>L111/'סכום נכסי הקרן'!$C$42</f>
        <v>1.650523413365856E-4</v>
      </c>
    </row>
    <row r="112" spans="2:15">
      <c r="B112" s="72" t="s">
        <v>508</v>
      </c>
      <c r="C112" s="82" t="s">
        <v>509</v>
      </c>
      <c r="D112" s="83" t="s">
        <v>98</v>
      </c>
      <c r="E112" s="83" t="s">
        <v>206</v>
      </c>
      <c r="F112" s="82" t="s">
        <v>510</v>
      </c>
      <c r="G112" s="83" t="s">
        <v>107</v>
      </c>
      <c r="H112" s="83" t="s">
        <v>110</v>
      </c>
      <c r="I112" s="84">
        <v>89770.808399999994</v>
      </c>
      <c r="J112" s="85">
        <v>753.3</v>
      </c>
      <c r="K112" s="82"/>
      <c r="L112" s="84">
        <v>676.24349967700005</v>
      </c>
      <c r="M112" s="86">
        <v>1.1258846527325533E-3</v>
      </c>
      <c r="N112" s="86">
        <f t="shared" si="1"/>
        <v>1.3687834599611752E-3</v>
      </c>
      <c r="O112" s="86">
        <f>L112/'סכום נכסי הקרן'!$C$42</f>
        <v>4.3979356290885848E-4</v>
      </c>
    </row>
    <row r="113" spans="2:15">
      <c r="B113" s="72" t="s">
        <v>511</v>
      </c>
      <c r="C113" s="82" t="s">
        <v>512</v>
      </c>
      <c r="D113" s="83" t="s">
        <v>98</v>
      </c>
      <c r="E113" s="83" t="s">
        <v>206</v>
      </c>
      <c r="F113" s="82" t="s">
        <v>513</v>
      </c>
      <c r="G113" s="83" t="s">
        <v>211</v>
      </c>
      <c r="H113" s="83" t="s">
        <v>110</v>
      </c>
      <c r="I113" s="84">
        <v>19448.603949</v>
      </c>
      <c r="J113" s="85">
        <v>1586</v>
      </c>
      <c r="K113" s="82"/>
      <c r="L113" s="84">
        <v>308.45485863499999</v>
      </c>
      <c r="M113" s="86">
        <v>1.2812188717389403E-3</v>
      </c>
      <c r="N113" s="86">
        <f t="shared" si="1"/>
        <v>6.2434301970505179E-4</v>
      </c>
      <c r="O113" s="86">
        <f>L113/'סכום נכסי הקרן'!$C$42</f>
        <v>2.0060298005146026E-4</v>
      </c>
    </row>
    <row r="114" spans="2:15">
      <c r="B114" s="72" t="s">
        <v>514</v>
      </c>
      <c r="C114" s="82" t="s">
        <v>515</v>
      </c>
      <c r="D114" s="83" t="s">
        <v>98</v>
      </c>
      <c r="E114" s="83" t="s">
        <v>206</v>
      </c>
      <c r="F114" s="82" t="s">
        <v>516</v>
      </c>
      <c r="G114" s="83" t="s">
        <v>133</v>
      </c>
      <c r="H114" s="83" t="s">
        <v>110</v>
      </c>
      <c r="I114" s="84">
        <v>26775.869966999999</v>
      </c>
      <c r="J114" s="85">
        <v>1607</v>
      </c>
      <c r="K114" s="82"/>
      <c r="L114" s="84">
        <v>430.28823037000001</v>
      </c>
      <c r="M114" s="86">
        <v>2.9212641907457748E-4</v>
      </c>
      <c r="N114" s="86">
        <f t="shared" si="1"/>
        <v>8.7094576587831935E-4</v>
      </c>
      <c r="O114" s="86">
        <f>L114/'סכום נכסי הקרן'!$C$42</f>
        <v>2.7983706165391218E-4</v>
      </c>
    </row>
    <row r="115" spans="2:15">
      <c r="B115" s="72" t="s">
        <v>517</v>
      </c>
      <c r="C115" s="82" t="s">
        <v>518</v>
      </c>
      <c r="D115" s="83" t="s">
        <v>98</v>
      </c>
      <c r="E115" s="83" t="s">
        <v>206</v>
      </c>
      <c r="F115" s="82" t="s">
        <v>519</v>
      </c>
      <c r="G115" s="83" t="s">
        <v>316</v>
      </c>
      <c r="H115" s="83" t="s">
        <v>110</v>
      </c>
      <c r="I115" s="84">
        <v>1573390.9534700001</v>
      </c>
      <c r="J115" s="85">
        <v>96.2</v>
      </c>
      <c r="K115" s="82"/>
      <c r="L115" s="84">
        <v>1513.6020972839999</v>
      </c>
      <c r="M115" s="86">
        <v>1.4279979162056117E-3</v>
      </c>
      <c r="N115" s="86">
        <f t="shared" si="1"/>
        <v>3.0636797495494643E-3</v>
      </c>
      <c r="O115" s="86">
        <f>L115/'סכום נכסי הקרן'!$C$42</f>
        <v>9.8436799689579539E-4</v>
      </c>
    </row>
    <row r="116" spans="2:15">
      <c r="B116" s="72" t="s">
        <v>520</v>
      </c>
      <c r="C116" s="82" t="s">
        <v>521</v>
      </c>
      <c r="D116" s="83" t="s">
        <v>98</v>
      </c>
      <c r="E116" s="83" t="s">
        <v>206</v>
      </c>
      <c r="F116" s="82" t="s">
        <v>522</v>
      </c>
      <c r="G116" s="83" t="s">
        <v>105</v>
      </c>
      <c r="H116" s="83" t="s">
        <v>110</v>
      </c>
      <c r="I116" s="84">
        <v>18305.188558999998</v>
      </c>
      <c r="J116" s="85">
        <v>615.70000000000005</v>
      </c>
      <c r="K116" s="82"/>
      <c r="L116" s="84">
        <v>112.70504595800001</v>
      </c>
      <c r="M116" s="86">
        <v>9.1521366726663659E-4</v>
      </c>
      <c r="N116" s="86">
        <f t="shared" si="1"/>
        <v>2.2812611557103209E-4</v>
      </c>
      <c r="O116" s="86">
        <f>L116/'סכום נכסי הקרן'!$C$42</f>
        <v>7.3297493792325618E-5</v>
      </c>
    </row>
    <row r="117" spans="2:15">
      <c r="B117" s="72" t="s">
        <v>523</v>
      </c>
      <c r="C117" s="82" t="s">
        <v>524</v>
      </c>
      <c r="D117" s="83" t="s">
        <v>98</v>
      </c>
      <c r="E117" s="83" t="s">
        <v>206</v>
      </c>
      <c r="F117" s="82" t="s">
        <v>525</v>
      </c>
      <c r="G117" s="83" t="s">
        <v>275</v>
      </c>
      <c r="H117" s="83" t="s">
        <v>110</v>
      </c>
      <c r="I117" s="84">
        <v>26895.564377999999</v>
      </c>
      <c r="J117" s="85">
        <v>748.4</v>
      </c>
      <c r="K117" s="82"/>
      <c r="L117" s="84">
        <v>201.28640380599998</v>
      </c>
      <c r="M117" s="86">
        <v>3.9037381987332473E-4</v>
      </c>
      <c r="N117" s="86">
        <f t="shared" si="1"/>
        <v>4.0742350998762528E-4</v>
      </c>
      <c r="O117" s="86">
        <f>L117/'סכום נכסי הקרן'!$C$42</f>
        <v>1.3090619686138889E-4</v>
      </c>
    </row>
    <row r="118" spans="2:15">
      <c r="B118" s="72" t="s">
        <v>526</v>
      </c>
      <c r="C118" s="82" t="s">
        <v>527</v>
      </c>
      <c r="D118" s="83" t="s">
        <v>98</v>
      </c>
      <c r="E118" s="83" t="s">
        <v>206</v>
      </c>
      <c r="F118" s="82" t="s">
        <v>528</v>
      </c>
      <c r="G118" s="83" t="s">
        <v>212</v>
      </c>
      <c r="H118" s="83" t="s">
        <v>110</v>
      </c>
      <c r="I118" s="84">
        <v>13491.459140000001</v>
      </c>
      <c r="J118" s="85">
        <v>1825</v>
      </c>
      <c r="K118" s="82"/>
      <c r="L118" s="84">
        <v>246.219129307</v>
      </c>
      <c r="M118" s="86">
        <v>9.1673471037951508E-4</v>
      </c>
      <c r="N118" s="86">
        <f t="shared" si="1"/>
        <v>4.983717727156527E-4</v>
      </c>
      <c r="O118" s="86">
        <f>L118/'סכום נכסי הקרן'!$C$42</f>
        <v>1.6012810206081661E-4</v>
      </c>
    </row>
    <row r="119" spans="2:15">
      <c r="B119" s="72" t="s">
        <v>529</v>
      </c>
      <c r="C119" s="82" t="s">
        <v>530</v>
      </c>
      <c r="D119" s="83" t="s">
        <v>98</v>
      </c>
      <c r="E119" s="83" t="s">
        <v>206</v>
      </c>
      <c r="F119" s="82" t="s">
        <v>531</v>
      </c>
      <c r="G119" s="83" t="s">
        <v>107</v>
      </c>
      <c r="H119" s="83" t="s">
        <v>110</v>
      </c>
      <c r="I119" s="84">
        <v>13502.645963999999</v>
      </c>
      <c r="J119" s="85">
        <v>813.7</v>
      </c>
      <c r="K119" s="82"/>
      <c r="L119" s="84">
        <v>109.87103021999999</v>
      </c>
      <c r="M119" s="86">
        <v>1.1716291168619405E-3</v>
      </c>
      <c r="N119" s="86">
        <f t="shared" si="1"/>
        <v>2.2238978853898384E-4</v>
      </c>
      <c r="O119" s="86">
        <f>L119/'סכום נכסי הקרן'!$C$42</f>
        <v>7.1454397512139373E-5</v>
      </c>
    </row>
    <row r="120" spans="2:15">
      <c r="B120" s="72" t="s">
        <v>532</v>
      </c>
      <c r="C120" s="82" t="s">
        <v>533</v>
      </c>
      <c r="D120" s="83" t="s">
        <v>98</v>
      </c>
      <c r="E120" s="83" t="s">
        <v>206</v>
      </c>
      <c r="F120" s="82" t="s">
        <v>534</v>
      </c>
      <c r="G120" s="83" t="s">
        <v>303</v>
      </c>
      <c r="H120" s="83" t="s">
        <v>110</v>
      </c>
      <c r="I120" s="84">
        <v>5663.9625560000004</v>
      </c>
      <c r="J120" s="85">
        <v>22160</v>
      </c>
      <c r="K120" s="82"/>
      <c r="L120" s="84">
        <v>1255.1341024410001</v>
      </c>
      <c r="M120" s="86">
        <v>1.5516889401982143E-3</v>
      </c>
      <c r="N120" s="86">
        <f t="shared" si="1"/>
        <v>2.5405150663555991E-3</v>
      </c>
      <c r="O120" s="86">
        <f>L120/'סכום נכסי הקרן'!$C$42</f>
        <v>8.1627387043956207E-4</v>
      </c>
    </row>
    <row r="121" spans="2:15">
      <c r="B121" s="72" t="s">
        <v>535</v>
      </c>
      <c r="C121" s="82" t="s">
        <v>536</v>
      </c>
      <c r="D121" s="83" t="s">
        <v>98</v>
      </c>
      <c r="E121" s="83" t="s">
        <v>206</v>
      </c>
      <c r="F121" s="82" t="s">
        <v>537</v>
      </c>
      <c r="G121" s="83" t="s">
        <v>212</v>
      </c>
      <c r="H121" s="83" t="s">
        <v>110</v>
      </c>
      <c r="I121" s="84">
        <v>568.96473700000001</v>
      </c>
      <c r="J121" s="85">
        <v>13700</v>
      </c>
      <c r="K121" s="82"/>
      <c r="L121" s="84">
        <v>77.948168908000014</v>
      </c>
      <c r="M121" s="86">
        <v>1.7112627224779417E-4</v>
      </c>
      <c r="N121" s="86">
        <f t="shared" si="1"/>
        <v>1.5777477252866992E-4</v>
      </c>
      <c r="O121" s="86">
        <f>L121/'סכום נכסי הקרן'!$C$42</f>
        <v>5.0693430609898369E-5</v>
      </c>
    </row>
    <row r="122" spans="2:15">
      <c r="B122" s="72" t="s">
        <v>538</v>
      </c>
      <c r="C122" s="82" t="s">
        <v>539</v>
      </c>
      <c r="D122" s="83" t="s">
        <v>98</v>
      </c>
      <c r="E122" s="83" t="s">
        <v>206</v>
      </c>
      <c r="F122" s="82" t="s">
        <v>540</v>
      </c>
      <c r="G122" s="83" t="s">
        <v>106</v>
      </c>
      <c r="H122" s="83" t="s">
        <v>110</v>
      </c>
      <c r="I122" s="84">
        <v>36590.385849999999</v>
      </c>
      <c r="J122" s="85">
        <v>971.2</v>
      </c>
      <c r="K122" s="82"/>
      <c r="L122" s="84">
        <v>355.36582741700005</v>
      </c>
      <c r="M122" s="86">
        <v>9.2353071762274637E-4</v>
      </c>
      <c r="N122" s="86">
        <f t="shared" si="1"/>
        <v>7.1929544171018211E-4</v>
      </c>
      <c r="O122" s="86">
        <f>L122/'סכום נכסי הקרן'!$C$42</f>
        <v>2.3111143168167374E-4</v>
      </c>
    </row>
    <row r="123" spans="2:15">
      <c r="B123" s="72" t="s">
        <v>541</v>
      </c>
      <c r="C123" s="82" t="s">
        <v>542</v>
      </c>
      <c r="D123" s="83" t="s">
        <v>98</v>
      </c>
      <c r="E123" s="83" t="s">
        <v>206</v>
      </c>
      <c r="F123" s="82" t="s">
        <v>543</v>
      </c>
      <c r="G123" s="83" t="s">
        <v>307</v>
      </c>
      <c r="H123" s="83" t="s">
        <v>110</v>
      </c>
      <c r="I123" s="84">
        <v>6999.0156040000011</v>
      </c>
      <c r="J123" s="85">
        <v>7175</v>
      </c>
      <c r="K123" s="82"/>
      <c r="L123" s="84">
        <v>502.179369597</v>
      </c>
      <c r="M123" s="86">
        <v>7.9097595569550024E-4</v>
      </c>
      <c r="N123" s="86">
        <f t="shared" si="1"/>
        <v>1.0164605136558358E-3</v>
      </c>
      <c r="O123" s="86">
        <f>L123/'סכום נכסי הקרן'!$C$42</f>
        <v>3.2659131552447915E-4</v>
      </c>
    </row>
    <row r="124" spans="2:15">
      <c r="B124" s="72" t="s">
        <v>544</v>
      </c>
      <c r="C124" s="82" t="s">
        <v>545</v>
      </c>
      <c r="D124" s="83" t="s">
        <v>98</v>
      </c>
      <c r="E124" s="83" t="s">
        <v>206</v>
      </c>
      <c r="F124" s="82" t="s">
        <v>546</v>
      </c>
      <c r="G124" s="83" t="s">
        <v>216</v>
      </c>
      <c r="H124" s="83" t="s">
        <v>110</v>
      </c>
      <c r="I124" s="84">
        <v>191817.199395</v>
      </c>
      <c r="J124" s="85">
        <v>191</v>
      </c>
      <c r="K124" s="82"/>
      <c r="L124" s="84">
        <v>366.37085084400002</v>
      </c>
      <c r="M124" s="86">
        <v>3.0641472130559996E-4</v>
      </c>
      <c r="N124" s="86">
        <f t="shared" si="1"/>
        <v>7.4157069322913609E-4</v>
      </c>
      <c r="O124" s="86">
        <f>L124/'סכום נכסי הקרן'!$C$42</f>
        <v>2.382685259312562E-4</v>
      </c>
    </row>
    <row r="125" spans="2:15">
      <c r="B125" s="72" t="s">
        <v>550</v>
      </c>
      <c r="C125" s="82" t="s">
        <v>551</v>
      </c>
      <c r="D125" s="83" t="s">
        <v>98</v>
      </c>
      <c r="E125" s="83" t="s">
        <v>206</v>
      </c>
      <c r="F125" s="82" t="s">
        <v>552</v>
      </c>
      <c r="G125" s="83" t="s">
        <v>106</v>
      </c>
      <c r="H125" s="83" t="s">
        <v>110</v>
      </c>
      <c r="I125" s="84">
        <v>59855.975516999999</v>
      </c>
      <c r="J125" s="85">
        <v>37.9</v>
      </c>
      <c r="K125" s="82"/>
      <c r="L125" s="84">
        <v>22.685414744000003</v>
      </c>
      <c r="M125" s="86">
        <v>3.4233779160772079E-4</v>
      </c>
      <c r="N125" s="86">
        <f t="shared" si="1"/>
        <v>4.5917514177626753E-5</v>
      </c>
      <c r="O125" s="86">
        <f>L125/'סכום נכסי הקרן'!$C$42</f>
        <v>1.4753412611129368E-5</v>
      </c>
    </row>
    <row r="126" spans="2:15">
      <c r="B126" s="72" t="s">
        <v>553</v>
      </c>
      <c r="C126" s="82" t="s">
        <v>554</v>
      </c>
      <c r="D126" s="83" t="s">
        <v>98</v>
      </c>
      <c r="E126" s="83" t="s">
        <v>206</v>
      </c>
      <c r="F126" s="82" t="s">
        <v>555</v>
      </c>
      <c r="G126" s="83" t="s">
        <v>133</v>
      </c>
      <c r="H126" s="83" t="s">
        <v>110</v>
      </c>
      <c r="I126" s="84">
        <v>74379.718391000002</v>
      </c>
      <c r="J126" s="85">
        <v>355</v>
      </c>
      <c r="K126" s="82"/>
      <c r="L126" s="84">
        <v>264.04800028699998</v>
      </c>
      <c r="M126" s="86">
        <v>5.8109154992968756E-4</v>
      </c>
      <c r="N126" s="86">
        <f t="shared" si="1"/>
        <v>5.3445916389776682E-4</v>
      </c>
      <c r="O126" s="86">
        <f>L126/'סכום נכסי הקרן'!$C$42</f>
        <v>1.7172307146855466E-4</v>
      </c>
    </row>
    <row r="127" spans="2:15">
      <c r="B127" s="72" t="s">
        <v>556</v>
      </c>
      <c r="C127" s="82" t="s">
        <v>557</v>
      </c>
      <c r="D127" s="83" t="s">
        <v>98</v>
      </c>
      <c r="E127" s="83" t="s">
        <v>206</v>
      </c>
      <c r="F127" s="82" t="s">
        <v>558</v>
      </c>
      <c r="G127" s="83" t="s">
        <v>133</v>
      </c>
      <c r="H127" s="83" t="s">
        <v>110</v>
      </c>
      <c r="I127" s="84">
        <v>11440.023531999999</v>
      </c>
      <c r="J127" s="85">
        <v>9199</v>
      </c>
      <c r="K127" s="82"/>
      <c r="L127" s="84">
        <v>1052.3677647090001</v>
      </c>
      <c r="M127" s="86">
        <v>4.4164944656882707E-4</v>
      </c>
      <c r="N127" s="86">
        <f t="shared" si="1"/>
        <v>2.1300960243137478E-3</v>
      </c>
      <c r="O127" s="86">
        <f>L127/'סכום נכסי הקרן'!$C$42</f>
        <v>6.8440520160691412E-4</v>
      </c>
    </row>
    <row r="128" spans="2:15">
      <c r="B128" s="72" t="s">
        <v>559</v>
      </c>
      <c r="C128" s="82" t="s">
        <v>560</v>
      </c>
      <c r="D128" s="83" t="s">
        <v>98</v>
      </c>
      <c r="E128" s="83" t="s">
        <v>206</v>
      </c>
      <c r="F128" s="82" t="s">
        <v>561</v>
      </c>
      <c r="G128" s="83" t="s">
        <v>133</v>
      </c>
      <c r="H128" s="83" t="s">
        <v>110</v>
      </c>
      <c r="I128" s="84">
        <v>13111.901257</v>
      </c>
      <c r="J128" s="85">
        <v>3298</v>
      </c>
      <c r="K128" s="82"/>
      <c r="L128" s="84">
        <v>432.43050344800002</v>
      </c>
      <c r="M128" s="86">
        <v>7.6342236444958882E-4</v>
      </c>
      <c r="N128" s="86">
        <f t="shared" si="1"/>
        <v>8.7528193762309342E-4</v>
      </c>
      <c r="O128" s="86">
        <f>L128/'סכום נכסי הקרן'!$C$42</f>
        <v>2.8123028452429447E-4</v>
      </c>
    </row>
    <row r="129" spans="2:15">
      <c r="B129" s="72" t="s">
        <v>562</v>
      </c>
      <c r="C129" s="82" t="s">
        <v>563</v>
      </c>
      <c r="D129" s="83" t="s">
        <v>98</v>
      </c>
      <c r="E129" s="83" t="s">
        <v>206</v>
      </c>
      <c r="F129" s="82" t="s">
        <v>564</v>
      </c>
      <c r="G129" s="83" t="s">
        <v>106</v>
      </c>
      <c r="H129" s="83" t="s">
        <v>110</v>
      </c>
      <c r="I129" s="84">
        <v>10170.100356000001</v>
      </c>
      <c r="J129" s="85">
        <v>6502</v>
      </c>
      <c r="K129" s="82"/>
      <c r="L129" s="84">
        <v>661.25992517299994</v>
      </c>
      <c r="M129" s="86">
        <v>9.3356157994145712E-4</v>
      </c>
      <c r="N129" s="86">
        <f t="shared" si="1"/>
        <v>1.3384552291360844E-3</v>
      </c>
      <c r="O129" s="86">
        <f>L129/'סכום נכסי הקרן'!$C$42</f>
        <v>4.3004902618595906E-4</v>
      </c>
    </row>
    <row r="130" spans="2:15">
      <c r="B130" s="72" t="s">
        <v>565</v>
      </c>
      <c r="C130" s="82" t="s">
        <v>566</v>
      </c>
      <c r="D130" s="83" t="s">
        <v>98</v>
      </c>
      <c r="E130" s="83" t="s">
        <v>206</v>
      </c>
      <c r="F130" s="82" t="s">
        <v>567</v>
      </c>
      <c r="G130" s="83" t="s">
        <v>312</v>
      </c>
      <c r="H130" s="83" t="s">
        <v>110</v>
      </c>
      <c r="I130" s="84">
        <v>6047.7058310000002</v>
      </c>
      <c r="J130" s="85">
        <v>7000</v>
      </c>
      <c r="K130" s="82"/>
      <c r="L130" s="84">
        <v>423.33940815700004</v>
      </c>
      <c r="M130" s="86">
        <v>5.742904614336841E-4</v>
      </c>
      <c r="N130" s="86">
        <f t="shared" si="1"/>
        <v>8.5688066519208996E-4</v>
      </c>
      <c r="O130" s="86">
        <f>L130/'סכום נכסי הקרן'!$C$42</f>
        <v>2.7531790948382085E-4</v>
      </c>
    </row>
    <row r="131" spans="2:15">
      <c r="B131" s="72" t="s">
        <v>568</v>
      </c>
      <c r="C131" s="82" t="s">
        <v>569</v>
      </c>
      <c r="D131" s="83" t="s">
        <v>98</v>
      </c>
      <c r="E131" s="83" t="s">
        <v>206</v>
      </c>
      <c r="F131" s="82" t="s">
        <v>570</v>
      </c>
      <c r="G131" s="83" t="s">
        <v>211</v>
      </c>
      <c r="H131" s="83" t="s">
        <v>110</v>
      </c>
      <c r="I131" s="84">
        <v>92072.624000000011</v>
      </c>
      <c r="J131" s="85">
        <v>1027</v>
      </c>
      <c r="K131" s="82"/>
      <c r="L131" s="84">
        <v>945.5858484800001</v>
      </c>
      <c r="M131" s="86">
        <v>9.2072624000000009E-4</v>
      </c>
      <c r="N131" s="86">
        <f t="shared" si="1"/>
        <v>1.9139589068005633E-3</v>
      </c>
      <c r="O131" s="86">
        <f>L131/'סכום נכסי הקרן'!$C$42</f>
        <v>6.149598029967715E-4</v>
      </c>
    </row>
    <row r="132" spans="2:15">
      <c r="B132" s="72" t="s">
        <v>571</v>
      </c>
      <c r="C132" s="82" t="s">
        <v>572</v>
      </c>
      <c r="D132" s="83" t="s">
        <v>98</v>
      </c>
      <c r="E132" s="83" t="s">
        <v>206</v>
      </c>
      <c r="F132" s="82" t="s">
        <v>573</v>
      </c>
      <c r="G132" s="83" t="s">
        <v>303</v>
      </c>
      <c r="H132" s="83" t="s">
        <v>110</v>
      </c>
      <c r="I132" s="84">
        <v>176.00867500000001</v>
      </c>
      <c r="J132" s="85">
        <v>81.900000000000006</v>
      </c>
      <c r="K132" s="82"/>
      <c r="L132" s="84">
        <v>0.14415108699999998</v>
      </c>
      <c r="M132" s="86">
        <v>2.5673697120442945E-5</v>
      </c>
      <c r="N132" s="86">
        <f t="shared" si="1"/>
        <v>2.9177600038339441E-7</v>
      </c>
      <c r="O132" s="86">
        <f>L132/'סכום נכסי הקרן'!$C$42</f>
        <v>9.3748361617073639E-8</v>
      </c>
    </row>
    <row r="133" spans="2:15">
      <c r="B133" s="72" t="s">
        <v>574</v>
      </c>
      <c r="C133" s="82" t="s">
        <v>575</v>
      </c>
      <c r="D133" s="83" t="s">
        <v>98</v>
      </c>
      <c r="E133" s="83" t="s">
        <v>206</v>
      </c>
      <c r="F133" s="82" t="s">
        <v>576</v>
      </c>
      <c r="G133" s="83" t="s">
        <v>211</v>
      </c>
      <c r="H133" s="83" t="s">
        <v>110</v>
      </c>
      <c r="I133" s="84">
        <v>8497.2328510000007</v>
      </c>
      <c r="J133" s="85">
        <v>710.3</v>
      </c>
      <c r="K133" s="82"/>
      <c r="L133" s="84">
        <v>60.355844929</v>
      </c>
      <c r="M133" s="86">
        <v>5.6614729507005631E-4</v>
      </c>
      <c r="N133" s="86">
        <f t="shared" si="1"/>
        <v>1.2216617577877855E-4</v>
      </c>
      <c r="O133" s="86">
        <f>L133/'סכום נכסי הקרן'!$C$42</f>
        <v>3.9252299055559067E-5</v>
      </c>
    </row>
    <row r="134" spans="2:15">
      <c r="B134" s="72" t="s">
        <v>577</v>
      </c>
      <c r="C134" s="82" t="s">
        <v>578</v>
      </c>
      <c r="D134" s="83" t="s">
        <v>98</v>
      </c>
      <c r="E134" s="83" t="s">
        <v>206</v>
      </c>
      <c r="F134" s="82" t="s">
        <v>579</v>
      </c>
      <c r="G134" s="83" t="s">
        <v>211</v>
      </c>
      <c r="H134" s="83" t="s">
        <v>110</v>
      </c>
      <c r="I134" s="84">
        <v>18642.600199</v>
      </c>
      <c r="J134" s="85">
        <v>2944</v>
      </c>
      <c r="K134" s="82"/>
      <c r="L134" s="84">
        <v>548.83814985000004</v>
      </c>
      <c r="M134" s="86">
        <v>7.2467433557234511E-4</v>
      </c>
      <c r="N134" s="86">
        <f t="shared" si="1"/>
        <v>1.1109024812352272E-3</v>
      </c>
      <c r="O134" s="86">
        <f>L134/'סכום נכסי הקרן'!$C$42</f>
        <v>3.5693575686587408E-4</v>
      </c>
    </row>
    <row r="135" spans="2:15">
      <c r="B135" s="72" t="s">
        <v>580</v>
      </c>
      <c r="C135" s="82" t="s">
        <v>581</v>
      </c>
      <c r="D135" s="83" t="s">
        <v>98</v>
      </c>
      <c r="E135" s="83" t="s">
        <v>206</v>
      </c>
      <c r="F135" s="82" t="s">
        <v>582</v>
      </c>
      <c r="G135" s="83" t="s">
        <v>108</v>
      </c>
      <c r="H135" s="83" t="s">
        <v>110</v>
      </c>
      <c r="I135" s="84">
        <v>260253.572361</v>
      </c>
      <c r="J135" s="85">
        <v>320.60000000000002</v>
      </c>
      <c r="K135" s="82"/>
      <c r="L135" s="84">
        <v>834.37295298900017</v>
      </c>
      <c r="M135" s="86">
        <v>1.1113972359210579E-3</v>
      </c>
      <c r="N135" s="86">
        <f t="shared" si="1"/>
        <v>1.68885305076619E-3</v>
      </c>
      <c r="O135" s="86">
        <f>L135/'סכום נכסי הקרן'!$C$42</f>
        <v>5.4263272617790517E-4</v>
      </c>
    </row>
    <row r="136" spans="2:15">
      <c r="B136" s="72" t="s">
        <v>583</v>
      </c>
      <c r="C136" s="82" t="s">
        <v>584</v>
      </c>
      <c r="D136" s="83" t="s">
        <v>98</v>
      </c>
      <c r="E136" s="83" t="s">
        <v>206</v>
      </c>
      <c r="F136" s="82" t="s">
        <v>585</v>
      </c>
      <c r="G136" s="83" t="s">
        <v>307</v>
      </c>
      <c r="H136" s="83" t="s">
        <v>110</v>
      </c>
      <c r="I136" s="84">
        <v>1615.8400240000001</v>
      </c>
      <c r="J136" s="85">
        <v>26140</v>
      </c>
      <c r="K136" s="82"/>
      <c r="L136" s="84">
        <v>422.38058226499999</v>
      </c>
      <c r="M136" s="86">
        <v>7.0332043813888911E-4</v>
      </c>
      <c r="N136" s="86">
        <f t="shared" si="1"/>
        <v>8.5493990713293071E-4</v>
      </c>
      <c r="O136" s="86">
        <f>L136/'סכום נכסי הקרן'!$C$42</f>
        <v>2.7469433904587446E-4</v>
      </c>
    </row>
    <row r="137" spans="2:15">
      <c r="B137" s="72" t="s">
        <v>586</v>
      </c>
      <c r="C137" s="82" t="s">
        <v>587</v>
      </c>
      <c r="D137" s="83" t="s">
        <v>98</v>
      </c>
      <c r="E137" s="83" t="s">
        <v>206</v>
      </c>
      <c r="F137" s="82" t="s">
        <v>588</v>
      </c>
      <c r="G137" s="83" t="s">
        <v>131</v>
      </c>
      <c r="H137" s="83" t="s">
        <v>110</v>
      </c>
      <c r="I137" s="84">
        <v>2.2787999999999999E-2</v>
      </c>
      <c r="J137" s="85">
        <v>4958</v>
      </c>
      <c r="K137" s="82"/>
      <c r="L137" s="84">
        <v>1.1298459999999999E-3</v>
      </c>
      <c r="M137" s="86">
        <v>2.7629755457022199E-9</v>
      </c>
      <c r="N137" s="86">
        <f t="shared" si="1"/>
        <v>2.2869196049085407E-9</v>
      </c>
      <c r="O137" s="86">
        <f>L137/'סכום נכסי הקרן'!$C$42</f>
        <v>7.3479301185987029E-10</v>
      </c>
    </row>
    <row r="138" spans="2:15">
      <c r="B138" s="72" t="s">
        <v>589</v>
      </c>
      <c r="C138" s="82" t="s">
        <v>590</v>
      </c>
      <c r="D138" s="83" t="s">
        <v>98</v>
      </c>
      <c r="E138" s="83" t="s">
        <v>206</v>
      </c>
      <c r="F138" s="82" t="s">
        <v>591</v>
      </c>
      <c r="G138" s="83" t="s">
        <v>211</v>
      </c>
      <c r="H138" s="83" t="s">
        <v>110</v>
      </c>
      <c r="I138" s="84">
        <v>95292.196498000005</v>
      </c>
      <c r="J138" s="85">
        <v>870</v>
      </c>
      <c r="K138" s="82"/>
      <c r="L138" s="84">
        <v>829.04210953200004</v>
      </c>
      <c r="M138" s="86">
        <v>1.1226662901597689E-3</v>
      </c>
      <c r="N138" s="86">
        <f t="shared" ref="N138:N196" si="2">IFERROR(L138/$L$11,0)</f>
        <v>1.6780628984688752E-3</v>
      </c>
      <c r="O138" s="86">
        <f>L138/'סכום נכסי הקרן'!$C$42</f>
        <v>5.3916582314906527E-4</v>
      </c>
    </row>
    <row r="139" spans="2:15">
      <c r="B139" s="72" t="s">
        <v>592</v>
      </c>
      <c r="C139" s="82" t="s">
        <v>593</v>
      </c>
      <c r="D139" s="83" t="s">
        <v>98</v>
      </c>
      <c r="E139" s="83" t="s">
        <v>206</v>
      </c>
      <c r="F139" s="82" t="s">
        <v>594</v>
      </c>
      <c r="G139" s="83" t="s">
        <v>216</v>
      </c>
      <c r="H139" s="83" t="s">
        <v>110</v>
      </c>
      <c r="I139" s="84">
        <v>97827.163</v>
      </c>
      <c r="J139" s="85">
        <v>1339</v>
      </c>
      <c r="K139" s="82"/>
      <c r="L139" s="84">
        <v>1309.9057125699999</v>
      </c>
      <c r="M139" s="86">
        <v>1.5753166344605475E-3</v>
      </c>
      <c r="N139" s="86">
        <f t="shared" si="2"/>
        <v>2.6513782007972987E-3</v>
      </c>
      <c r="O139" s="86">
        <f>L139/'סכום נכסי הקרן'!$C$42</f>
        <v>8.5189447392986287E-4</v>
      </c>
    </row>
    <row r="140" spans="2:15">
      <c r="B140" s="72" t="s">
        <v>595</v>
      </c>
      <c r="C140" s="82" t="s">
        <v>596</v>
      </c>
      <c r="D140" s="83" t="s">
        <v>98</v>
      </c>
      <c r="E140" s="83" t="s">
        <v>206</v>
      </c>
      <c r="F140" s="82" t="s">
        <v>597</v>
      </c>
      <c r="G140" s="83" t="s">
        <v>211</v>
      </c>
      <c r="H140" s="83" t="s">
        <v>110</v>
      </c>
      <c r="I140" s="84">
        <v>22564.606253999998</v>
      </c>
      <c r="J140" s="85">
        <v>1525</v>
      </c>
      <c r="K140" s="82"/>
      <c r="L140" s="84">
        <v>344.11024537600002</v>
      </c>
      <c r="M140" s="86">
        <v>1.3582483048837598E-3</v>
      </c>
      <c r="N140" s="86">
        <f t="shared" si="2"/>
        <v>6.9651303487401205E-4</v>
      </c>
      <c r="O140" s="86">
        <f>L140/'סכום נכסי הקרן'!$C$42</f>
        <v>2.2379138715512563E-4</v>
      </c>
    </row>
    <row r="141" spans="2:15">
      <c r="B141" s="72" t="s">
        <v>598</v>
      </c>
      <c r="C141" s="82" t="s">
        <v>599</v>
      </c>
      <c r="D141" s="83" t="s">
        <v>98</v>
      </c>
      <c r="E141" s="83" t="s">
        <v>206</v>
      </c>
      <c r="F141" s="82" t="s">
        <v>600</v>
      </c>
      <c r="G141" s="83" t="s">
        <v>307</v>
      </c>
      <c r="H141" s="83" t="s">
        <v>110</v>
      </c>
      <c r="I141" s="84">
        <v>116626.585896</v>
      </c>
      <c r="J141" s="85">
        <v>8</v>
      </c>
      <c r="K141" s="82"/>
      <c r="L141" s="84">
        <v>9.330126872000001</v>
      </c>
      <c r="M141" s="86">
        <v>2.832430779854578E-4</v>
      </c>
      <c r="N141" s="86">
        <f t="shared" si="2"/>
        <v>1.8885095897901839E-5</v>
      </c>
      <c r="O141" s="86">
        <f>L141/'סכום נכסי הקרן'!$C$42</f>
        <v>6.0678287353423312E-6</v>
      </c>
    </row>
    <row r="142" spans="2:15">
      <c r="B142" s="72" t="s">
        <v>601</v>
      </c>
      <c r="C142" s="82" t="s">
        <v>602</v>
      </c>
      <c r="D142" s="83" t="s">
        <v>98</v>
      </c>
      <c r="E142" s="83" t="s">
        <v>206</v>
      </c>
      <c r="F142" s="82" t="s">
        <v>603</v>
      </c>
      <c r="G142" s="83" t="s">
        <v>105</v>
      </c>
      <c r="H142" s="83" t="s">
        <v>110</v>
      </c>
      <c r="I142" s="84">
        <v>76426.504331000004</v>
      </c>
      <c r="J142" s="85">
        <v>273.8</v>
      </c>
      <c r="K142" s="82"/>
      <c r="L142" s="84">
        <v>209.25576888200001</v>
      </c>
      <c r="M142" s="86">
        <v>8.6361949134044851E-4</v>
      </c>
      <c r="N142" s="86">
        <f t="shared" si="2"/>
        <v>4.2355428996204475E-4</v>
      </c>
      <c r="O142" s="86">
        <f>L142/'סכום נכסי הקרן'!$C$42</f>
        <v>1.3608905697401038E-4</v>
      </c>
    </row>
    <row r="143" spans="2:15">
      <c r="B143" s="73"/>
      <c r="C143" s="82"/>
      <c r="D143" s="82"/>
      <c r="E143" s="82"/>
      <c r="F143" s="82"/>
      <c r="G143" s="82"/>
      <c r="H143" s="82"/>
      <c r="I143" s="84"/>
      <c r="J143" s="85"/>
      <c r="K143" s="82"/>
      <c r="L143" s="82"/>
      <c r="M143" s="82"/>
      <c r="N143" s="86"/>
      <c r="O143" s="82"/>
    </row>
    <row r="144" spans="2:15">
      <c r="B144" s="70" t="s">
        <v>171</v>
      </c>
      <c r="C144" s="78"/>
      <c r="D144" s="78"/>
      <c r="E144" s="78"/>
      <c r="F144" s="78"/>
      <c r="G144" s="78"/>
      <c r="H144" s="78"/>
      <c r="I144" s="79"/>
      <c r="J144" s="80"/>
      <c r="K144" s="79">
        <v>57.795157246000002</v>
      </c>
      <c r="L144" s="79">
        <v>211956.29374986401</v>
      </c>
      <c r="M144" s="78"/>
      <c r="N144" s="81">
        <f t="shared" si="2"/>
        <v>0.42902041832277815</v>
      </c>
      <c r="O144" s="81">
        <f>L144/'סכום נכסי הקרן'!$C$42</f>
        <v>0.13784533774259322</v>
      </c>
    </row>
    <row r="145" spans="2:15">
      <c r="B145" s="71" t="s">
        <v>46</v>
      </c>
      <c r="C145" s="78"/>
      <c r="D145" s="78"/>
      <c r="E145" s="78"/>
      <c r="F145" s="78"/>
      <c r="G145" s="78"/>
      <c r="H145" s="78"/>
      <c r="I145" s="79"/>
      <c r="J145" s="80"/>
      <c r="K145" s="79">
        <v>0.11396519200000001</v>
      </c>
      <c r="L145" s="79">
        <f>SUM(L146:L169)</f>
        <v>57865.031542500001</v>
      </c>
      <c r="M145" s="78"/>
      <c r="N145" s="81">
        <f t="shared" si="2"/>
        <v>0.11712452411496288</v>
      </c>
      <c r="O145" s="81">
        <f>L145/'סכום נכסי הקרן'!$C$42</f>
        <v>3.7632403715621397E-2</v>
      </c>
    </row>
    <row r="146" spans="2:15">
      <c r="B146" s="72" t="s">
        <v>604</v>
      </c>
      <c r="C146" s="82" t="s">
        <v>605</v>
      </c>
      <c r="D146" s="83" t="s">
        <v>606</v>
      </c>
      <c r="E146" s="83" t="s">
        <v>607</v>
      </c>
      <c r="F146" s="82" t="s">
        <v>335</v>
      </c>
      <c r="G146" s="83" t="s">
        <v>135</v>
      </c>
      <c r="H146" s="83" t="s">
        <v>109</v>
      </c>
      <c r="I146" s="84">
        <v>23195.660510000002</v>
      </c>
      <c r="J146" s="85">
        <v>1052</v>
      </c>
      <c r="K146" s="82"/>
      <c r="L146" s="84">
        <v>784.51899062099994</v>
      </c>
      <c r="M146" s="86">
        <v>6.6070187670164344E-4</v>
      </c>
      <c r="N146" s="86">
        <f t="shared" si="2"/>
        <v>1.5879437198292727E-3</v>
      </c>
      <c r="O146" s="86">
        <f>L146/'סכום נכסי הקרן'!$C$42</f>
        <v>5.1021030474920469E-4</v>
      </c>
    </row>
    <row r="147" spans="2:15">
      <c r="B147" s="72" t="s">
        <v>608</v>
      </c>
      <c r="C147" s="82" t="s">
        <v>609</v>
      </c>
      <c r="D147" s="83" t="s">
        <v>610</v>
      </c>
      <c r="E147" s="83" t="s">
        <v>607</v>
      </c>
      <c r="F147" s="82" t="s">
        <v>611</v>
      </c>
      <c r="G147" s="83" t="s">
        <v>612</v>
      </c>
      <c r="H147" s="83" t="s">
        <v>109</v>
      </c>
      <c r="I147" s="84">
        <v>2121.123075</v>
      </c>
      <c r="J147" s="85">
        <v>2755</v>
      </c>
      <c r="K147" s="82"/>
      <c r="L147" s="84">
        <v>187.87476449599998</v>
      </c>
      <c r="M147" s="86">
        <v>6.4895671651727556E-5</v>
      </c>
      <c r="N147" s="86">
        <f t="shared" si="2"/>
        <v>3.8027703084621923E-4</v>
      </c>
      <c r="O147" s="86">
        <f>L147/'סכום נכסי הקרן'!$C$42</f>
        <v>1.2218396494431954E-4</v>
      </c>
    </row>
    <row r="148" spans="2:15">
      <c r="B148" s="72" t="s">
        <v>613</v>
      </c>
      <c r="C148" s="82" t="s">
        <v>614</v>
      </c>
      <c r="D148" s="83" t="s">
        <v>606</v>
      </c>
      <c r="E148" s="83" t="s">
        <v>607</v>
      </c>
      <c r="F148" s="82" t="s">
        <v>615</v>
      </c>
      <c r="G148" s="83" t="s">
        <v>616</v>
      </c>
      <c r="H148" s="83" t="s">
        <v>109</v>
      </c>
      <c r="I148" s="84">
        <v>11958.818241000001</v>
      </c>
      <c r="J148" s="85">
        <v>1289</v>
      </c>
      <c r="K148" s="82"/>
      <c r="L148" s="84">
        <v>495.58957238200003</v>
      </c>
      <c r="M148" s="86">
        <v>3.4728776997032317E-4</v>
      </c>
      <c r="N148" s="86">
        <f t="shared" si="2"/>
        <v>1.0031221149330407E-3</v>
      </c>
      <c r="O148" s="86">
        <f>L148/'סכום נכסי הקרן'!$C$42</f>
        <v>3.2230565452009833E-4</v>
      </c>
    </row>
    <row r="149" spans="2:15">
      <c r="B149" s="72" t="s">
        <v>617</v>
      </c>
      <c r="C149" s="82" t="s">
        <v>618</v>
      </c>
      <c r="D149" s="83" t="s">
        <v>606</v>
      </c>
      <c r="E149" s="83" t="s">
        <v>607</v>
      </c>
      <c r="F149" s="82" t="s">
        <v>445</v>
      </c>
      <c r="G149" s="83" t="s">
        <v>254</v>
      </c>
      <c r="H149" s="83" t="s">
        <v>109</v>
      </c>
      <c r="I149" s="84">
        <v>19127.500672999999</v>
      </c>
      <c r="J149" s="85">
        <v>2191</v>
      </c>
      <c r="K149" s="82"/>
      <c r="L149" s="84">
        <v>1347.353580319</v>
      </c>
      <c r="M149" s="86">
        <v>4.4239365623593703E-4</v>
      </c>
      <c r="N149" s="86">
        <f t="shared" si="2"/>
        <v>2.7271763741034049E-3</v>
      </c>
      <c r="O149" s="86">
        <f>L149/'סכום נכסי הקרן'!$C$42</f>
        <v>8.7624861735384973E-4</v>
      </c>
    </row>
    <row r="150" spans="2:15">
      <c r="B150" s="72" t="s">
        <v>619</v>
      </c>
      <c r="C150" s="82" t="s">
        <v>620</v>
      </c>
      <c r="D150" s="83" t="s">
        <v>606</v>
      </c>
      <c r="E150" s="83" t="s">
        <v>607</v>
      </c>
      <c r="F150" s="82" t="s">
        <v>621</v>
      </c>
      <c r="G150" s="83" t="s">
        <v>622</v>
      </c>
      <c r="H150" s="83" t="s">
        <v>109</v>
      </c>
      <c r="I150" s="84">
        <v>4024.252704</v>
      </c>
      <c r="J150" s="85">
        <v>13291</v>
      </c>
      <c r="K150" s="82"/>
      <c r="L150" s="84">
        <v>1719.5859175799999</v>
      </c>
      <c r="M150" s="86">
        <v>2.8703638111735333E-5</v>
      </c>
      <c r="N150" s="86">
        <f t="shared" si="2"/>
        <v>3.4806112932544292E-3</v>
      </c>
      <c r="O150" s="86">
        <f>L150/'סכום נכסי הקרן'!$C$42</f>
        <v>1.1183291488666835E-3</v>
      </c>
    </row>
    <row r="151" spans="2:15">
      <c r="B151" s="72" t="s">
        <v>623</v>
      </c>
      <c r="C151" s="82" t="s">
        <v>624</v>
      </c>
      <c r="D151" s="83" t="s">
        <v>606</v>
      </c>
      <c r="E151" s="83" t="s">
        <v>607</v>
      </c>
      <c r="F151" s="82" t="s">
        <v>625</v>
      </c>
      <c r="G151" s="83" t="s">
        <v>622</v>
      </c>
      <c r="H151" s="83" t="s">
        <v>109</v>
      </c>
      <c r="I151" s="84">
        <v>4661.17659</v>
      </c>
      <c r="J151" s="85">
        <v>16159</v>
      </c>
      <c r="K151" s="82"/>
      <c r="L151" s="84">
        <v>2421.5364734479999</v>
      </c>
      <c r="M151" s="86">
        <v>1.2034630305438499E-4</v>
      </c>
      <c r="N151" s="86">
        <f t="shared" si="2"/>
        <v>4.9014283673432671E-3</v>
      </c>
      <c r="O151" s="86">
        <f>L151/'סכום נכסי הקרן'!$C$42</f>
        <v>1.5748412426590747E-3</v>
      </c>
    </row>
    <row r="152" spans="2:15">
      <c r="B152" s="72" t="s">
        <v>626</v>
      </c>
      <c r="C152" s="82" t="s">
        <v>627</v>
      </c>
      <c r="D152" s="83" t="s">
        <v>606</v>
      </c>
      <c r="E152" s="83" t="s">
        <v>607</v>
      </c>
      <c r="F152" s="82" t="s">
        <v>219</v>
      </c>
      <c r="G152" s="83" t="s">
        <v>220</v>
      </c>
      <c r="H152" s="83" t="s">
        <v>109</v>
      </c>
      <c r="I152" s="84">
        <v>80.563546000000002</v>
      </c>
      <c r="J152" s="85">
        <v>13080</v>
      </c>
      <c r="K152" s="84">
        <v>0.11396519200000001</v>
      </c>
      <c r="L152" s="84">
        <v>33.992708682999996</v>
      </c>
      <c r="M152" s="86">
        <v>1.8227735301311159E-6</v>
      </c>
      <c r="N152" s="86">
        <f t="shared" si="2"/>
        <v>6.8804590989477747E-5</v>
      </c>
      <c r="O152" s="86">
        <f>L152/'סכום נכסי הקרן'!$C$42</f>
        <v>2.2107087863705969E-5</v>
      </c>
    </row>
    <row r="153" spans="2:15">
      <c r="B153" s="72" t="s">
        <v>630</v>
      </c>
      <c r="C153" s="82" t="s">
        <v>631</v>
      </c>
      <c r="D153" s="83" t="s">
        <v>610</v>
      </c>
      <c r="E153" s="83" t="s">
        <v>607</v>
      </c>
      <c r="F153" s="82" t="s">
        <v>632</v>
      </c>
      <c r="G153" s="83" t="s">
        <v>633</v>
      </c>
      <c r="H153" s="83" t="s">
        <v>109</v>
      </c>
      <c r="I153" s="84">
        <v>4748.1046560000004</v>
      </c>
      <c r="J153" s="85">
        <v>19510</v>
      </c>
      <c r="K153" s="82"/>
      <c r="L153" s="84">
        <v>2978.2320271420003</v>
      </c>
      <c r="M153" s="86">
        <v>1.3520723899776058E-4</v>
      </c>
      <c r="N153" s="86">
        <f t="shared" si="2"/>
        <v>6.0282350079900677E-3</v>
      </c>
      <c r="O153" s="86">
        <f>L153/'סכום נכסי הקרן'!$C$42</f>
        <v>1.9368870458816489E-3</v>
      </c>
    </row>
    <row r="154" spans="2:15">
      <c r="B154" s="72" t="s">
        <v>634</v>
      </c>
      <c r="C154" s="82" t="s">
        <v>635</v>
      </c>
      <c r="D154" s="83" t="s">
        <v>606</v>
      </c>
      <c r="E154" s="83" t="s">
        <v>607</v>
      </c>
      <c r="F154" s="82" t="s">
        <v>636</v>
      </c>
      <c r="G154" s="83" t="s">
        <v>622</v>
      </c>
      <c r="H154" s="83" t="s">
        <v>109</v>
      </c>
      <c r="I154" s="84">
        <v>1381.0893599999999</v>
      </c>
      <c r="J154" s="85">
        <v>6283</v>
      </c>
      <c r="K154" s="82"/>
      <c r="L154" s="84">
        <v>278.97791003099996</v>
      </c>
      <c r="M154" s="86">
        <v>1.5144656212229906E-5</v>
      </c>
      <c r="N154" s="86">
        <f t="shared" si="2"/>
        <v>5.646787719621125E-4</v>
      </c>
      <c r="O154" s="86">
        <f>L154/'סכום נכסי הקרן'!$C$42</f>
        <v>1.8143270742565837E-4</v>
      </c>
    </row>
    <row r="155" spans="2:15">
      <c r="B155" s="72" t="s">
        <v>637</v>
      </c>
      <c r="C155" s="82" t="s">
        <v>638</v>
      </c>
      <c r="D155" s="83" t="s">
        <v>606</v>
      </c>
      <c r="E155" s="83" t="s">
        <v>607</v>
      </c>
      <c r="F155" s="82" t="s">
        <v>441</v>
      </c>
      <c r="G155" s="83" t="s">
        <v>442</v>
      </c>
      <c r="H155" s="83" t="s">
        <v>109</v>
      </c>
      <c r="I155" s="84">
        <v>5313.4420769999988</v>
      </c>
      <c r="J155" s="85">
        <v>648</v>
      </c>
      <c r="K155" s="82"/>
      <c r="L155" s="84">
        <v>110.696001391</v>
      </c>
      <c r="M155" s="86">
        <v>1.1935017444385601E-4</v>
      </c>
      <c r="N155" s="86">
        <f t="shared" si="2"/>
        <v>2.2405961145683658E-4</v>
      </c>
      <c r="O155" s="86">
        <f>L155/'סכום נכסי הקרן'!$C$42</f>
        <v>7.1990915808824643E-5</v>
      </c>
    </row>
    <row r="156" spans="2:15">
      <c r="B156" s="72" t="s">
        <v>639</v>
      </c>
      <c r="C156" s="82" t="s">
        <v>640</v>
      </c>
      <c r="D156" s="83" t="s">
        <v>606</v>
      </c>
      <c r="E156" s="83" t="s">
        <v>607</v>
      </c>
      <c r="F156" s="82" t="s">
        <v>641</v>
      </c>
      <c r="G156" s="83" t="s">
        <v>616</v>
      </c>
      <c r="H156" s="83" t="s">
        <v>109</v>
      </c>
      <c r="I156" s="84">
        <v>17980.413886999999</v>
      </c>
      <c r="J156" s="85">
        <v>8913</v>
      </c>
      <c r="K156" s="82"/>
      <c r="L156" s="84">
        <v>5152.3406415290001</v>
      </c>
      <c r="M156" s="86">
        <v>3.9938915494598648E-4</v>
      </c>
      <c r="N156" s="86">
        <f t="shared" si="2"/>
        <v>1.0428845014523855E-2</v>
      </c>
      <c r="O156" s="86">
        <f>L156/'סכום נכסי הקרן'!$C$42</f>
        <v>3.3508140915816053E-3</v>
      </c>
    </row>
    <row r="157" spans="2:15">
      <c r="B157" s="72" t="s">
        <v>644</v>
      </c>
      <c r="C157" s="82" t="s">
        <v>645</v>
      </c>
      <c r="D157" s="83" t="s">
        <v>606</v>
      </c>
      <c r="E157" s="83" t="s">
        <v>607</v>
      </c>
      <c r="F157" s="82" t="s">
        <v>646</v>
      </c>
      <c r="G157" s="83" t="s">
        <v>647</v>
      </c>
      <c r="H157" s="83" t="s">
        <v>109</v>
      </c>
      <c r="I157" s="84">
        <v>21972.118919</v>
      </c>
      <c r="J157" s="85">
        <v>370</v>
      </c>
      <c r="K157" s="82"/>
      <c r="L157" s="84">
        <v>261.369340529</v>
      </c>
      <c r="M157" s="86">
        <v>8.0741870603217008E-4</v>
      </c>
      <c r="N157" s="86">
        <f t="shared" si="2"/>
        <v>5.2903729267332589E-4</v>
      </c>
      <c r="O157" s="86">
        <f>L157/'סכום נכסי הקרן'!$C$42</f>
        <v>1.6998101062899899E-4</v>
      </c>
    </row>
    <row r="158" spans="2:15">
      <c r="B158" s="72" t="s">
        <v>648</v>
      </c>
      <c r="C158" s="82" t="s">
        <v>649</v>
      </c>
      <c r="D158" s="83" t="s">
        <v>606</v>
      </c>
      <c r="E158" s="83" t="s">
        <v>607</v>
      </c>
      <c r="F158" s="82" t="s">
        <v>650</v>
      </c>
      <c r="G158" s="83" t="s">
        <v>651</v>
      </c>
      <c r="H158" s="83" t="s">
        <v>109</v>
      </c>
      <c r="I158" s="84">
        <v>1841.4524799999999</v>
      </c>
      <c r="J158" s="85">
        <v>4566</v>
      </c>
      <c r="K158" s="82"/>
      <c r="L158" s="84">
        <v>270.319515561</v>
      </c>
      <c r="M158" s="86">
        <v>3.9777331917426821E-5</v>
      </c>
      <c r="N158" s="86">
        <f t="shared" si="2"/>
        <v>5.4715332861808629E-4</v>
      </c>
      <c r="O158" s="86">
        <f>L158/'סכום נכסי הקרן'!$C$42</f>
        <v>1.7580173847017052E-4</v>
      </c>
    </row>
    <row r="159" spans="2:15">
      <c r="B159" s="72" t="s">
        <v>652</v>
      </c>
      <c r="C159" s="82" t="s">
        <v>653</v>
      </c>
      <c r="D159" s="83" t="s">
        <v>606</v>
      </c>
      <c r="E159" s="83" t="s">
        <v>607</v>
      </c>
      <c r="F159" s="82" t="s">
        <v>284</v>
      </c>
      <c r="G159" s="83" t="s">
        <v>135</v>
      </c>
      <c r="H159" s="83" t="s">
        <v>109</v>
      </c>
      <c r="I159" s="84">
        <v>14995.983362000001</v>
      </c>
      <c r="J159" s="85">
        <v>28354</v>
      </c>
      <c r="K159" s="82"/>
      <c r="L159" s="84">
        <v>13670.055008438001</v>
      </c>
      <c r="M159" s="86">
        <v>2.3904725062040612E-4</v>
      </c>
      <c r="N159" s="86">
        <f t="shared" si="2"/>
        <v>2.7669537971524487E-2</v>
      </c>
      <c r="O159" s="86">
        <f>L159/'סכום נכסי הקרן'!$C$42</f>
        <v>8.8902920326666326E-3</v>
      </c>
    </row>
    <row r="160" spans="2:15">
      <c r="B160" s="72" t="s">
        <v>654</v>
      </c>
      <c r="C160" s="82" t="s">
        <v>655</v>
      </c>
      <c r="D160" s="83" t="s">
        <v>606</v>
      </c>
      <c r="E160" s="83" t="s">
        <v>607</v>
      </c>
      <c r="F160" s="82" t="s">
        <v>281</v>
      </c>
      <c r="G160" s="83" t="s">
        <v>254</v>
      </c>
      <c r="H160" s="83" t="s">
        <v>109</v>
      </c>
      <c r="I160" s="84">
        <v>12533.53556</v>
      </c>
      <c r="J160" s="85">
        <v>7060</v>
      </c>
      <c r="K160" s="82"/>
      <c r="L160" s="84">
        <v>2844.8493679109997</v>
      </c>
      <c r="M160" s="86">
        <v>4.4381551151261288E-4</v>
      </c>
      <c r="N160" s="86">
        <f t="shared" si="2"/>
        <v>5.7582553662068421E-3</v>
      </c>
      <c r="O160" s="86">
        <f>L160/'סכום נכסי הקרן'!$C$42</f>
        <v>1.8501419090167792E-3</v>
      </c>
    </row>
    <row r="161" spans="2:15">
      <c r="B161" s="72" t="s">
        <v>658</v>
      </c>
      <c r="C161" s="82" t="s">
        <v>659</v>
      </c>
      <c r="D161" s="83" t="s">
        <v>606</v>
      </c>
      <c r="E161" s="83" t="s">
        <v>607</v>
      </c>
      <c r="F161" s="82" t="s">
        <v>434</v>
      </c>
      <c r="G161" s="83" t="s">
        <v>134</v>
      </c>
      <c r="H161" s="83" t="s">
        <v>109</v>
      </c>
      <c r="I161" s="84">
        <v>851.17688200000009</v>
      </c>
      <c r="J161" s="85">
        <v>535</v>
      </c>
      <c r="K161" s="82"/>
      <c r="L161" s="84">
        <v>14.640455167000001</v>
      </c>
      <c r="M161" s="86">
        <v>4.6329771281636192E-6</v>
      </c>
      <c r="N161" s="86">
        <f t="shared" si="2"/>
        <v>2.9633723486383849E-5</v>
      </c>
      <c r="O161" s="86">
        <f>L161/'סכום נכסי הקרן'!$C$42</f>
        <v>9.5213897709593444E-6</v>
      </c>
    </row>
    <row r="162" spans="2:15">
      <c r="B162" s="72" t="s">
        <v>662</v>
      </c>
      <c r="C162" s="82" t="s">
        <v>663</v>
      </c>
      <c r="D162" s="83" t="s">
        <v>606</v>
      </c>
      <c r="E162" s="83" t="s">
        <v>607</v>
      </c>
      <c r="F162" s="82" t="s">
        <v>664</v>
      </c>
      <c r="G162" s="83" t="s">
        <v>647</v>
      </c>
      <c r="H162" s="83" t="s">
        <v>109</v>
      </c>
      <c r="I162" s="84">
        <v>10246.975243000001</v>
      </c>
      <c r="J162" s="85">
        <v>808</v>
      </c>
      <c r="K162" s="82"/>
      <c r="L162" s="84">
        <v>266.18772537000001</v>
      </c>
      <c r="M162" s="86">
        <v>2.739202716326899E-4</v>
      </c>
      <c r="N162" s="86">
        <f t="shared" si="2"/>
        <v>5.3879017824965845E-4</v>
      </c>
      <c r="O162" s="86">
        <f>L162/'סכום נכסי הקרן'!$C$42</f>
        <v>1.7311463725565282E-4</v>
      </c>
    </row>
    <row r="163" spans="2:15">
      <c r="B163" s="72" t="s">
        <v>667</v>
      </c>
      <c r="C163" s="82" t="s">
        <v>668</v>
      </c>
      <c r="D163" s="83" t="s">
        <v>606</v>
      </c>
      <c r="E163" s="83" t="s">
        <v>607</v>
      </c>
      <c r="F163" s="82" t="s">
        <v>669</v>
      </c>
      <c r="G163" s="83" t="s">
        <v>647</v>
      </c>
      <c r="H163" s="83" t="s">
        <v>109</v>
      </c>
      <c r="I163" s="84">
        <v>14255.558338000001</v>
      </c>
      <c r="J163" s="85">
        <v>979</v>
      </c>
      <c r="K163" s="82"/>
      <c r="L163" s="84">
        <v>448.69156028999998</v>
      </c>
      <c r="M163" s="86">
        <v>6.1978581154327711E-4</v>
      </c>
      <c r="N163" s="86">
        <f t="shared" si="2"/>
        <v>9.0819591854483133E-4</v>
      </c>
      <c r="O163" s="86">
        <f>L163/'סכום נכסי הקרן'!$C$42</f>
        <v>2.9180562924645807E-4</v>
      </c>
    </row>
    <row r="164" spans="2:15">
      <c r="B164" s="72" t="s">
        <v>670</v>
      </c>
      <c r="C164" s="82" t="s">
        <v>671</v>
      </c>
      <c r="D164" s="83" t="s">
        <v>606</v>
      </c>
      <c r="E164" s="83" t="s">
        <v>607</v>
      </c>
      <c r="F164" s="82" t="s">
        <v>672</v>
      </c>
      <c r="G164" s="83" t="s">
        <v>673</v>
      </c>
      <c r="H164" s="83" t="s">
        <v>109</v>
      </c>
      <c r="I164" s="84">
        <v>10422.402364</v>
      </c>
      <c r="J164" s="85">
        <v>31912</v>
      </c>
      <c r="K164" s="82"/>
      <c r="L164" s="84">
        <v>10693.080491700999</v>
      </c>
      <c r="M164" s="86">
        <v>2.035172238401128E-4</v>
      </c>
      <c r="N164" s="86">
        <f t="shared" si="2"/>
        <v>2.1643848288471237E-2</v>
      </c>
      <c r="O164" s="86">
        <f>L164/'סכום נכסי הקרן'!$C$42</f>
        <v>6.9542228060788819E-3</v>
      </c>
    </row>
    <row r="165" spans="2:15">
      <c r="B165" s="72" t="s">
        <v>674</v>
      </c>
      <c r="C165" s="82" t="s">
        <v>675</v>
      </c>
      <c r="D165" s="83" t="s">
        <v>606</v>
      </c>
      <c r="E165" s="83" t="s">
        <v>607</v>
      </c>
      <c r="F165" s="82" t="s">
        <v>257</v>
      </c>
      <c r="G165" s="83" t="s">
        <v>258</v>
      </c>
      <c r="H165" s="83" t="s">
        <v>109</v>
      </c>
      <c r="I165" s="84">
        <v>227451.60669799999</v>
      </c>
      <c r="J165" s="85">
        <v>965</v>
      </c>
      <c r="K165" s="82"/>
      <c r="L165" s="84">
        <v>7056.6292349159985</v>
      </c>
      <c r="M165" s="86">
        <v>2.0753422427141895E-4</v>
      </c>
      <c r="N165" s="86">
        <f t="shared" si="2"/>
        <v>1.4283312718636127E-2</v>
      </c>
      <c r="O165" s="86">
        <f>L165/'סכום נכסי הקרן'!$C$42</f>
        <v>4.589264244067191E-3</v>
      </c>
    </row>
    <row r="166" spans="2:15">
      <c r="B166" s="72" t="s">
        <v>676</v>
      </c>
      <c r="C166" s="82" t="s">
        <v>677</v>
      </c>
      <c r="D166" s="83" t="s">
        <v>606</v>
      </c>
      <c r="E166" s="83" t="s">
        <v>607</v>
      </c>
      <c r="F166" s="82" t="s">
        <v>253</v>
      </c>
      <c r="G166" s="83" t="s">
        <v>254</v>
      </c>
      <c r="H166" s="83" t="s">
        <v>109</v>
      </c>
      <c r="I166" s="84">
        <v>20103.010124</v>
      </c>
      <c r="J166" s="85">
        <v>2582</v>
      </c>
      <c r="K166" s="82"/>
      <c r="L166" s="84">
        <v>1668.7770043119999</v>
      </c>
      <c r="M166" s="86">
        <v>1.8692651615781001E-4</v>
      </c>
      <c r="N166" s="86">
        <f t="shared" si="2"/>
        <v>3.3777690476238863E-3</v>
      </c>
      <c r="O166" s="86">
        <f>L166/'סכום נכסי הקרן'!$C$42</f>
        <v>1.0852856770930785E-3</v>
      </c>
    </row>
    <row r="167" spans="2:15">
      <c r="B167" s="72" t="s">
        <v>678</v>
      </c>
      <c r="C167" s="82" t="s">
        <v>679</v>
      </c>
      <c r="D167" s="83" t="s">
        <v>606</v>
      </c>
      <c r="E167" s="83" t="s">
        <v>607</v>
      </c>
      <c r="F167" s="82" t="s">
        <v>680</v>
      </c>
      <c r="G167" s="83" t="s">
        <v>647</v>
      </c>
      <c r="H167" s="83" t="s">
        <v>109</v>
      </c>
      <c r="I167" s="84">
        <v>8497.1753059999992</v>
      </c>
      <c r="J167" s="85">
        <v>1802</v>
      </c>
      <c r="K167" s="82"/>
      <c r="L167" s="84">
        <v>492.27790320599991</v>
      </c>
      <c r="M167" s="86">
        <v>3.8460845232171159E-4</v>
      </c>
      <c r="N167" s="86">
        <f t="shared" si="2"/>
        <v>9.964189702889334E-4</v>
      </c>
      <c r="O167" s="86">
        <f>L167/'סכום נכסי הקרן'!$C$42</f>
        <v>3.2015191731333154E-4</v>
      </c>
    </row>
    <row r="168" spans="2:15">
      <c r="B168" s="72" t="s">
        <v>681</v>
      </c>
      <c r="C168" s="82" t="s">
        <v>682</v>
      </c>
      <c r="D168" s="83" t="s">
        <v>606</v>
      </c>
      <c r="E168" s="83" t="s">
        <v>607</v>
      </c>
      <c r="F168" s="82" t="s">
        <v>683</v>
      </c>
      <c r="G168" s="83" t="s">
        <v>622</v>
      </c>
      <c r="H168" s="83" t="s">
        <v>109</v>
      </c>
      <c r="I168" s="84">
        <v>11969.44112</v>
      </c>
      <c r="J168" s="85">
        <v>6718</v>
      </c>
      <c r="K168" s="82"/>
      <c r="L168" s="84">
        <v>2585.2041800299999</v>
      </c>
      <c r="M168" s="86">
        <v>1.8208302606972611E-4</v>
      </c>
      <c r="N168" s="86">
        <f t="shared" si="2"/>
        <v>5.2327079283390086E-3</v>
      </c>
      <c r="O168" s="86">
        <f>L168/'סכום נכסי הקרן'!$C$42</f>
        <v>1.6812821975003408E-3</v>
      </c>
    </row>
    <row r="169" spans="2:15">
      <c r="B169" s="72" t="s">
        <v>684</v>
      </c>
      <c r="C169" s="82" t="s">
        <v>685</v>
      </c>
      <c r="D169" s="83" t="s">
        <v>606</v>
      </c>
      <c r="E169" s="83" t="s">
        <v>607</v>
      </c>
      <c r="F169" s="82" t="s">
        <v>686</v>
      </c>
      <c r="G169" s="83" t="s">
        <v>622</v>
      </c>
      <c r="H169" s="83" t="s">
        <v>109</v>
      </c>
      <c r="I169" s="84">
        <v>2591.0847659999999</v>
      </c>
      <c r="J169" s="85">
        <v>24996</v>
      </c>
      <c r="K169" s="82"/>
      <c r="L169" s="84">
        <v>2082.2511674470002</v>
      </c>
      <c r="M169" s="86">
        <v>4.6568522017383738E-5</v>
      </c>
      <c r="N169" s="86">
        <f t="shared" si="2"/>
        <v>4.2146814850680904E-3</v>
      </c>
      <c r="O169" s="86">
        <f>L169/'סכום נכסי הקרן'!$C$42</f>
        <v>1.3541877448582484E-3</v>
      </c>
    </row>
    <row r="170" spans="2:15">
      <c r="B170" s="73"/>
      <c r="C170" s="82"/>
      <c r="D170" s="82"/>
      <c r="E170" s="82"/>
      <c r="F170" s="82"/>
      <c r="G170" s="82"/>
      <c r="H170" s="82"/>
      <c r="I170" s="84"/>
      <c r="J170" s="85"/>
      <c r="K170" s="82"/>
      <c r="L170" s="82"/>
      <c r="M170" s="82"/>
      <c r="N170" s="86"/>
      <c r="O170" s="82"/>
    </row>
    <row r="171" spans="2:15">
      <c r="B171" s="71" t="s">
        <v>45</v>
      </c>
      <c r="C171" s="78"/>
      <c r="D171" s="78"/>
      <c r="E171" s="78"/>
      <c r="F171" s="78"/>
      <c r="G171" s="78"/>
      <c r="H171" s="78"/>
      <c r="I171" s="79"/>
      <c r="J171" s="80"/>
      <c r="K171" s="79">
        <v>57.681192054000007</v>
      </c>
      <c r="L171" s="79">
        <f>SUM(L172:L263)</f>
        <v>154091.26220736399</v>
      </c>
      <c r="M171" s="78"/>
      <c r="N171" s="81">
        <f t="shared" si="2"/>
        <v>0.31189589420781527</v>
      </c>
      <c r="O171" s="81">
        <f>L171/'סכום נכסי הקרן'!$C$42</f>
        <v>0.10021293402697182</v>
      </c>
    </row>
    <row r="172" spans="2:15">
      <c r="B172" s="72" t="s">
        <v>687</v>
      </c>
      <c r="C172" s="82" t="s">
        <v>688</v>
      </c>
      <c r="D172" s="83" t="s">
        <v>103</v>
      </c>
      <c r="E172" s="83" t="s">
        <v>607</v>
      </c>
      <c r="F172" s="82"/>
      <c r="G172" s="83" t="s">
        <v>616</v>
      </c>
      <c r="H172" s="83" t="s">
        <v>689</v>
      </c>
      <c r="I172" s="84">
        <v>14524.733652000001</v>
      </c>
      <c r="J172" s="85">
        <v>2471</v>
      </c>
      <c r="K172" s="82"/>
      <c r="L172" s="84">
        <v>1309.935733885</v>
      </c>
      <c r="M172" s="86">
        <v>6.6991422557069189E-6</v>
      </c>
      <c r="N172" s="86">
        <f t="shared" si="2"/>
        <v>2.6514389668962531E-3</v>
      </c>
      <c r="O172" s="86">
        <f>L172/'סכום נכסי הקרן'!$C$42</f>
        <v>8.5191399823004977E-4</v>
      </c>
    </row>
    <row r="173" spans="2:15">
      <c r="B173" s="72" t="s">
        <v>690</v>
      </c>
      <c r="C173" s="82" t="s">
        <v>691</v>
      </c>
      <c r="D173" s="83" t="s">
        <v>24</v>
      </c>
      <c r="E173" s="83" t="s">
        <v>607</v>
      </c>
      <c r="F173" s="82"/>
      <c r="G173" s="83" t="s">
        <v>692</v>
      </c>
      <c r="H173" s="83" t="s">
        <v>111</v>
      </c>
      <c r="I173" s="84">
        <v>1473.244995</v>
      </c>
      <c r="J173" s="85">
        <v>29790</v>
      </c>
      <c r="K173" s="82"/>
      <c r="L173" s="84">
        <v>1730.985361706</v>
      </c>
      <c r="M173" s="86">
        <v>7.350928207964201E-6</v>
      </c>
      <c r="N173" s="86">
        <f t="shared" si="2"/>
        <v>3.5036848911224657E-3</v>
      </c>
      <c r="O173" s="86">
        <f>L173/'סכום נכסי הקרן'!$C$42</f>
        <v>1.1257427538029952E-3</v>
      </c>
    </row>
    <row r="174" spans="2:15">
      <c r="B174" s="72" t="s">
        <v>693</v>
      </c>
      <c r="C174" s="82" t="s">
        <v>694</v>
      </c>
      <c r="D174" s="83" t="s">
        <v>24</v>
      </c>
      <c r="E174" s="83" t="s">
        <v>607</v>
      </c>
      <c r="F174" s="82"/>
      <c r="G174" s="83" t="s">
        <v>616</v>
      </c>
      <c r="H174" s="83" t="s">
        <v>111</v>
      </c>
      <c r="I174" s="84">
        <v>7462.9980530000003</v>
      </c>
      <c r="J174" s="85">
        <v>8978</v>
      </c>
      <c r="K174" s="82"/>
      <c r="L174" s="84">
        <v>2642.657297449</v>
      </c>
      <c r="M174" s="86">
        <v>9.5173181159755466E-6</v>
      </c>
      <c r="N174" s="86">
        <f t="shared" si="2"/>
        <v>5.3489986976904278E-3</v>
      </c>
      <c r="O174" s="86">
        <f>L174/'סכום נכסי הקרן'!$C$42</f>
        <v>1.7186467137167507E-3</v>
      </c>
    </row>
    <row r="175" spans="2:15">
      <c r="B175" s="72" t="s">
        <v>695</v>
      </c>
      <c r="C175" s="82" t="s">
        <v>696</v>
      </c>
      <c r="D175" s="83" t="s">
        <v>697</v>
      </c>
      <c r="E175" s="83" t="s">
        <v>607</v>
      </c>
      <c r="F175" s="82"/>
      <c r="G175" s="83" t="s">
        <v>633</v>
      </c>
      <c r="H175" s="83" t="s">
        <v>114</v>
      </c>
      <c r="I175" s="84">
        <v>6747.6869999999999</v>
      </c>
      <c r="J175" s="85">
        <v>23260</v>
      </c>
      <c r="K175" s="82"/>
      <c r="L175" s="84">
        <v>650.82953946400005</v>
      </c>
      <c r="M175" s="86">
        <v>3.1174211459144219E-7</v>
      </c>
      <c r="N175" s="86">
        <f t="shared" si="2"/>
        <v>1.3173431009658118E-3</v>
      </c>
      <c r="O175" s="86">
        <f>L175/'סכום נכסי הקרן'!$C$42</f>
        <v>4.2326564638908747E-4</v>
      </c>
    </row>
    <row r="176" spans="2:15">
      <c r="B176" s="72" t="s">
        <v>698</v>
      </c>
      <c r="C176" s="82" t="s">
        <v>699</v>
      </c>
      <c r="D176" s="83" t="s">
        <v>610</v>
      </c>
      <c r="E176" s="83" t="s">
        <v>607</v>
      </c>
      <c r="F176" s="82"/>
      <c r="G176" s="83" t="s">
        <v>633</v>
      </c>
      <c r="H176" s="83" t="s">
        <v>109</v>
      </c>
      <c r="I176" s="84">
        <v>636.63302199999998</v>
      </c>
      <c r="J176" s="85">
        <v>23273</v>
      </c>
      <c r="K176" s="82"/>
      <c r="L176" s="84">
        <v>476.34598452</v>
      </c>
      <c r="M176" s="86">
        <v>2.3529879141936504E-7</v>
      </c>
      <c r="N176" s="86">
        <f t="shared" si="2"/>
        <v>9.6417119741827497E-4</v>
      </c>
      <c r="O176" s="86">
        <f>L176/'סכום נכסי הקרן'!$C$42</f>
        <v>3.0979062691092942E-4</v>
      </c>
    </row>
    <row r="177" spans="2:15">
      <c r="B177" s="72" t="s">
        <v>700</v>
      </c>
      <c r="C177" s="82" t="s">
        <v>701</v>
      </c>
      <c r="D177" s="83" t="s">
        <v>606</v>
      </c>
      <c r="E177" s="83" t="s">
        <v>607</v>
      </c>
      <c r="F177" s="82"/>
      <c r="G177" s="83" t="s">
        <v>702</v>
      </c>
      <c r="H177" s="83" t="s">
        <v>109</v>
      </c>
      <c r="I177" s="84">
        <v>1135.94679</v>
      </c>
      <c r="J177" s="85">
        <v>175188</v>
      </c>
      <c r="K177" s="82"/>
      <c r="L177" s="84">
        <v>6397.9865194370013</v>
      </c>
      <c r="M177" s="86">
        <v>3.4436486824886374E-6</v>
      </c>
      <c r="N177" s="86">
        <f t="shared" si="2"/>
        <v>1.2950154979741521E-2</v>
      </c>
      <c r="O177" s="86">
        <f>L177/'סכום נכסי הקרן'!$C$42</f>
        <v>4.1609173147986213E-3</v>
      </c>
    </row>
    <row r="178" spans="2:15">
      <c r="B178" s="72" t="s">
        <v>703</v>
      </c>
      <c r="C178" s="82" t="s">
        <v>704</v>
      </c>
      <c r="D178" s="83" t="s">
        <v>606</v>
      </c>
      <c r="E178" s="83" t="s">
        <v>607</v>
      </c>
      <c r="F178" s="82"/>
      <c r="G178" s="83" t="s">
        <v>633</v>
      </c>
      <c r="H178" s="83" t="s">
        <v>109</v>
      </c>
      <c r="I178" s="84">
        <v>770.85576300000002</v>
      </c>
      <c r="J178" s="85">
        <v>325693</v>
      </c>
      <c r="K178" s="82"/>
      <c r="L178" s="84">
        <v>8071.6537803279998</v>
      </c>
      <c r="M178" s="86">
        <v>1.5363307334743245E-6</v>
      </c>
      <c r="N178" s="86">
        <f t="shared" si="2"/>
        <v>1.6337822388419517E-2</v>
      </c>
      <c r="O178" s="86">
        <f>L178/'סכום נכסי הקרן'!$C$42</f>
        <v>5.249383360154675E-3</v>
      </c>
    </row>
    <row r="179" spans="2:15">
      <c r="B179" s="72" t="s">
        <v>705</v>
      </c>
      <c r="C179" s="82" t="s">
        <v>706</v>
      </c>
      <c r="D179" s="83" t="s">
        <v>610</v>
      </c>
      <c r="E179" s="83" t="s">
        <v>607</v>
      </c>
      <c r="F179" s="82"/>
      <c r="G179" s="83" t="s">
        <v>707</v>
      </c>
      <c r="H179" s="83" t="s">
        <v>109</v>
      </c>
      <c r="I179" s="84">
        <v>3116.9815480000002</v>
      </c>
      <c r="J179" s="85">
        <v>12091</v>
      </c>
      <c r="K179" s="82"/>
      <c r="L179" s="84">
        <v>1211.650678317</v>
      </c>
      <c r="M179" s="86">
        <v>3.8710556328495538E-6</v>
      </c>
      <c r="N179" s="86">
        <f t="shared" si="2"/>
        <v>2.4525003323850147E-3</v>
      </c>
      <c r="O179" s="86">
        <f>L179/'סכום נכסי הקרן'!$C$42</f>
        <v>7.8799451539643753E-4</v>
      </c>
    </row>
    <row r="180" spans="2:15">
      <c r="B180" s="72" t="s">
        <v>708</v>
      </c>
      <c r="C180" s="82" t="s">
        <v>709</v>
      </c>
      <c r="D180" s="83" t="s">
        <v>99</v>
      </c>
      <c r="E180" s="83" t="s">
        <v>607</v>
      </c>
      <c r="F180" s="82"/>
      <c r="G180" s="83" t="s">
        <v>710</v>
      </c>
      <c r="H180" s="83" t="s">
        <v>112</v>
      </c>
      <c r="I180" s="84">
        <v>14432.683955</v>
      </c>
      <c r="J180" s="85">
        <v>2424.5</v>
      </c>
      <c r="K180" s="82"/>
      <c r="L180" s="84">
        <v>1536.8155038259999</v>
      </c>
      <c r="M180" s="86">
        <v>1.1538596758594168E-5</v>
      </c>
      <c r="N180" s="86">
        <f t="shared" si="2"/>
        <v>3.1106659711386117E-3</v>
      </c>
      <c r="O180" s="86">
        <f>L180/'סכום נכסי הקרן'!$C$42</f>
        <v>9.9946478788193313E-4</v>
      </c>
    </row>
    <row r="181" spans="2:15">
      <c r="B181" s="72" t="s">
        <v>711</v>
      </c>
      <c r="C181" s="82" t="s">
        <v>712</v>
      </c>
      <c r="D181" s="83" t="s">
        <v>99</v>
      </c>
      <c r="E181" s="83" t="s">
        <v>607</v>
      </c>
      <c r="F181" s="82"/>
      <c r="G181" s="83" t="s">
        <v>710</v>
      </c>
      <c r="H181" s="83" t="s">
        <v>112</v>
      </c>
      <c r="I181" s="84">
        <v>9527.5203669999992</v>
      </c>
      <c r="J181" s="85">
        <v>1440.5</v>
      </c>
      <c r="K181" s="82"/>
      <c r="L181" s="84">
        <v>602.76162030900002</v>
      </c>
      <c r="M181" s="86">
        <v>9.6642041539313168E-6</v>
      </c>
      <c r="N181" s="86">
        <f t="shared" si="2"/>
        <v>1.2200488974347745E-3</v>
      </c>
      <c r="O181" s="86">
        <f>L181/'סכום נכסי הקרן'!$C$42</f>
        <v>3.9200477447403075E-4</v>
      </c>
    </row>
    <row r="182" spans="2:15">
      <c r="B182" s="72" t="s">
        <v>713</v>
      </c>
      <c r="C182" s="82" t="s">
        <v>714</v>
      </c>
      <c r="D182" s="83" t="s">
        <v>606</v>
      </c>
      <c r="E182" s="83" t="s">
        <v>607</v>
      </c>
      <c r="F182" s="82"/>
      <c r="G182" s="83" t="s">
        <v>715</v>
      </c>
      <c r="H182" s="83" t="s">
        <v>109</v>
      </c>
      <c r="I182" s="84">
        <v>16817.485232999999</v>
      </c>
      <c r="J182" s="85">
        <v>13269</v>
      </c>
      <c r="K182" s="82"/>
      <c r="L182" s="84">
        <v>7174.3114515469997</v>
      </c>
      <c r="M182" s="86">
        <v>9.8915898638273742E-7</v>
      </c>
      <c r="N182" s="86">
        <f t="shared" si="2"/>
        <v>1.4521513117949424E-2</v>
      </c>
      <c r="O182" s="86">
        <f>L182/'סכום נכסי הקרן'!$C$42</f>
        <v>4.6657986305239634E-3</v>
      </c>
    </row>
    <row r="183" spans="2:15">
      <c r="B183" s="72" t="s">
        <v>716</v>
      </c>
      <c r="C183" s="82" t="s">
        <v>717</v>
      </c>
      <c r="D183" s="83" t="s">
        <v>24</v>
      </c>
      <c r="E183" s="83" t="s">
        <v>607</v>
      </c>
      <c r="F183" s="82"/>
      <c r="G183" s="83" t="s">
        <v>718</v>
      </c>
      <c r="H183" s="83" t="s">
        <v>111</v>
      </c>
      <c r="I183" s="84">
        <v>75039.188559999995</v>
      </c>
      <c r="J183" s="85">
        <v>612</v>
      </c>
      <c r="K183" s="84">
        <v>41.434688904000005</v>
      </c>
      <c r="L183" s="84">
        <v>1852.7225181330002</v>
      </c>
      <c r="M183" s="86">
        <v>4.8821039884183215E-5</v>
      </c>
      <c r="N183" s="86">
        <f t="shared" si="2"/>
        <v>3.7500928880341905E-3</v>
      </c>
      <c r="O183" s="86">
        <f>L183/'סכום נכסי הקרן'!$C$42</f>
        <v>1.2049142619786682E-3</v>
      </c>
    </row>
    <row r="184" spans="2:15">
      <c r="B184" s="72" t="s">
        <v>719</v>
      </c>
      <c r="C184" s="82" t="s">
        <v>720</v>
      </c>
      <c r="D184" s="83" t="s">
        <v>24</v>
      </c>
      <c r="E184" s="83" t="s">
        <v>607</v>
      </c>
      <c r="F184" s="82"/>
      <c r="G184" s="83" t="s">
        <v>673</v>
      </c>
      <c r="H184" s="83" t="s">
        <v>111</v>
      </c>
      <c r="I184" s="84">
        <v>1211.592185</v>
      </c>
      <c r="J184" s="85">
        <v>39755</v>
      </c>
      <c r="K184" s="82"/>
      <c r="L184" s="84">
        <v>1899.7486256130001</v>
      </c>
      <c r="M184" s="86">
        <v>2.8881989175973271E-6</v>
      </c>
      <c r="N184" s="86">
        <f t="shared" si="2"/>
        <v>3.8452783621063628E-3</v>
      </c>
      <c r="O184" s="86">
        <f>L184/'סכום נכסי הקרן'!$C$42</f>
        <v>1.2354975938232515E-3</v>
      </c>
    </row>
    <row r="185" spans="2:15">
      <c r="B185" s="72" t="s">
        <v>721</v>
      </c>
      <c r="C185" s="82" t="s">
        <v>722</v>
      </c>
      <c r="D185" s="83" t="s">
        <v>610</v>
      </c>
      <c r="E185" s="83" t="s">
        <v>607</v>
      </c>
      <c r="F185" s="82"/>
      <c r="G185" s="83" t="s">
        <v>723</v>
      </c>
      <c r="H185" s="83" t="s">
        <v>109</v>
      </c>
      <c r="I185" s="84">
        <v>25724.432073</v>
      </c>
      <c r="J185" s="85">
        <v>3031</v>
      </c>
      <c r="K185" s="82"/>
      <c r="L185" s="84">
        <v>2506.7597286660002</v>
      </c>
      <c r="M185" s="86">
        <v>2.9736513061740371E-6</v>
      </c>
      <c r="N185" s="86">
        <f t="shared" si="2"/>
        <v>5.0739286312307076E-3</v>
      </c>
      <c r="O185" s="86">
        <f>L185/'סכום נכסי הקרן'!$C$42</f>
        <v>1.6302660106204932E-3</v>
      </c>
    </row>
    <row r="186" spans="2:15">
      <c r="B186" s="72" t="s">
        <v>724</v>
      </c>
      <c r="C186" s="82" t="s">
        <v>725</v>
      </c>
      <c r="D186" s="83" t="s">
        <v>99</v>
      </c>
      <c r="E186" s="83" t="s">
        <v>607</v>
      </c>
      <c r="F186" s="82"/>
      <c r="G186" s="83" t="s">
        <v>723</v>
      </c>
      <c r="H186" s="83" t="s">
        <v>112</v>
      </c>
      <c r="I186" s="84">
        <v>118084.52250000001</v>
      </c>
      <c r="J186" s="85">
        <v>146.68</v>
      </c>
      <c r="K186" s="82"/>
      <c r="L186" s="84">
        <v>760.70508979500016</v>
      </c>
      <c r="M186" s="86">
        <v>6.8029808892812407E-6</v>
      </c>
      <c r="N186" s="86">
        <f t="shared" si="2"/>
        <v>1.5397420386547352E-3</v>
      </c>
      <c r="O186" s="86">
        <f>L186/'סכום נכסי הקרן'!$C$42</f>
        <v>4.9472298354607733E-4</v>
      </c>
    </row>
    <row r="187" spans="2:15">
      <c r="B187" s="72" t="s">
        <v>726</v>
      </c>
      <c r="C187" s="82" t="s">
        <v>727</v>
      </c>
      <c r="D187" s="83" t="s">
        <v>610</v>
      </c>
      <c r="E187" s="83" t="s">
        <v>607</v>
      </c>
      <c r="F187" s="82"/>
      <c r="G187" s="83" t="s">
        <v>707</v>
      </c>
      <c r="H187" s="83" t="s">
        <v>109</v>
      </c>
      <c r="I187" s="84">
        <v>921.19422899999995</v>
      </c>
      <c r="J187" s="85">
        <v>72154</v>
      </c>
      <c r="K187" s="82"/>
      <c r="L187" s="84">
        <v>2136.9413266699999</v>
      </c>
      <c r="M187" s="86">
        <v>6.040193814064477E-6</v>
      </c>
      <c r="N187" s="86">
        <f t="shared" si="2"/>
        <v>4.3253797548523333E-3</v>
      </c>
      <c r="O187" s="86">
        <f>L187/'סכום נכסי הקרן'!$C$42</f>
        <v>1.3897553769201079E-3</v>
      </c>
    </row>
    <row r="188" spans="2:15">
      <c r="B188" s="72" t="s">
        <v>728</v>
      </c>
      <c r="C188" s="82" t="s">
        <v>729</v>
      </c>
      <c r="D188" s="83" t="s">
        <v>610</v>
      </c>
      <c r="E188" s="83" t="s">
        <v>607</v>
      </c>
      <c r="F188" s="82"/>
      <c r="G188" s="83" t="s">
        <v>616</v>
      </c>
      <c r="H188" s="83" t="s">
        <v>109</v>
      </c>
      <c r="I188" s="84">
        <v>3418.8280800000002</v>
      </c>
      <c r="J188" s="85">
        <v>21406</v>
      </c>
      <c r="K188" s="82"/>
      <c r="L188" s="84">
        <v>2352.8473992570002</v>
      </c>
      <c r="M188" s="86">
        <v>6.0560643041188095E-6</v>
      </c>
      <c r="N188" s="86">
        <f t="shared" si="2"/>
        <v>4.7623949146334164E-3</v>
      </c>
      <c r="O188" s="86">
        <f>L188/'סכום נכסי הקרן'!$C$42</f>
        <v>1.5301694451692657E-3</v>
      </c>
    </row>
    <row r="189" spans="2:15">
      <c r="B189" s="72" t="s">
        <v>730</v>
      </c>
      <c r="C189" s="82" t="s">
        <v>731</v>
      </c>
      <c r="D189" s="83" t="s">
        <v>606</v>
      </c>
      <c r="E189" s="83" t="s">
        <v>607</v>
      </c>
      <c r="F189" s="82"/>
      <c r="G189" s="83" t="s">
        <v>633</v>
      </c>
      <c r="H189" s="83" t="s">
        <v>109</v>
      </c>
      <c r="I189" s="84">
        <v>185.56139300000004</v>
      </c>
      <c r="J189" s="85">
        <v>222727</v>
      </c>
      <c r="K189" s="82"/>
      <c r="L189" s="84">
        <v>1328.7444624509999</v>
      </c>
      <c r="M189" s="86">
        <v>4.5308702653298348E-6</v>
      </c>
      <c r="N189" s="86">
        <f t="shared" si="2"/>
        <v>2.68950968635801E-3</v>
      </c>
      <c r="O189" s="86">
        <f>L189/'סכום נכסי הקרן'!$C$42</f>
        <v>8.6414621599447588E-4</v>
      </c>
    </row>
    <row r="190" spans="2:15">
      <c r="B190" s="72" t="s">
        <v>732</v>
      </c>
      <c r="C190" s="82" t="s">
        <v>733</v>
      </c>
      <c r="D190" s="83" t="s">
        <v>610</v>
      </c>
      <c r="E190" s="83" t="s">
        <v>607</v>
      </c>
      <c r="F190" s="82"/>
      <c r="G190" s="83" t="s">
        <v>616</v>
      </c>
      <c r="H190" s="83" t="s">
        <v>109</v>
      </c>
      <c r="I190" s="84">
        <v>2249.2289999999998</v>
      </c>
      <c r="J190" s="85">
        <v>18202</v>
      </c>
      <c r="K190" s="82"/>
      <c r="L190" s="84">
        <v>1316.2359901950001</v>
      </c>
      <c r="M190" s="86">
        <v>4.1402571675101359E-6</v>
      </c>
      <c r="N190" s="86">
        <f t="shared" si="2"/>
        <v>2.6641913063047101E-3</v>
      </c>
      <c r="O190" s="86">
        <f>L190/'סכום נכסי הקרן'!$C$42</f>
        <v>8.5601135690504984E-4</v>
      </c>
    </row>
    <row r="191" spans="2:15">
      <c r="B191" s="72" t="s">
        <v>734</v>
      </c>
      <c r="C191" s="82" t="s">
        <v>735</v>
      </c>
      <c r="D191" s="83" t="s">
        <v>736</v>
      </c>
      <c r="E191" s="83" t="s">
        <v>607</v>
      </c>
      <c r="F191" s="82"/>
      <c r="G191" s="83" t="s">
        <v>737</v>
      </c>
      <c r="H191" s="83" t="s">
        <v>111</v>
      </c>
      <c r="I191" s="84">
        <v>6577.1954420000002</v>
      </c>
      <c r="J191" s="85">
        <v>4912</v>
      </c>
      <c r="K191" s="82"/>
      <c r="L191" s="84">
        <v>1274.2276445510001</v>
      </c>
      <c r="M191" s="86">
        <v>1.3513618846184965E-5</v>
      </c>
      <c r="N191" s="86">
        <f t="shared" si="2"/>
        <v>2.579162276487339E-3</v>
      </c>
      <c r="O191" s="86">
        <f>L191/'סכום נכסי הקרן'!$C$42</f>
        <v>8.2869131610390943E-4</v>
      </c>
    </row>
    <row r="192" spans="2:15">
      <c r="B192" s="72" t="s">
        <v>738</v>
      </c>
      <c r="C192" s="82" t="s">
        <v>739</v>
      </c>
      <c r="D192" s="83" t="s">
        <v>610</v>
      </c>
      <c r="E192" s="83" t="s">
        <v>607</v>
      </c>
      <c r="F192" s="82"/>
      <c r="G192" s="83" t="s">
        <v>651</v>
      </c>
      <c r="H192" s="83" t="s">
        <v>109</v>
      </c>
      <c r="I192" s="84">
        <v>4442.2272750000002</v>
      </c>
      <c r="J192" s="85">
        <v>6003</v>
      </c>
      <c r="K192" s="82"/>
      <c r="L192" s="84">
        <v>857.33409416800009</v>
      </c>
      <c r="M192" s="86">
        <v>7.6616851238118618E-6</v>
      </c>
      <c r="N192" s="86">
        <f t="shared" si="2"/>
        <v>1.735328662410014E-3</v>
      </c>
      <c r="O192" s="86">
        <f>L192/'סכום נכסי הקרן'!$C$42</f>
        <v>5.5756545690639119E-4</v>
      </c>
    </row>
    <row r="193" spans="2:15">
      <c r="B193" s="72" t="s">
        <v>740</v>
      </c>
      <c r="C193" s="82" t="s">
        <v>741</v>
      </c>
      <c r="D193" s="83" t="s">
        <v>610</v>
      </c>
      <c r="E193" s="83" t="s">
        <v>607</v>
      </c>
      <c r="F193" s="82"/>
      <c r="G193" s="83" t="s">
        <v>723</v>
      </c>
      <c r="H193" s="83" t="s">
        <v>109</v>
      </c>
      <c r="I193" s="84">
        <v>10921.671224</v>
      </c>
      <c r="J193" s="85">
        <v>6166</v>
      </c>
      <c r="K193" s="82"/>
      <c r="L193" s="84">
        <v>2165.0782464549998</v>
      </c>
      <c r="M193" s="86">
        <v>5.2458610699375894E-6</v>
      </c>
      <c r="N193" s="86">
        <f t="shared" si="2"/>
        <v>4.3823316522596393E-3</v>
      </c>
      <c r="O193" s="86">
        <f>L193/'סכום נכסי הקרן'!$C$42</f>
        <v>1.4080541645719469E-3</v>
      </c>
    </row>
    <row r="194" spans="2:15">
      <c r="B194" s="72" t="s">
        <v>742</v>
      </c>
      <c r="C194" s="82" t="s">
        <v>743</v>
      </c>
      <c r="D194" s="83" t="s">
        <v>610</v>
      </c>
      <c r="E194" s="83" t="s">
        <v>607</v>
      </c>
      <c r="F194" s="82"/>
      <c r="G194" s="83" t="s">
        <v>692</v>
      </c>
      <c r="H194" s="83" t="s">
        <v>109</v>
      </c>
      <c r="I194" s="84">
        <v>3864.1754219999998</v>
      </c>
      <c r="J194" s="85">
        <v>6892</v>
      </c>
      <c r="K194" s="82"/>
      <c r="L194" s="84">
        <v>856.21548882100001</v>
      </c>
      <c r="M194" s="86">
        <v>1.0597611139766725E-5</v>
      </c>
      <c r="N194" s="86">
        <f t="shared" si="2"/>
        <v>1.7330644949940916E-3</v>
      </c>
      <c r="O194" s="86">
        <f>L194/'סכום נכסי הקרן'!$C$42</f>
        <v>5.5683797422998685E-4</v>
      </c>
    </row>
    <row r="195" spans="2:15">
      <c r="B195" s="72" t="s">
        <v>744</v>
      </c>
      <c r="C195" s="82" t="s">
        <v>745</v>
      </c>
      <c r="D195" s="83" t="s">
        <v>610</v>
      </c>
      <c r="E195" s="83" t="s">
        <v>607</v>
      </c>
      <c r="F195" s="82"/>
      <c r="G195" s="83" t="s">
        <v>746</v>
      </c>
      <c r="H195" s="83" t="s">
        <v>109</v>
      </c>
      <c r="I195" s="84">
        <v>1686.92175</v>
      </c>
      <c r="J195" s="85">
        <v>11912</v>
      </c>
      <c r="K195" s="82"/>
      <c r="L195" s="84">
        <v>646.04177213499997</v>
      </c>
      <c r="M195" s="86">
        <v>1.2956394717094136E-5</v>
      </c>
      <c r="N195" s="86">
        <f t="shared" si="2"/>
        <v>1.3076521882498923E-3</v>
      </c>
      <c r="O195" s="86">
        <f>L195/'סכום נכסי הקרן'!$C$42</f>
        <v>4.201519317981076E-4</v>
      </c>
    </row>
    <row r="196" spans="2:15">
      <c r="B196" s="72" t="s">
        <v>747</v>
      </c>
      <c r="C196" s="82" t="s">
        <v>748</v>
      </c>
      <c r="D196" s="83" t="s">
        <v>24</v>
      </c>
      <c r="E196" s="83" t="s">
        <v>607</v>
      </c>
      <c r="F196" s="82"/>
      <c r="G196" s="83" t="s">
        <v>749</v>
      </c>
      <c r="H196" s="83" t="s">
        <v>111</v>
      </c>
      <c r="I196" s="84">
        <v>11046.435957</v>
      </c>
      <c r="J196" s="85">
        <v>4050</v>
      </c>
      <c r="K196" s="82"/>
      <c r="L196" s="84">
        <v>1764.5140463169996</v>
      </c>
      <c r="M196" s="86">
        <v>8.9151786240138229E-6</v>
      </c>
      <c r="N196" s="86">
        <f t="shared" si="2"/>
        <v>3.5715502516792939E-3</v>
      </c>
      <c r="O196" s="86">
        <f>L196/'סכום נכסי הקרן'!$C$42</f>
        <v>1.1475480645701404E-3</v>
      </c>
    </row>
    <row r="197" spans="2:15">
      <c r="B197" s="72" t="s">
        <v>750</v>
      </c>
      <c r="C197" s="82" t="s">
        <v>751</v>
      </c>
      <c r="D197" s="83" t="s">
        <v>24</v>
      </c>
      <c r="E197" s="83" t="s">
        <v>607</v>
      </c>
      <c r="F197" s="82"/>
      <c r="G197" s="83" t="s">
        <v>616</v>
      </c>
      <c r="H197" s="83" t="s">
        <v>111</v>
      </c>
      <c r="I197" s="84">
        <v>4723.1559770000003</v>
      </c>
      <c r="J197" s="85">
        <v>7904</v>
      </c>
      <c r="K197" s="82"/>
      <c r="L197" s="84">
        <v>1472.404503557</v>
      </c>
      <c r="M197" s="86">
        <v>4.819546915306123E-5</v>
      </c>
      <c r="N197" s="86">
        <f t="shared" ref="N197:N263" si="3">IFERROR(L197/$L$11,0)</f>
        <v>2.9802917614791136E-3</v>
      </c>
      <c r="O197" s="86">
        <f>L197/'סכום נכסי הקרן'!$C$42</f>
        <v>9.5757522692887815E-4</v>
      </c>
    </row>
    <row r="198" spans="2:15">
      <c r="B198" s="72" t="s">
        <v>628</v>
      </c>
      <c r="C198" s="82" t="s">
        <v>629</v>
      </c>
      <c r="D198" s="83" t="s">
        <v>99</v>
      </c>
      <c r="E198" s="83" t="s">
        <v>607</v>
      </c>
      <c r="F198" s="82"/>
      <c r="G198" s="83" t="s">
        <v>105</v>
      </c>
      <c r="H198" s="83" t="s">
        <v>112</v>
      </c>
      <c r="I198" s="84">
        <v>45671.393664000003</v>
      </c>
      <c r="J198" s="85">
        <v>721.2</v>
      </c>
      <c r="K198" s="82"/>
      <c r="L198" s="84">
        <v>1446.6132060960001</v>
      </c>
      <c r="M198" s="86">
        <v>2.5790020247738591E-4</v>
      </c>
      <c r="N198" s="86">
        <f>IFERROR(L198/$L$11,0)</f>
        <v>2.9280876347223799E-3</v>
      </c>
      <c r="O198" s="86">
        <f>L198/'סכום נכסי הקרן'!$C$42</f>
        <v>9.4080190990944185E-4</v>
      </c>
    </row>
    <row r="199" spans="2:15">
      <c r="B199" s="72" t="s">
        <v>752</v>
      </c>
      <c r="C199" s="82" t="s">
        <v>753</v>
      </c>
      <c r="D199" s="83" t="s">
        <v>24</v>
      </c>
      <c r="E199" s="83" t="s">
        <v>607</v>
      </c>
      <c r="F199" s="82"/>
      <c r="G199" s="83" t="s">
        <v>715</v>
      </c>
      <c r="H199" s="83" t="s">
        <v>115</v>
      </c>
      <c r="I199" s="84">
        <v>51395.118819000003</v>
      </c>
      <c r="J199" s="85">
        <v>9764</v>
      </c>
      <c r="K199" s="82"/>
      <c r="L199" s="84">
        <v>1973.163868633</v>
      </c>
      <c r="M199" s="86">
        <v>1.672802691044731E-5</v>
      </c>
      <c r="N199" s="86">
        <f t="shared" si="3"/>
        <v>3.9938780461000779E-3</v>
      </c>
      <c r="O199" s="86">
        <f>L199/'סכום נכסי הקרן'!$C$42</f>
        <v>1.283243045446827E-3</v>
      </c>
    </row>
    <row r="200" spans="2:15">
      <c r="B200" s="72" t="s">
        <v>754</v>
      </c>
      <c r="C200" s="82" t="s">
        <v>755</v>
      </c>
      <c r="D200" s="83" t="s">
        <v>606</v>
      </c>
      <c r="E200" s="83" t="s">
        <v>607</v>
      </c>
      <c r="F200" s="82"/>
      <c r="G200" s="83" t="s">
        <v>702</v>
      </c>
      <c r="H200" s="83" t="s">
        <v>109</v>
      </c>
      <c r="I200" s="84">
        <v>5028.0951990000003</v>
      </c>
      <c r="J200" s="85">
        <v>27316</v>
      </c>
      <c r="K200" s="82"/>
      <c r="L200" s="84">
        <v>4415.7204676249994</v>
      </c>
      <c r="M200" s="86">
        <v>2.0915807468351248E-6</v>
      </c>
      <c r="N200" s="86">
        <f t="shared" si="3"/>
        <v>8.9378532182328579E-3</v>
      </c>
      <c r="O200" s="86">
        <f>L200/'סכום נכסי הקרן'!$C$42</f>
        <v>2.871754683326266E-3</v>
      </c>
    </row>
    <row r="201" spans="2:15">
      <c r="B201" s="72" t="s">
        <v>756</v>
      </c>
      <c r="C201" s="82" t="s">
        <v>757</v>
      </c>
      <c r="D201" s="83" t="s">
        <v>610</v>
      </c>
      <c r="E201" s="83" t="s">
        <v>607</v>
      </c>
      <c r="F201" s="82"/>
      <c r="G201" s="83" t="s">
        <v>749</v>
      </c>
      <c r="H201" s="83" t="s">
        <v>109</v>
      </c>
      <c r="I201" s="84">
        <v>1124.6144999999999</v>
      </c>
      <c r="J201" s="85">
        <v>25962</v>
      </c>
      <c r="K201" s="82"/>
      <c r="L201" s="84">
        <v>938.69131901499998</v>
      </c>
      <c r="M201" s="86">
        <v>4.242698111150708E-6</v>
      </c>
      <c r="N201" s="86">
        <f t="shared" si="3"/>
        <v>1.9000036999846535E-3</v>
      </c>
      <c r="O201" s="86">
        <f>L201/'סכום נכסי הקרן'!$C$42</f>
        <v>6.1047596000317404E-4</v>
      </c>
    </row>
    <row r="202" spans="2:15">
      <c r="B202" s="72" t="s">
        <v>758</v>
      </c>
      <c r="C202" s="82" t="s">
        <v>759</v>
      </c>
      <c r="D202" s="83" t="s">
        <v>610</v>
      </c>
      <c r="E202" s="83" t="s">
        <v>607</v>
      </c>
      <c r="F202" s="82"/>
      <c r="G202" s="83" t="s">
        <v>760</v>
      </c>
      <c r="H202" s="83" t="s">
        <v>109</v>
      </c>
      <c r="I202" s="84">
        <v>15744.602999999997</v>
      </c>
      <c r="J202" s="85">
        <v>879</v>
      </c>
      <c r="K202" s="82"/>
      <c r="L202" s="84">
        <v>444.94011909</v>
      </c>
      <c r="M202" s="86">
        <v>4.0292513529983717E-6</v>
      </c>
      <c r="N202" s="86">
        <f t="shared" si="3"/>
        <v>9.0060263200229232E-4</v>
      </c>
      <c r="O202" s="86">
        <f>L202/'סכום נכסי הקרן'!$C$42</f>
        <v>2.8936588721244357E-4</v>
      </c>
    </row>
    <row r="203" spans="2:15">
      <c r="B203" s="72" t="s">
        <v>761</v>
      </c>
      <c r="C203" s="82" t="s">
        <v>762</v>
      </c>
      <c r="D203" s="83" t="s">
        <v>610</v>
      </c>
      <c r="E203" s="83" t="s">
        <v>607</v>
      </c>
      <c r="F203" s="82"/>
      <c r="G203" s="83" t="s">
        <v>710</v>
      </c>
      <c r="H203" s="83" t="s">
        <v>109</v>
      </c>
      <c r="I203" s="84">
        <v>11845.047205999999</v>
      </c>
      <c r="J203" s="85">
        <v>2602</v>
      </c>
      <c r="K203" s="82"/>
      <c r="L203" s="84">
        <v>990.88913244599996</v>
      </c>
      <c r="M203" s="86">
        <v>8.1528698915811862E-6</v>
      </c>
      <c r="N203" s="86">
        <f t="shared" si="3"/>
        <v>2.0056572163653923E-3</v>
      </c>
      <c r="O203" s="86">
        <f>L203/'סכום נכסי הקרן'!$C$42</f>
        <v>6.4442270012834513E-4</v>
      </c>
    </row>
    <row r="204" spans="2:15">
      <c r="B204" s="72" t="s">
        <v>763</v>
      </c>
      <c r="C204" s="82" t="s">
        <v>764</v>
      </c>
      <c r="D204" s="83" t="s">
        <v>610</v>
      </c>
      <c r="E204" s="83" t="s">
        <v>607</v>
      </c>
      <c r="F204" s="82"/>
      <c r="G204" s="83" t="s">
        <v>760</v>
      </c>
      <c r="H204" s="83" t="s">
        <v>109</v>
      </c>
      <c r="I204" s="84">
        <v>3936.1507499999993</v>
      </c>
      <c r="J204" s="85">
        <v>4164</v>
      </c>
      <c r="K204" s="82"/>
      <c r="L204" s="84">
        <v>526.94273489399995</v>
      </c>
      <c r="M204" s="86">
        <v>2.7500383216018689E-6</v>
      </c>
      <c r="N204" s="86">
        <f t="shared" si="3"/>
        <v>1.0665840044512371E-3</v>
      </c>
      <c r="O204" s="86">
        <f>L204/'סכום נכסי הקרן'!$C$42</f>
        <v>3.4269611898474607E-4</v>
      </c>
    </row>
    <row r="205" spans="2:15">
      <c r="B205" s="72" t="s">
        <v>765</v>
      </c>
      <c r="C205" s="82" t="s">
        <v>766</v>
      </c>
      <c r="D205" s="83" t="s">
        <v>610</v>
      </c>
      <c r="E205" s="83" t="s">
        <v>607</v>
      </c>
      <c r="F205" s="82"/>
      <c r="G205" s="83" t="s">
        <v>707</v>
      </c>
      <c r="H205" s="83" t="s">
        <v>109</v>
      </c>
      <c r="I205" s="84">
        <v>2282.967435</v>
      </c>
      <c r="J205" s="85">
        <v>26371</v>
      </c>
      <c r="K205" s="82"/>
      <c r="L205" s="84">
        <v>1935.5629154429998</v>
      </c>
      <c r="M205" s="86">
        <v>6.6352256967594257E-6</v>
      </c>
      <c r="N205" s="86">
        <f t="shared" si="3"/>
        <v>3.9177700127809708E-3</v>
      </c>
      <c r="O205" s="86">
        <f>L205/'סכום נכסי הקרן'!$C$42</f>
        <v>1.2587893432225573E-3</v>
      </c>
    </row>
    <row r="206" spans="2:15">
      <c r="B206" s="72" t="s">
        <v>767</v>
      </c>
      <c r="C206" s="82" t="s">
        <v>768</v>
      </c>
      <c r="D206" s="83" t="s">
        <v>606</v>
      </c>
      <c r="E206" s="83" t="s">
        <v>607</v>
      </c>
      <c r="F206" s="82"/>
      <c r="G206" s="83" t="s">
        <v>692</v>
      </c>
      <c r="H206" s="83" t="s">
        <v>109</v>
      </c>
      <c r="I206" s="84">
        <v>4273.5351000000001</v>
      </c>
      <c r="J206" s="85">
        <v>9354</v>
      </c>
      <c r="K206" s="82"/>
      <c r="L206" s="84">
        <v>1285.1849115120001</v>
      </c>
      <c r="M206" s="86">
        <v>3.1186716743941734E-5</v>
      </c>
      <c r="N206" s="86">
        <f t="shared" si="3"/>
        <v>2.6013408642146288E-3</v>
      </c>
      <c r="O206" s="86">
        <f>L206/'סכום נכסי הקרן'!$C$42</f>
        <v>8.3581735203449279E-4</v>
      </c>
    </row>
    <row r="207" spans="2:15">
      <c r="B207" s="72" t="s">
        <v>769</v>
      </c>
      <c r="C207" s="82" t="s">
        <v>770</v>
      </c>
      <c r="D207" s="83" t="s">
        <v>24</v>
      </c>
      <c r="E207" s="83" t="s">
        <v>607</v>
      </c>
      <c r="F207" s="82"/>
      <c r="G207" s="83" t="s">
        <v>633</v>
      </c>
      <c r="H207" s="83" t="s">
        <v>115</v>
      </c>
      <c r="I207" s="84">
        <v>15513.101105</v>
      </c>
      <c r="J207" s="85">
        <v>17200</v>
      </c>
      <c r="K207" s="82"/>
      <c r="L207" s="84">
        <v>1049.1572330280001</v>
      </c>
      <c r="M207" s="86">
        <v>1.0620523365272969E-5</v>
      </c>
      <c r="N207" s="86">
        <f t="shared" si="3"/>
        <v>2.1235975919225557E-3</v>
      </c>
      <c r="O207" s="86">
        <f>L207/'סכום נכסי הקרן'!$C$42</f>
        <v>6.823172389610726E-4</v>
      </c>
    </row>
    <row r="208" spans="2:15">
      <c r="B208" s="72" t="s">
        <v>771</v>
      </c>
      <c r="C208" s="82" t="s">
        <v>772</v>
      </c>
      <c r="D208" s="83" t="s">
        <v>610</v>
      </c>
      <c r="E208" s="83" t="s">
        <v>607</v>
      </c>
      <c r="F208" s="82"/>
      <c r="G208" s="83" t="s">
        <v>633</v>
      </c>
      <c r="H208" s="83" t="s">
        <v>109</v>
      </c>
      <c r="I208" s="84">
        <v>1180.845225</v>
      </c>
      <c r="J208" s="85">
        <v>26562</v>
      </c>
      <c r="K208" s="82"/>
      <c r="L208" s="84">
        <v>1008.404389356</v>
      </c>
      <c r="M208" s="86">
        <v>1.0968273902821923E-6</v>
      </c>
      <c r="N208" s="86">
        <f t="shared" si="3"/>
        <v>2.0411098217757661E-3</v>
      </c>
      <c r="O208" s="86">
        <f>L208/'סכום נכסי הקרן'!$C$42</f>
        <v>6.5581371127357941E-4</v>
      </c>
    </row>
    <row r="209" spans="2:15">
      <c r="B209" s="72" t="s">
        <v>773</v>
      </c>
      <c r="C209" s="82" t="s">
        <v>774</v>
      </c>
      <c r="D209" s="83" t="s">
        <v>736</v>
      </c>
      <c r="E209" s="83" t="s">
        <v>607</v>
      </c>
      <c r="F209" s="82"/>
      <c r="G209" s="83" t="s">
        <v>633</v>
      </c>
      <c r="H209" s="83" t="s">
        <v>111</v>
      </c>
      <c r="I209" s="84">
        <v>6747.6869999999999</v>
      </c>
      <c r="J209" s="85">
        <v>2604</v>
      </c>
      <c r="K209" s="82"/>
      <c r="L209" s="84">
        <v>693.01690180600008</v>
      </c>
      <c r="M209" s="86">
        <v>2.1650434504718523E-6</v>
      </c>
      <c r="N209" s="86">
        <f t="shared" si="3"/>
        <v>1.4027344782148352E-3</v>
      </c>
      <c r="O209" s="86">
        <f>L209/'סכום נכסי הקרן'!$C$42</f>
        <v>4.5070211032992709E-4</v>
      </c>
    </row>
    <row r="210" spans="2:15">
      <c r="B210" s="72" t="s">
        <v>775</v>
      </c>
      <c r="C210" s="82" t="s">
        <v>776</v>
      </c>
      <c r="D210" s="83" t="s">
        <v>24</v>
      </c>
      <c r="E210" s="83" t="s">
        <v>607</v>
      </c>
      <c r="F210" s="82"/>
      <c r="G210" s="83" t="s">
        <v>673</v>
      </c>
      <c r="H210" s="83" t="s">
        <v>111</v>
      </c>
      <c r="I210" s="84">
        <v>6747.6869999999999</v>
      </c>
      <c r="J210" s="85">
        <v>3139</v>
      </c>
      <c r="K210" s="82"/>
      <c r="L210" s="84">
        <v>835.39940659300009</v>
      </c>
      <c r="M210" s="86">
        <v>5.1669942455338324E-6</v>
      </c>
      <c r="N210" s="86">
        <f t="shared" si="3"/>
        <v>1.6909306939764297E-3</v>
      </c>
      <c r="O210" s="86">
        <f>L210/'סכום נכסי הקרן'!$C$42</f>
        <v>5.433002781586331E-4</v>
      </c>
    </row>
    <row r="211" spans="2:15">
      <c r="B211" s="72" t="s">
        <v>777</v>
      </c>
      <c r="C211" s="82" t="s">
        <v>778</v>
      </c>
      <c r="D211" s="83" t="s">
        <v>610</v>
      </c>
      <c r="E211" s="83" t="s">
        <v>607</v>
      </c>
      <c r="F211" s="82"/>
      <c r="G211" s="83" t="s">
        <v>707</v>
      </c>
      <c r="H211" s="83" t="s">
        <v>109</v>
      </c>
      <c r="I211" s="84">
        <v>1691.9825149999999</v>
      </c>
      <c r="J211" s="85">
        <v>11529</v>
      </c>
      <c r="K211" s="82"/>
      <c r="L211" s="84">
        <v>627.14575526500005</v>
      </c>
      <c r="M211" s="86">
        <v>3.0144867879771873E-6</v>
      </c>
      <c r="N211" s="86">
        <f t="shared" si="3"/>
        <v>1.2694047886620853E-3</v>
      </c>
      <c r="O211" s="86">
        <f>L211/'סכום נכסי הקרן'!$C$42</f>
        <v>4.0786294626551098E-4</v>
      </c>
    </row>
    <row r="212" spans="2:15">
      <c r="B212" s="72" t="s">
        <v>779</v>
      </c>
      <c r="C212" s="82" t="s">
        <v>780</v>
      </c>
      <c r="D212" s="83" t="s">
        <v>610</v>
      </c>
      <c r="E212" s="83" t="s">
        <v>607</v>
      </c>
      <c r="F212" s="82"/>
      <c r="G212" s="83" t="s">
        <v>723</v>
      </c>
      <c r="H212" s="83" t="s">
        <v>109</v>
      </c>
      <c r="I212" s="84">
        <v>8769.1928100000005</v>
      </c>
      <c r="J212" s="85">
        <v>12707</v>
      </c>
      <c r="K212" s="82"/>
      <c r="L212" s="84">
        <v>3582.478777114</v>
      </c>
      <c r="M212" s="86">
        <v>2.8768401017776946E-6</v>
      </c>
      <c r="N212" s="86">
        <f t="shared" si="3"/>
        <v>7.2512899541625859E-3</v>
      </c>
      <c r="O212" s="86">
        <f>L212/'סכום נכסי הקרן'!$C$42</f>
        <v>2.3298576713637622E-3</v>
      </c>
    </row>
    <row r="213" spans="2:15">
      <c r="B213" s="72" t="s">
        <v>781</v>
      </c>
      <c r="C213" s="82" t="s">
        <v>782</v>
      </c>
      <c r="D213" s="83" t="s">
        <v>24</v>
      </c>
      <c r="E213" s="83" t="s">
        <v>607</v>
      </c>
      <c r="F213" s="82"/>
      <c r="G213" s="83" t="s">
        <v>692</v>
      </c>
      <c r="H213" s="83" t="s">
        <v>111</v>
      </c>
      <c r="I213" s="84">
        <v>449.8458</v>
      </c>
      <c r="J213" s="85">
        <v>59440</v>
      </c>
      <c r="K213" s="82"/>
      <c r="L213" s="84">
        <v>1054.606365677</v>
      </c>
      <c r="M213" s="86">
        <v>3.562307691199039E-6</v>
      </c>
      <c r="N213" s="86">
        <f t="shared" si="3"/>
        <v>2.1346271731971234E-3</v>
      </c>
      <c r="O213" s="86">
        <f>L213/'סכום נכסי הקרן'!$C$42</f>
        <v>6.8586107112154633E-4</v>
      </c>
    </row>
    <row r="214" spans="2:15">
      <c r="B214" s="72" t="s">
        <v>642</v>
      </c>
      <c r="C214" s="82" t="s">
        <v>643</v>
      </c>
      <c r="D214" s="83" t="s">
        <v>606</v>
      </c>
      <c r="E214" s="83" t="s">
        <v>607</v>
      </c>
      <c r="F214" s="82"/>
      <c r="G214" s="83" t="s">
        <v>135</v>
      </c>
      <c r="H214" s="83" t="s">
        <v>109</v>
      </c>
      <c r="I214" s="84">
        <v>5613.8405210000001</v>
      </c>
      <c r="J214" s="85">
        <v>6223</v>
      </c>
      <c r="K214" s="82"/>
      <c r="L214" s="84">
        <v>1123.1579854710001</v>
      </c>
      <c r="M214" s="86">
        <v>8.3932499742618634E-5</v>
      </c>
      <c r="N214" s="86">
        <f>IFERROR(L214/$L$11,0)</f>
        <v>2.2733824046668413E-3</v>
      </c>
      <c r="O214" s="86">
        <f>L214/'סכום נכסי הקרן'!$C$42</f>
        <v>7.3044347542824473E-4</v>
      </c>
    </row>
    <row r="215" spans="2:15">
      <c r="B215" s="72" t="s">
        <v>783</v>
      </c>
      <c r="C215" s="82" t="s">
        <v>784</v>
      </c>
      <c r="D215" s="83" t="s">
        <v>99</v>
      </c>
      <c r="E215" s="83" t="s">
        <v>607</v>
      </c>
      <c r="F215" s="82"/>
      <c r="G215" s="83" t="s">
        <v>723</v>
      </c>
      <c r="H215" s="83" t="s">
        <v>112</v>
      </c>
      <c r="I215" s="84">
        <v>506076.52500000002</v>
      </c>
      <c r="J215" s="85">
        <v>36.44</v>
      </c>
      <c r="K215" s="82"/>
      <c r="L215" s="84">
        <v>809.92910141000004</v>
      </c>
      <c r="M215" s="86">
        <v>7.1440174607738967E-6</v>
      </c>
      <c r="N215" s="86">
        <f t="shared" si="3"/>
        <v>1.6393762872112542E-3</v>
      </c>
      <c r="O215" s="86">
        <f>L215/'סכום נכסי הקרן'!$C$42</f>
        <v>5.2673571780403015E-4</v>
      </c>
    </row>
    <row r="216" spans="2:15">
      <c r="B216" s="72" t="s">
        <v>785</v>
      </c>
      <c r="C216" s="82" t="s">
        <v>786</v>
      </c>
      <c r="D216" s="83" t="s">
        <v>24</v>
      </c>
      <c r="E216" s="83" t="s">
        <v>607</v>
      </c>
      <c r="F216" s="82"/>
      <c r="G216" s="83" t="s">
        <v>692</v>
      </c>
      <c r="H216" s="83" t="s">
        <v>111</v>
      </c>
      <c r="I216" s="84">
        <v>955.922325</v>
      </c>
      <c r="J216" s="85">
        <v>51090</v>
      </c>
      <c r="K216" s="82"/>
      <c r="L216" s="84">
        <v>1926.2223813539999</v>
      </c>
      <c r="M216" s="86">
        <v>1.8938255100833709E-6</v>
      </c>
      <c r="N216" s="86">
        <f t="shared" si="3"/>
        <v>3.8988638516506482E-3</v>
      </c>
      <c r="O216" s="86">
        <f>L216/'סכום נכסי הקרן'!$C$42</f>
        <v>1.2527147461751402E-3</v>
      </c>
    </row>
    <row r="217" spans="2:15">
      <c r="B217" s="72" t="s">
        <v>787</v>
      </c>
      <c r="C217" s="82" t="s">
        <v>788</v>
      </c>
      <c r="D217" s="83" t="s">
        <v>610</v>
      </c>
      <c r="E217" s="83" t="s">
        <v>607</v>
      </c>
      <c r="F217" s="82"/>
      <c r="G217" s="83" t="s">
        <v>622</v>
      </c>
      <c r="H217" s="83" t="s">
        <v>109</v>
      </c>
      <c r="I217" s="84">
        <v>2098.688103</v>
      </c>
      <c r="J217" s="85">
        <v>35694</v>
      </c>
      <c r="K217" s="82"/>
      <c r="L217" s="84">
        <v>2408.3749267650001</v>
      </c>
      <c r="M217" s="86">
        <v>2.1231672790410716E-6</v>
      </c>
      <c r="N217" s="86">
        <f t="shared" si="3"/>
        <v>4.8747881003154856E-3</v>
      </c>
      <c r="O217" s="86">
        <f>L217/'סכום נכסי הקרן'!$C$42</f>
        <v>1.5662816579652883E-3</v>
      </c>
    </row>
    <row r="218" spans="2:15">
      <c r="B218" s="72" t="s">
        <v>789</v>
      </c>
      <c r="C218" s="82" t="s">
        <v>790</v>
      </c>
      <c r="D218" s="83" t="s">
        <v>606</v>
      </c>
      <c r="E218" s="83" t="s">
        <v>607</v>
      </c>
      <c r="F218" s="82"/>
      <c r="G218" s="83" t="s">
        <v>692</v>
      </c>
      <c r="H218" s="83" t="s">
        <v>109</v>
      </c>
      <c r="I218" s="84">
        <v>25866.1335</v>
      </c>
      <c r="J218" s="85">
        <v>1745</v>
      </c>
      <c r="K218" s="82"/>
      <c r="L218" s="84">
        <v>1451.1353550839999</v>
      </c>
      <c r="M218" s="86">
        <v>7.4319362449470791E-5</v>
      </c>
      <c r="N218" s="86">
        <f t="shared" si="3"/>
        <v>2.9372409097501041E-3</v>
      </c>
      <c r="O218" s="86">
        <f>L218/'סכום נכסי הקרן'!$C$42</f>
        <v>9.4374288016111458E-4</v>
      </c>
    </row>
    <row r="219" spans="2:15">
      <c r="B219" s="72" t="s">
        <v>791</v>
      </c>
      <c r="C219" s="82" t="s">
        <v>792</v>
      </c>
      <c r="D219" s="83" t="s">
        <v>610</v>
      </c>
      <c r="E219" s="83" t="s">
        <v>607</v>
      </c>
      <c r="F219" s="82"/>
      <c r="G219" s="83" t="s">
        <v>746</v>
      </c>
      <c r="H219" s="83" t="s">
        <v>109</v>
      </c>
      <c r="I219" s="84">
        <v>2665.9998879999998</v>
      </c>
      <c r="J219" s="85">
        <v>21458</v>
      </c>
      <c r="K219" s="82"/>
      <c r="L219" s="84">
        <v>1839.2058726570001</v>
      </c>
      <c r="M219" s="86">
        <v>3.5779903006879291E-6</v>
      </c>
      <c r="N219" s="86">
        <f t="shared" si="3"/>
        <v>3.7227338660686632E-3</v>
      </c>
      <c r="O219" s="86">
        <f>L219/'סכום נכסי הקרן'!$C$42</f>
        <v>1.1961237395184815E-3</v>
      </c>
    </row>
    <row r="220" spans="2:15">
      <c r="B220" s="72" t="s">
        <v>793</v>
      </c>
      <c r="C220" s="82" t="s">
        <v>794</v>
      </c>
      <c r="D220" s="83" t="s">
        <v>606</v>
      </c>
      <c r="E220" s="83" t="s">
        <v>607</v>
      </c>
      <c r="F220" s="82"/>
      <c r="G220" s="83" t="s">
        <v>622</v>
      </c>
      <c r="H220" s="83" t="s">
        <v>109</v>
      </c>
      <c r="I220" s="84">
        <v>5996.5232370000003</v>
      </c>
      <c r="J220" s="85">
        <v>22242</v>
      </c>
      <c r="K220" s="82"/>
      <c r="L220" s="84">
        <v>4287.9956352580002</v>
      </c>
      <c r="M220" s="86">
        <v>7.9313887099302813E-7</v>
      </c>
      <c r="N220" s="86">
        <f t="shared" si="3"/>
        <v>8.6793255753737884E-3</v>
      </c>
      <c r="O220" s="86">
        <f>L220/'סכום נכסי הקרן'!$C$42</f>
        <v>2.7886891024734382E-3</v>
      </c>
    </row>
    <row r="221" spans="2:15">
      <c r="B221" s="72" t="s">
        <v>795</v>
      </c>
      <c r="C221" s="82" t="s">
        <v>796</v>
      </c>
      <c r="D221" s="83" t="s">
        <v>610</v>
      </c>
      <c r="E221" s="83" t="s">
        <v>607</v>
      </c>
      <c r="F221" s="82"/>
      <c r="G221" s="83" t="s">
        <v>707</v>
      </c>
      <c r="H221" s="83" t="s">
        <v>109</v>
      </c>
      <c r="I221" s="84">
        <v>6811.4526420000002</v>
      </c>
      <c r="J221" s="85">
        <v>6853</v>
      </c>
      <c r="K221" s="82"/>
      <c r="L221" s="84">
        <v>1500.7261512829998</v>
      </c>
      <c r="M221" s="86">
        <v>3.7649011928514759E-6</v>
      </c>
      <c r="N221" s="86">
        <f t="shared" si="3"/>
        <v>3.0376175664365169E-3</v>
      </c>
      <c r="O221" s="86">
        <f>L221/'סכום נכסי הקרן'!$C$42</f>
        <v>9.7599415201550196E-4</v>
      </c>
    </row>
    <row r="222" spans="2:15">
      <c r="B222" s="72" t="s">
        <v>797</v>
      </c>
      <c r="C222" s="82" t="s">
        <v>798</v>
      </c>
      <c r="D222" s="83" t="s">
        <v>610</v>
      </c>
      <c r="E222" s="83" t="s">
        <v>607</v>
      </c>
      <c r="F222" s="82"/>
      <c r="G222" s="83" t="s">
        <v>710</v>
      </c>
      <c r="H222" s="83" t="s">
        <v>109</v>
      </c>
      <c r="I222" s="84">
        <v>8286.5361599999997</v>
      </c>
      <c r="J222" s="85">
        <v>2301</v>
      </c>
      <c r="K222" s="82"/>
      <c r="L222" s="84">
        <v>613.01432848899992</v>
      </c>
      <c r="M222" s="86">
        <v>2.185901995788003E-5</v>
      </c>
      <c r="N222" s="86">
        <f t="shared" si="3"/>
        <v>1.2408013887833724E-3</v>
      </c>
      <c r="O222" s="86">
        <f>L222/'סכום נכסי הקרן'!$C$42</f>
        <v>3.9867260205699555E-4</v>
      </c>
    </row>
    <row r="223" spans="2:15">
      <c r="B223" s="72" t="s">
        <v>799</v>
      </c>
      <c r="C223" s="82" t="s">
        <v>800</v>
      </c>
      <c r="D223" s="83" t="s">
        <v>606</v>
      </c>
      <c r="E223" s="83" t="s">
        <v>607</v>
      </c>
      <c r="F223" s="82"/>
      <c r="G223" s="83" t="s">
        <v>707</v>
      </c>
      <c r="H223" s="83" t="s">
        <v>109</v>
      </c>
      <c r="I223" s="84">
        <v>1320.2974229999998</v>
      </c>
      <c r="J223" s="85">
        <v>13274</v>
      </c>
      <c r="K223" s="82"/>
      <c r="L223" s="84">
        <v>563.44893997199995</v>
      </c>
      <c r="M223" s="86">
        <v>8.0487488670051636E-6</v>
      </c>
      <c r="N223" s="86">
        <f t="shared" si="3"/>
        <v>1.1404761597482332E-3</v>
      </c>
      <c r="O223" s="86">
        <f>L223/'סכום נכסי הקרן'!$C$42</f>
        <v>3.6643785403610502E-4</v>
      </c>
    </row>
    <row r="224" spans="2:15">
      <c r="B224" s="72" t="s">
        <v>801</v>
      </c>
      <c r="C224" s="82" t="s">
        <v>802</v>
      </c>
      <c r="D224" s="83" t="s">
        <v>103</v>
      </c>
      <c r="E224" s="83" t="s">
        <v>607</v>
      </c>
      <c r="F224" s="82"/>
      <c r="G224" s="83" t="s">
        <v>803</v>
      </c>
      <c r="H224" s="83" t="s">
        <v>689</v>
      </c>
      <c r="I224" s="84">
        <v>4273.5351000000001</v>
      </c>
      <c r="J224" s="85">
        <v>10426</v>
      </c>
      <c r="K224" s="82"/>
      <c r="L224" s="84">
        <v>1626.2003970160001</v>
      </c>
      <c r="M224" s="86">
        <v>1.4833513016313781E-6</v>
      </c>
      <c r="N224" s="86">
        <f t="shared" si="3"/>
        <v>3.2915898002435226E-3</v>
      </c>
      <c r="O224" s="86">
        <f>L224/'סכום נכסי הקרן'!$C$42</f>
        <v>1.0575960685005777E-3</v>
      </c>
    </row>
    <row r="225" spans="2:15">
      <c r="B225" s="72" t="s">
        <v>804</v>
      </c>
      <c r="C225" s="82" t="s">
        <v>805</v>
      </c>
      <c r="D225" s="83" t="s">
        <v>606</v>
      </c>
      <c r="E225" s="83" t="s">
        <v>607</v>
      </c>
      <c r="F225" s="82"/>
      <c r="G225" s="83" t="s">
        <v>702</v>
      </c>
      <c r="H225" s="83" t="s">
        <v>109</v>
      </c>
      <c r="I225" s="84">
        <v>1611.9549469999997</v>
      </c>
      <c r="J225" s="85">
        <v>54073</v>
      </c>
      <c r="K225" s="82"/>
      <c r="L225" s="84">
        <v>2802.2981618819999</v>
      </c>
      <c r="M225" s="86">
        <v>3.6486490743688977E-6</v>
      </c>
      <c r="N225" s="86">
        <f t="shared" si="3"/>
        <v>5.672127533493161E-3</v>
      </c>
      <c r="O225" s="86">
        <f>L225/'סכום נכסי הקרן'!$C$42</f>
        <v>1.8224688200857934E-3</v>
      </c>
    </row>
    <row r="226" spans="2:15">
      <c r="B226" s="72" t="s">
        <v>806</v>
      </c>
      <c r="C226" s="82" t="s">
        <v>807</v>
      </c>
      <c r="D226" s="83" t="s">
        <v>99</v>
      </c>
      <c r="E226" s="83" t="s">
        <v>607</v>
      </c>
      <c r="F226" s="82"/>
      <c r="G226" s="83" t="s">
        <v>633</v>
      </c>
      <c r="H226" s="83" t="s">
        <v>112</v>
      </c>
      <c r="I226" s="84">
        <v>2024.3061000000002</v>
      </c>
      <c r="J226" s="85">
        <v>7086</v>
      </c>
      <c r="K226" s="82"/>
      <c r="L226" s="84">
        <v>629.9843702070001</v>
      </c>
      <c r="M226" s="86">
        <v>1.522615361967071E-5</v>
      </c>
      <c r="N226" s="86">
        <f t="shared" si="3"/>
        <v>1.2751504249360961E-3</v>
      </c>
      <c r="O226" s="86">
        <f>L226/'סכום נכסי הקרן'!$C$42</f>
        <v>4.0970903362851676E-4</v>
      </c>
    </row>
    <row r="227" spans="2:15">
      <c r="B227" s="72" t="s">
        <v>808</v>
      </c>
      <c r="C227" s="82" t="s">
        <v>809</v>
      </c>
      <c r="D227" s="83" t="s">
        <v>610</v>
      </c>
      <c r="E227" s="83" t="s">
        <v>607</v>
      </c>
      <c r="F227" s="82"/>
      <c r="G227" s="83" t="s">
        <v>692</v>
      </c>
      <c r="H227" s="83" t="s">
        <v>109</v>
      </c>
      <c r="I227" s="84">
        <v>3981.1353300000001</v>
      </c>
      <c r="J227" s="85">
        <v>14147</v>
      </c>
      <c r="K227" s="82"/>
      <c r="L227" s="84">
        <v>1810.7240566590001</v>
      </c>
      <c r="M227" s="86">
        <v>3.1727015334372554E-6</v>
      </c>
      <c r="N227" s="86">
        <f t="shared" si="3"/>
        <v>3.6650838647505862E-3</v>
      </c>
      <c r="O227" s="86">
        <f>L227/'סכום נכסי הקרן'!$C$42</f>
        <v>1.1776006493270669E-3</v>
      </c>
    </row>
    <row r="228" spans="2:15">
      <c r="B228" s="72" t="s">
        <v>810</v>
      </c>
      <c r="C228" s="82" t="s">
        <v>811</v>
      </c>
      <c r="D228" s="83" t="s">
        <v>610</v>
      </c>
      <c r="E228" s="83" t="s">
        <v>607</v>
      </c>
      <c r="F228" s="82"/>
      <c r="G228" s="83" t="s">
        <v>710</v>
      </c>
      <c r="H228" s="83" t="s">
        <v>109</v>
      </c>
      <c r="I228" s="84">
        <v>3349.1416979999999</v>
      </c>
      <c r="J228" s="85">
        <v>4816</v>
      </c>
      <c r="K228" s="84">
        <v>4.845370752</v>
      </c>
      <c r="L228" s="84">
        <v>523.40771607600004</v>
      </c>
      <c r="M228" s="86">
        <v>5.8845042932617971E-6</v>
      </c>
      <c r="N228" s="86">
        <f t="shared" si="3"/>
        <v>1.0594287781295927E-3</v>
      </c>
      <c r="O228" s="86">
        <f>L228/'סכום נכסי הקרן'!$C$42</f>
        <v>3.4039712679974078E-4</v>
      </c>
    </row>
    <row r="229" spans="2:15">
      <c r="B229" s="72" t="s">
        <v>812</v>
      </c>
      <c r="C229" s="82" t="s">
        <v>813</v>
      </c>
      <c r="D229" s="83" t="s">
        <v>606</v>
      </c>
      <c r="E229" s="83" t="s">
        <v>607</v>
      </c>
      <c r="F229" s="82"/>
      <c r="G229" s="83" t="s">
        <v>673</v>
      </c>
      <c r="H229" s="83" t="s">
        <v>109</v>
      </c>
      <c r="I229" s="84">
        <v>1463.1234649999999</v>
      </c>
      <c r="J229" s="85">
        <v>52220</v>
      </c>
      <c r="K229" s="82"/>
      <c r="L229" s="84">
        <v>2456.3984802160003</v>
      </c>
      <c r="M229" s="86">
        <v>2.3636889579967689E-6</v>
      </c>
      <c r="N229" s="86">
        <f t="shared" si="3"/>
        <v>4.9719925032911706E-3</v>
      </c>
      <c r="O229" s="86">
        <f>L229/'סכום נכסי הקרן'!$C$42</f>
        <v>1.5975136767364074E-3</v>
      </c>
    </row>
    <row r="230" spans="2:15">
      <c r="B230" s="72" t="s">
        <v>814</v>
      </c>
      <c r="C230" s="82" t="s">
        <v>815</v>
      </c>
      <c r="D230" s="83" t="s">
        <v>606</v>
      </c>
      <c r="E230" s="83" t="s">
        <v>607</v>
      </c>
      <c r="F230" s="82"/>
      <c r="G230" s="83" t="s">
        <v>622</v>
      </c>
      <c r="H230" s="83" t="s">
        <v>109</v>
      </c>
      <c r="I230" s="84">
        <v>5780.5185300000003</v>
      </c>
      <c r="J230" s="85">
        <v>6469</v>
      </c>
      <c r="K230" s="82"/>
      <c r="L230" s="84">
        <v>1202.2227060140001</v>
      </c>
      <c r="M230" s="86">
        <v>1.9634686725764718E-6</v>
      </c>
      <c r="N230" s="86">
        <f t="shared" si="3"/>
        <v>2.4334171876960347E-3</v>
      </c>
      <c r="O230" s="86">
        <f>L230/'סכום נכסי הקרן'!$C$42</f>
        <v>7.8186305308719116E-4</v>
      </c>
    </row>
    <row r="231" spans="2:15">
      <c r="B231" s="72" t="s">
        <v>656</v>
      </c>
      <c r="C231" s="82" t="s">
        <v>657</v>
      </c>
      <c r="D231" s="83" t="s">
        <v>610</v>
      </c>
      <c r="E231" s="83" t="s">
        <v>607</v>
      </c>
      <c r="F231" s="82"/>
      <c r="G231" s="83" t="s">
        <v>133</v>
      </c>
      <c r="H231" s="83" t="s">
        <v>109</v>
      </c>
      <c r="I231" s="84">
        <v>18038.833966999999</v>
      </c>
      <c r="J231" s="85">
        <v>9028</v>
      </c>
      <c r="K231" s="82"/>
      <c r="L231" s="84">
        <v>5235.7751666280001</v>
      </c>
      <c r="M231" s="86">
        <v>3.2303871516476486E-4</v>
      </c>
      <c r="N231" s="86">
        <f>IFERROR(L231/$L$11,0)</f>
        <v>1.0597724712442984E-2</v>
      </c>
      <c r="O231" s="86">
        <f>L231/'סכום נכסי הקרן'!$C$42</f>
        <v>3.405075562605614E-3</v>
      </c>
    </row>
    <row r="232" spans="2:15">
      <c r="B232" s="72" t="s">
        <v>816</v>
      </c>
      <c r="C232" s="82" t="s">
        <v>817</v>
      </c>
      <c r="D232" s="83" t="s">
        <v>610</v>
      </c>
      <c r="E232" s="83" t="s">
        <v>607</v>
      </c>
      <c r="F232" s="82"/>
      <c r="G232" s="83" t="s">
        <v>622</v>
      </c>
      <c r="H232" s="83" t="s">
        <v>109</v>
      </c>
      <c r="I232" s="84">
        <v>1604.3654730000001</v>
      </c>
      <c r="J232" s="85">
        <v>35539</v>
      </c>
      <c r="K232" s="82"/>
      <c r="L232" s="84">
        <v>1833.1140573489999</v>
      </c>
      <c r="M232" s="86">
        <v>1.6793807404610164E-5</v>
      </c>
      <c r="N232" s="86">
        <f t="shared" si="3"/>
        <v>3.7104034317817359E-3</v>
      </c>
      <c r="O232" s="86">
        <f>L232/'סכום נכסי הקרן'!$C$42</f>
        <v>1.192161940018497E-3</v>
      </c>
    </row>
    <row r="233" spans="2:15">
      <c r="B233" s="72" t="s">
        <v>818</v>
      </c>
      <c r="C233" s="82" t="s">
        <v>819</v>
      </c>
      <c r="D233" s="83" t="s">
        <v>606</v>
      </c>
      <c r="E233" s="83" t="s">
        <v>607</v>
      </c>
      <c r="F233" s="82"/>
      <c r="G233" s="83" t="s">
        <v>622</v>
      </c>
      <c r="H233" s="83" t="s">
        <v>109</v>
      </c>
      <c r="I233" s="84">
        <v>3397.3142050000001</v>
      </c>
      <c r="J233" s="85">
        <v>23420</v>
      </c>
      <c r="K233" s="82"/>
      <c r="L233" s="84">
        <v>2558.0179222960001</v>
      </c>
      <c r="M233" s="86">
        <v>2.8994947126066325E-6</v>
      </c>
      <c r="N233" s="86">
        <f t="shared" si="3"/>
        <v>5.177680264572459E-3</v>
      </c>
      <c r="O233" s="86">
        <f>L233/'סכום נכסי הקרן'!$C$42</f>
        <v>1.6636016709493202E-3</v>
      </c>
    </row>
    <row r="234" spans="2:15">
      <c r="B234" s="72" t="s">
        <v>820</v>
      </c>
      <c r="C234" s="82" t="s">
        <v>821</v>
      </c>
      <c r="D234" s="83" t="s">
        <v>24</v>
      </c>
      <c r="E234" s="83" t="s">
        <v>607</v>
      </c>
      <c r="F234" s="82"/>
      <c r="G234" s="83" t="s">
        <v>760</v>
      </c>
      <c r="H234" s="83" t="s">
        <v>111</v>
      </c>
      <c r="I234" s="84">
        <v>16869.217499999999</v>
      </c>
      <c r="J234" s="85">
        <v>2237</v>
      </c>
      <c r="K234" s="82"/>
      <c r="L234" s="84">
        <v>1488.3629121930001</v>
      </c>
      <c r="M234" s="86">
        <v>1.8851906159109892E-5</v>
      </c>
      <c r="N234" s="86">
        <f t="shared" si="3"/>
        <v>3.0125931526180923E-3</v>
      </c>
      <c r="O234" s="86">
        <f>L234/'סכום נכסי הקרן'!$C$42</f>
        <v>9.6795374501553507E-4</v>
      </c>
    </row>
    <row r="235" spans="2:15">
      <c r="B235" s="72" t="s">
        <v>660</v>
      </c>
      <c r="C235" s="82" t="s">
        <v>661</v>
      </c>
      <c r="D235" s="83" t="s">
        <v>606</v>
      </c>
      <c r="E235" s="83" t="s">
        <v>607</v>
      </c>
      <c r="F235" s="82"/>
      <c r="G235" s="83" t="s">
        <v>258</v>
      </c>
      <c r="H235" s="83" t="s">
        <v>109</v>
      </c>
      <c r="I235" s="84">
        <v>12384.562054000002</v>
      </c>
      <c r="J235" s="85">
        <v>4472</v>
      </c>
      <c r="K235" s="82"/>
      <c r="L235" s="84">
        <v>1780.5879324429998</v>
      </c>
      <c r="M235" s="86">
        <v>9.0735170804687225E-5</v>
      </c>
      <c r="N235" s="86">
        <f>IFERROR(L235/$L$11,0)</f>
        <v>3.6040853806336977E-3</v>
      </c>
      <c r="O235" s="86">
        <f>L235/'סכום נכסי הקרן'!$C$42</f>
        <v>1.1580016832038447E-3</v>
      </c>
    </row>
    <row r="236" spans="2:15">
      <c r="B236" s="72" t="s">
        <v>822</v>
      </c>
      <c r="C236" s="82" t="s">
        <v>823</v>
      </c>
      <c r="D236" s="83" t="s">
        <v>610</v>
      </c>
      <c r="E236" s="83" t="s">
        <v>607</v>
      </c>
      <c r="F236" s="82"/>
      <c r="G236" s="83" t="s">
        <v>718</v>
      </c>
      <c r="H236" s="83" t="s">
        <v>109</v>
      </c>
      <c r="I236" s="84">
        <v>3978.5712090000002</v>
      </c>
      <c r="J236" s="85">
        <v>9966</v>
      </c>
      <c r="K236" s="82"/>
      <c r="L236" s="84">
        <v>1274.761667409</v>
      </c>
      <c r="M236" s="86">
        <v>5.3867697953646312E-6</v>
      </c>
      <c r="N236" s="86">
        <f t="shared" si="3"/>
        <v>2.5802431913584177E-3</v>
      </c>
      <c r="O236" s="86">
        <f>L236/'סכום נכסי הקרן'!$C$42</f>
        <v>8.290386167663287E-4</v>
      </c>
    </row>
    <row r="237" spans="2:15">
      <c r="B237" s="72" t="s">
        <v>824</v>
      </c>
      <c r="C237" s="82" t="s">
        <v>825</v>
      </c>
      <c r="D237" s="83" t="s">
        <v>24</v>
      </c>
      <c r="E237" s="83" t="s">
        <v>607</v>
      </c>
      <c r="F237" s="82"/>
      <c r="G237" s="83" t="s">
        <v>692</v>
      </c>
      <c r="H237" s="83" t="s">
        <v>111</v>
      </c>
      <c r="I237" s="84">
        <v>1911.84465</v>
      </c>
      <c r="J237" s="85">
        <v>9228</v>
      </c>
      <c r="K237" s="82"/>
      <c r="L237" s="84">
        <v>695.83793834999994</v>
      </c>
      <c r="M237" s="86">
        <v>1.2675943731740383E-5</v>
      </c>
      <c r="N237" s="86">
        <f t="shared" si="3"/>
        <v>1.4084445340796492E-3</v>
      </c>
      <c r="O237" s="86">
        <f>L237/'סכום נכסי הקרן'!$C$42</f>
        <v>4.5253676561811011E-4</v>
      </c>
    </row>
    <row r="238" spans="2:15">
      <c r="B238" s="72" t="s">
        <v>826</v>
      </c>
      <c r="C238" s="82" t="s">
        <v>827</v>
      </c>
      <c r="D238" s="83" t="s">
        <v>610</v>
      </c>
      <c r="E238" s="83" t="s">
        <v>607</v>
      </c>
      <c r="F238" s="82"/>
      <c r="G238" s="83" t="s">
        <v>692</v>
      </c>
      <c r="H238" s="83" t="s">
        <v>109</v>
      </c>
      <c r="I238" s="84">
        <v>2249.2289999999998</v>
      </c>
      <c r="J238" s="85">
        <v>9389</v>
      </c>
      <c r="K238" s="82"/>
      <c r="L238" s="84">
        <v>678.94405625400009</v>
      </c>
      <c r="M238" s="86">
        <v>3.1634614505574873E-5</v>
      </c>
      <c r="N238" s="86">
        <f t="shared" si="3"/>
        <v>1.3742496525043237E-3</v>
      </c>
      <c r="O238" s="86">
        <f>L238/'סכום נכסי הקרן'!$C$42</f>
        <v>4.4154986429941243E-4</v>
      </c>
    </row>
    <row r="239" spans="2:15">
      <c r="B239" s="72" t="s">
        <v>828</v>
      </c>
      <c r="C239" s="82" t="s">
        <v>829</v>
      </c>
      <c r="D239" s="83" t="s">
        <v>606</v>
      </c>
      <c r="E239" s="83" t="s">
        <v>607</v>
      </c>
      <c r="F239" s="82"/>
      <c r="G239" s="83" t="s">
        <v>633</v>
      </c>
      <c r="H239" s="83" t="s">
        <v>109</v>
      </c>
      <c r="I239" s="84">
        <v>2419.0570360000002</v>
      </c>
      <c r="J239" s="85">
        <v>12281</v>
      </c>
      <c r="K239" s="82"/>
      <c r="L239" s="84">
        <v>955.12632847999998</v>
      </c>
      <c r="M239" s="86">
        <v>6.7862761178574949E-6</v>
      </c>
      <c r="N239" s="86">
        <f t="shared" si="3"/>
        <v>1.9332697781513824E-3</v>
      </c>
      <c r="O239" s="86">
        <f>L239/'סכום נכסי הקרן'!$C$42</f>
        <v>6.21164434454323E-4</v>
      </c>
    </row>
    <row r="240" spans="2:15">
      <c r="B240" s="72" t="s">
        <v>830</v>
      </c>
      <c r="C240" s="82" t="s">
        <v>831</v>
      </c>
      <c r="D240" s="83" t="s">
        <v>24</v>
      </c>
      <c r="E240" s="83" t="s">
        <v>607</v>
      </c>
      <c r="F240" s="82"/>
      <c r="G240" s="83" t="s">
        <v>715</v>
      </c>
      <c r="H240" s="83" t="s">
        <v>109</v>
      </c>
      <c r="I240" s="84">
        <v>354.20858299999998</v>
      </c>
      <c r="J240" s="85">
        <v>182500</v>
      </c>
      <c r="K240" s="82"/>
      <c r="L240" s="84">
        <v>2078.2745842099998</v>
      </c>
      <c r="M240" s="86">
        <v>1.4833395522924029E-6</v>
      </c>
      <c r="N240" s="86">
        <f t="shared" si="3"/>
        <v>4.2066324888639641E-3</v>
      </c>
      <c r="O240" s="86">
        <f>L240/'סכום נכסי הקרן'!$C$42</f>
        <v>1.3516015821656098E-3</v>
      </c>
    </row>
    <row r="241" spans="2:15">
      <c r="B241" s="72" t="s">
        <v>665</v>
      </c>
      <c r="C241" s="82" t="s">
        <v>666</v>
      </c>
      <c r="D241" s="83" t="s">
        <v>606</v>
      </c>
      <c r="E241" s="83" t="s">
        <v>607</v>
      </c>
      <c r="F241" s="82"/>
      <c r="G241" s="83" t="s">
        <v>135</v>
      </c>
      <c r="H241" s="83" t="s">
        <v>109</v>
      </c>
      <c r="I241" s="84">
        <v>7229.3697999999995</v>
      </c>
      <c r="J241" s="85">
        <v>3061</v>
      </c>
      <c r="K241" s="82"/>
      <c r="L241" s="84">
        <v>711.45059586100001</v>
      </c>
      <c r="M241" s="86">
        <v>1.3437749598217154E-4</v>
      </c>
      <c r="N241" s="86">
        <f>IFERROR(L241/$L$11,0)</f>
        <v>1.4400460908817522E-3</v>
      </c>
      <c r="O241" s="86">
        <f>L241/'סכום נכסי הקרן'!$C$42</f>
        <v>4.6269042517493853E-4</v>
      </c>
    </row>
    <row r="242" spans="2:15">
      <c r="B242" s="72" t="s">
        <v>832</v>
      </c>
      <c r="C242" s="82" t="s">
        <v>833</v>
      </c>
      <c r="D242" s="83" t="s">
        <v>24</v>
      </c>
      <c r="E242" s="83" t="s">
        <v>607</v>
      </c>
      <c r="F242" s="82"/>
      <c r="G242" s="83" t="s">
        <v>616</v>
      </c>
      <c r="H242" s="83" t="s">
        <v>111</v>
      </c>
      <c r="I242" s="84">
        <v>2080.5368250000001</v>
      </c>
      <c r="J242" s="85">
        <v>11830</v>
      </c>
      <c r="K242" s="82"/>
      <c r="L242" s="84">
        <v>970.75149798200005</v>
      </c>
      <c r="M242" s="86">
        <v>3.6689335119278482E-6</v>
      </c>
      <c r="N242" s="86">
        <f t="shared" si="3"/>
        <v>1.9648966604558231E-3</v>
      </c>
      <c r="O242" s="86">
        <f>L242/'סכום נכסי הקרן'!$C$42</f>
        <v>6.3132623115864873E-4</v>
      </c>
    </row>
    <row r="243" spans="2:15">
      <c r="B243" s="72" t="s">
        <v>834</v>
      </c>
      <c r="C243" s="82" t="s">
        <v>835</v>
      </c>
      <c r="D243" s="83" t="s">
        <v>99</v>
      </c>
      <c r="E243" s="83" t="s">
        <v>607</v>
      </c>
      <c r="F243" s="82"/>
      <c r="G243" s="83" t="s">
        <v>718</v>
      </c>
      <c r="H243" s="83" t="s">
        <v>112</v>
      </c>
      <c r="I243" s="84">
        <v>15561.57199</v>
      </c>
      <c r="J243" s="85">
        <v>947.6</v>
      </c>
      <c r="K243" s="82"/>
      <c r="L243" s="84">
        <v>647.6359693070001</v>
      </c>
      <c r="M243" s="86">
        <v>1.3059626560021361E-5</v>
      </c>
      <c r="N243" s="86">
        <f t="shared" si="3"/>
        <v>1.3108790003700721E-3</v>
      </c>
      <c r="O243" s="86">
        <f>L243/'סכום נכסי הקרן'!$C$42</f>
        <v>4.2118871463533715E-4</v>
      </c>
    </row>
    <row r="244" spans="2:15">
      <c r="B244" s="72" t="s">
        <v>836</v>
      </c>
      <c r="C244" s="82" t="s">
        <v>837</v>
      </c>
      <c r="D244" s="83" t="s">
        <v>24</v>
      </c>
      <c r="E244" s="83" t="s">
        <v>607</v>
      </c>
      <c r="F244" s="82"/>
      <c r="G244" s="83" t="s">
        <v>616</v>
      </c>
      <c r="H244" s="83" t="s">
        <v>111</v>
      </c>
      <c r="I244" s="84">
        <v>3892.8530919999994</v>
      </c>
      <c r="J244" s="85">
        <v>11752</v>
      </c>
      <c r="K244" s="82"/>
      <c r="L244" s="84">
        <v>1804.3787968759998</v>
      </c>
      <c r="M244" s="86">
        <v>4.5798271670588228E-6</v>
      </c>
      <c r="N244" s="86">
        <f t="shared" si="3"/>
        <v>3.6522404338794933E-3</v>
      </c>
      <c r="O244" s="86">
        <f>L244/'סכום נכסי הקרן'!$C$42</f>
        <v>1.1734740227363775E-3</v>
      </c>
    </row>
    <row r="245" spans="2:15">
      <c r="B245" s="72" t="s">
        <v>838</v>
      </c>
      <c r="C245" s="82" t="s">
        <v>839</v>
      </c>
      <c r="D245" s="83" t="s">
        <v>610</v>
      </c>
      <c r="E245" s="83" t="s">
        <v>607</v>
      </c>
      <c r="F245" s="82"/>
      <c r="G245" s="83" t="s">
        <v>718</v>
      </c>
      <c r="H245" s="83" t="s">
        <v>109</v>
      </c>
      <c r="I245" s="84">
        <v>2456.2142990000002</v>
      </c>
      <c r="J245" s="85">
        <v>5958</v>
      </c>
      <c r="K245" s="84">
        <v>2.3950780049999998</v>
      </c>
      <c r="L245" s="84">
        <v>472.882190079</v>
      </c>
      <c r="M245" s="86">
        <v>3.3846343634351051E-5</v>
      </c>
      <c r="N245" s="86">
        <f t="shared" si="3"/>
        <v>9.5716013625197788E-4</v>
      </c>
      <c r="O245" s="86">
        <f>L245/'סכום נכסי הקרן'!$C$42</f>
        <v>3.0753795535235786E-4</v>
      </c>
    </row>
    <row r="246" spans="2:15">
      <c r="B246" s="72" t="s">
        <v>840</v>
      </c>
      <c r="C246" s="82" t="s">
        <v>841</v>
      </c>
      <c r="D246" s="83" t="s">
        <v>24</v>
      </c>
      <c r="E246" s="83" t="s">
        <v>607</v>
      </c>
      <c r="F246" s="82"/>
      <c r="G246" s="83" t="s">
        <v>673</v>
      </c>
      <c r="H246" s="83" t="s">
        <v>111</v>
      </c>
      <c r="I246" s="84">
        <v>5847.9954000000007</v>
      </c>
      <c r="J246" s="85">
        <v>3055</v>
      </c>
      <c r="K246" s="82"/>
      <c r="L246" s="84">
        <v>704.63815297600001</v>
      </c>
      <c r="M246" s="86">
        <v>6.4176277624161616E-6</v>
      </c>
      <c r="N246" s="86">
        <f t="shared" si="3"/>
        <v>1.4262570353900956E-3</v>
      </c>
      <c r="O246" s="86">
        <f>L246/'סכום נכסי הקרן'!$C$42</f>
        <v>4.5825996701905492E-4</v>
      </c>
    </row>
    <row r="247" spans="2:15">
      <c r="B247" s="72" t="s">
        <v>842</v>
      </c>
      <c r="C247" s="82" t="s">
        <v>843</v>
      </c>
      <c r="D247" s="83" t="s">
        <v>610</v>
      </c>
      <c r="E247" s="83" t="s">
        <v>607</v>
      </c>
      <c r="F247" s="82"/>
      <c r="G247" s="83" t="s">
        <v>673</v>
      </c>
      <c r="H247" s="83" t="s">
        <v>109</v>
      </c>
      <c r="I247" s="84">
        <v>6213.91122</v>
      </c>
      <c r="J247" s="85">
        <v>10904</v>
      </c>
      <c r="K247" s="82"/>
      <c r="L247" s="84">
        <v>2178.3710872800002</v>
      </c>
      <c r="M247" s="86">
        <v>1.1981912933336112E-6</v>
      </c>
      <c r="N247" s="86">
        <f t="shared" si="3"/>
        <v>4.4092376715645911E-3</v>
      </c>
      <c r="O247" s="86">
        <f>L247/'סכום נכסי הקרן'!$C$42</f>
        <v>1.4166991361397323E-3</v>
      </c>
    </row>
    <row r="248" spans="2:15">
      <c r="B248" s="72" t="s">
        <v>844</v>
      </c>
      <c r="C248" s="82" t="s">
        <v>845</v>
      </c>
      <c r="D248" s="83" t="s">
        <v>610</v>
      </c>
      <c r="E248" s="83" t="s">
        <v>607</v>
      </c>
      <c r="F248" s="82"/>
      <c r="G248" s="83" t="s">
        <v>633</v>
      </c>
      <c r="H248" s="83" t="s">
        <v>109</v>
      </c>
      <c r="I248" s="84">
        <v>3486.3049499999997</v>
      </c>
      <c r="J248" s="85">
        <v>17653</v>
      </c>
      <c r="K248" s="82"/>
      <c r="L248" s="84">
        <v>1978.6312822279997</v>
      </c>
      <c r="M248" s="86">
        <v>6.9618449245064434E-6</v>
      </c>
      <c r="N248" s="86">
        <f t="shared" si="3"/>
        <v>4.0049446298102013E-3</v>
      </c>
      <c r="O248" s="86">
        <f>L248/'סכום נכסי הקרן'!$C$42</f>
        <v>1.2867987665827634E-3</v>
      </c>
    </row>
    <row r="249" spans="2:15">
      <c r="B249" s="72" t="s">
        <v>846</v>
      </c>
      <c r="C249" s="82" t="s">
        <v>847</v>
      </c>
      <c r="D249" s="83" t="s">
        <v>697</v>
      </c>
      <c r="E249" s="83" t="s">
        <v>607</v>
      </c>
      <c r="F249" s="82"/>
      <c r="G249" s="83" t="s">
        <v>702</v>
      </c>
      <c r="H249" s="83" t="s">
        <v>114</v>
      </c>
      <c r="I249" s="84">
        <v>2552.8749149999999</v>
      </c>
      <c r="J249" s="85">
        <v>56400</v>
      </c>
      <c r="K249" s="82"/>
      <c r="L249" s="84">
        <v>597.05076163800004</v>
      </c>
      <c r="M249" s="86">
        <v>2.6615549003407952E-7</v>
      </c>
      <c r="N249" s="86">
        <f t="shared" si="3"/>
        <v>1.2084895569090994E-3</v>
      </c>
      <c r="O249" s="86">
        <f>L249/'סכום נכסי הקרן'!$C$42</f>
        <v>3.8829072933587019E-4</v>
      </c>
    </row>
    <row r="250" spans="2:15">
      <c r="B250" s="72" t="s">
        <v>848</v>
      </c>
      <c r="C250" s="82" t="s">
        <v>849</v>
      </c>
      <c r="D250" s="83" t="s">
        <v>610</v>
      </c>
      <c r="E250" s="83" t="s">
        <v>607</v>
      </c>
      <c r="F250" s="82"/>
      <c r="G250" s="83" t="s">
        <v>633</v>
      </c>
      <c r="H250" s="83" t="s">
        <v>109</v>
      </c>
      <c r="I250" s="84">
        <v>4050.8614289999996</v>
      </c>
      <c r="J250" s="85">
        <v>6829</v>
      </c>
      <c r="K250" s="82"/>
      <c r="L250" s="84">
        <v>889.3761462609998</v>
      </c>
      <c r="M250" s="86">
        <v>3.3739432027380302E-6</v>
      </c>
      <c r="N250" s="86">
        <f t="shared" si="3"/>
        <v>1.8001849323025319E-3</v>
      </c>
      <c r="O250" s="86">
        <f>L250/'סכום נכסי הקרן'!$C$42</f>
        <v>5.7840393928680958E-4</v>
      </c>
    </row>
    <row r="251" spans="2:15">
      <c r="B251" s="72" t="s">
        <v>850</v>
      </c>
      <c r="C251" s="82" t="s">
        <v>851</v>
      </c>
      <c r="D251" s="83" t="s">
        <v>24</v>
      </c>
      <c r="E251" s="83" t="s">
        <v>607</v>
      </c>
      <c r="F251" s="82"/>
      <c r="G251" s="83" t="s">
        <v>852</v>
      </c>
      <c r="H251" s="83" t="s">
        <v>111</v>
      </c>
      <c r="I251" s="84">
        <v>2811.5362500000001</v>
      </c>
      <c r="J251" s="85">
        <v>4956.5</v>
      </c>
      <c r="K251" s="82"/>
      <c r="L251" s="84">
        <v>549.62529977100007</v>
      </c>
      <c r="M251" s="86">
        <v>1.0698955338586872E-6</v>
      </c>
      <c r="N251" s="86">
        <f t="shared" si="3"/>
        <v>1.1124957502173162E-3</v>
      </c>
      <c r="O251" s="86">
        <f>L251/'סכום נכסי הקרן'!$C$42</f>
        <v>3.5744767819075984E-4</v>
      </c>
    </row>
    <row r="252" spans="2:15">
      <c r="B252" s="72" t="s">
        <v>853</v>
      </c>
      <c r="C252" s="82" t="s">
        <v>854</v>
      </c>
      <c r="D252" s="83" t="s">
        <v>610</v>
      </c>
      <c r="E252" s="83" t="s">
        <v>607</v>
      </c>
      <c r="F252" s="82"/>
      <c r="G252" s="83" t="s">
        <v>749</v>
      </c>
      <c r="H252" s="83" t="s">
        <v>109</v>
      </c>
      <c r="I252" s="84">
        <v>829.58313200000009</v>
      </c>
      <c r="J252" s="85">
        <v>16840</v>
      </c>
      <c r="K252" s="82"/>
      <c r="L252" s="84">
        <v>449.141285246</v>
      </c>
      <c r="M252" s="86">
        <v>1.1599048900037005E-6</v>
      </c>
      <c r="N252" s="86">
        <f t="shared" si="3"/>
        <v>9.0910620615809279E-4</v>
      </c>
      <c r="O252" s="86">
        <f>L252/'סכום נכסי הקרן'!$C$42</f>
        <v>2.920981069424696E-4</v>
      </c>
    </row>
    <row r="253" spans="2:15">
      <c r="B253" s="72" t="s">
        <v>855</v>
      </c>
      <c r="C253" s="82" t="s">
        <v>856</v>
      </c>
      <c r="D253" s="83" t="s">
        <v>606</v>
      </c>
      <c r="E253" s="83" t="s">
        <v>607</v>
      </c>
      <c r="F253" s="82"/>
      <c r="G253" s="83" t="s">
        <v>622</v>
      </c>
      <c r="H253" s="83" t="s">
        <v>109</v>
      </c>
      <c r="I253" s="84">
        <v>4513.8603919999996</v>
      </c>
      <c r="J253" s="85">
        <v>16361</v>
      </c>
      <c r="K253" s="82"/>
      <c r="L253" s="84">
        <v>2374.318326223</v>
      </c>
      <c r="M253" s="86">
        <v>1.4227231586969114E-4</v>
      </c>
      <c r="N253" s="86">
        <f t="shared" si="3"/>
        <v>4.8058541859094172E-3</v>
      </c>
      <c r="O253" s="86">
        <f>L253/'סכום נכסי הקרן'!$C$42</f>
        <v>1.5441330181630809E-3</v>
      </c>
    </row>
    <row r="254" spans="2:15">
      <c r="B254" s="72" t="s">
        <v>857</v>
      </c>
      <c r="C254" s="82" t="s">
        <v>858</v>
      </c>
      <c r="D254" s="83" t="s">
        <v>610</v>
      </c>
      <c r="E254" s="83" t="s">
        <v>607</v>
      </c>
      <c r="F254" s="82"/>
      <c r="G254" s="83" t="s">
        <v>692</v>
      </c>
      <c r="H254" s="83" t="s">
        <v>109</v>
      </c>
      <c r="I254" s="84">
        <v>1968.0753749999997</v>
      </c>
      <c r="J254" s="85">
        <v>8541</v>
      </c>
      <c r="K254" s="82"/>
      <c r="L254" s="84">
        <v>540.420016659</v>
      </c>
      <c r="M254" s="86">
        <v>5.046292615424368E-6</v>
      </c>
      <c r="N254" s="86">
        <f t="shared" si="3"/>
        <v>1.0938633503879886E-3</v>
      </c>
      <c r="O254" s="86">
        <f>L254/'סכום נכסי הקרן'!$C$42</f>
        <v>3.5146104133680867E-4</v>
      </c>
    </row>
    <row r="255" spans="2:15">
      <c r="B255" s="72" t="s">
        <v>859</v>
      </c>
      <c r="C255" s="82" t="s">
        <v>860</v>
      </c>
      <c r="D255" s="83" t="s">
        <v>24</v>
      </c>
      <c r="E255" s="83" t="s">
        <v>607</v>
      </c>
      <c r="F255" s="82"/>
      <c r="G255" s="83" t="s">
        <v>616</v>
      </c>
      <c r="H255" s="83" t="s">
        <v>111</v>
      </c>
      <c r="I255" s="84">
        <v>7069.6903350000002</v>
      </c>
      <c r="J255" s="85">
        <v>8136</v>
      </c>
      <c r="K255" s="82"/>
      <c r="L255" s="84">
        <v>2268.6069013629999</v>
      </c>
      <c r="M255" s="86">
        <v>1.1523176662739846E-5</v>
      </c>
      <c r="N255" s="86">
        <f t="shared" si="3"/>
        <v>4.5918838483809832E-3</v>
      </c>
      <c r="O255" s="86">
        <f>L255/'סכום נכסי הקרן'!$C$42</f>
        <v>1.4753838114031528E-3</v>
      </c>
    </row>
    <row r="256" spans="2:15">
      <c r="B256" s="72" t="s">
        <v>861</v>
      </c>
      <c r="C256" s="82" t="s">
        <v>862</v>
      </c>
      <c r="D256" s="83" t="s">
        <v>610</v>
      </c>
      <c r="E256" s="83" t="s">
        <v>607</v>
      </c>
      <c r="F256" s="82"/>
      <c r="G256" s="83" t="s">
        <v>622</v>
      </c>
      <c r="H256" s="83" t="s">
        <v>109</v>
      </c>
      <c r="I256" s="84">
        <v>3651.1396970000001</v>
      </c>
      <c r="J256" s="85">
        <v>21873</v>
      </c>
      <c r="K256" s="82"/>
      <c r="L256" s="84">
        <v>2567.5433218650001</v>
      </c>
      <c r="M256" s="86">
        <v>2.1532050124654683E-6</v>
      </c>
      <c r="N256" s="86">
        <f t="shared" si="3"/>
        <v>5.1969606116453642E-3</v>
      </c>
      <c r="O256" s="86">
        <f>L256/'סכום נכסי הקרן'!$C$42</f>
        <v>1.6697964948797269E-3</v>
      </c>
    </row>
    <row r="257" spans="2:15">
      <c r="B257" s="72" t="s">
        <v>863</v>
      </c>
      <c r="C257" s="82" t="s">
        <v>864</v>
      </c>
      <c r="D257" s="83" t="s">
        <v>24</v>
      </c>
      <c r="E257" s="83" t="s">
        <v>607</v>
      </c>
      <c r="F257" s="82"/>
      <c r="G257" s="83" t="s">
        <v>760</v>
      </c>
      <c r="H257" s="83" t="s">
        <v>111</v>
      </c>
      <c r="I257" s="84">
        <v>843.46087499999999</v>
      </c>
      <c r="J257" s="85">
        <v>15242</v>
      </c>
      <c r="K257" s="82"/>
      <c r="L257" s="84">
        <v>507.05470513300003</v>
      </c>
      <c r="M257" s="86">
        <v>4.0903908963218698E-6</v>
      </c>
      <c r="N257" s="86">
        <f t="shared" si="3"/>
        <v>1.02632867304905E-3</v>
      </c>
      <c r="O257" s="86">
        <f>L257/'סכום נכסי הקרן'!$C$42</f>
        <v>3.2976197991796717E-4</v>
      </c>
    </row>
    <row r="258" spans="2:15">
      <c r="B258" s="72" t="s">
        <v>865</v>
      </c>
      <c r="C258" s="82" t="s">
        <v>866</v>
      </c>
      <c r="D258" s="83" t="s">
        <v>24</v>
      </c>
      <c r="E258" s="83" t="s">
        <v>607</v>
      </c>
      <c r="F258" s="82"/>
      <c r="G258" s="83" t="s">
        <v>616</v>
      </c>
      <c r="H258" s="83" t="s">
        <v>115</v>
      </c>
      <c r="I258" s="84">
        <v>25753.672050000001</v>
      </c>
      <c r="J258" s="85">
        <v>19380</v>
      </c>
      <c r="K258" s="82"/>
      <c r="L258" s="84">
        <v>1962.4854381420002</v>
      </c>
      <c r="M258" s="86">
        <v>1.62449017567626E-5</v>
      </c>
      <c r="N258" s="86">
        <f t="shared" si="3"/>
        <v>3.9722638508561947E-3</v>
      </c>
      <c r="O258" s="86">
        <f>L258/'סכום נכסי הקרן'!$C$42</f>
        <v>1.2762983502384376E-3</v>
      </c>
    </row>
    <row r="259" spans="2:15">
      <c r="B259" s="72" t="s">
        <v>867</v>
      </c>
      <c r="C259" s="82" t="s">
        <v>868</v>
      </c>
      <c r="D259" s="83" t="s">
        <v>24</v>
      </c>
      <c r="E259" s="83" t="s">
        <v>607</v>
      </c>
      <c r="F259" s="82"/>
      <c r="G259" s="83" t="s">
        <v>718</v>
      </c>
      <c r="H259" s="83" t="s">
        <v>111</v>
      </c>
      <c r="I259" s="84">
        <v>2811.5362500000001</v>
      </c>
      <c r="J259" s="85">
        <v>5976</v>
      </c>
      <c r="K259" s="82"/>
      <c r="L259" s="84">
        <v>662.67745218799996</v>
      </c>
      <c r="M259" s="86">
        <v>4.9683678268948036E-6</v>
      </c>
      <c r="N259" s="86">
        <f t="shared" si="3"/>
        <v>1.3413244434547535E-3</v>
      </c>
      <c r="O259" s="86">
        <f>L259/'סכום נכסי הקרן'!$C$42</f>
        <v>4.3097091195158074E-4</v>
      </c>
    </row>
    <row r="260" spans="2:15">
      <c r="B260" s="72" t="s">
        <v>869</v>
      </c>
      <c r="C260" s="82" t="s">
        <v>870</v>
      </c>
      <c r="D260" s="83" t="s">
        <v>610</v>
      </c>
      <c r="E260" s="83" t="s">
        <v>607</v>
      </c>
      <c r="F260" s="82"/>
      <c r="G260" s="83" t="s">
        <v>871</v>
      </c>
      <c r="H260" s="83" t="s">
        <v>109</v>
      </c>
      <c r="I260" s="84">
        <v>6537.0579500000003</v>
      </c>
      <c r="J260" s="85">
        <v>14415</v>
      </c>
      <c r="K260" s="84">
        <v>9.0060543930000012</v>
      </c>
      <c r="L260" s="84">
        <v>3038.5548992599997</v>
      </c>
      <c r="M260" s="86">
        <v>2.3104974615421745E-6</v>
      </c>
      <c r="N260" s="86">
        <f t="shared" si="3"/>
        <v>6.150334443551236E-3</v>
      </c>
      <c r="O260" s="86">
        <f>L260/'סכום נכסי הקרן'!$C$42</f>
        <v>1.9761179011376952E-3</v>
      </c>
    </row>
    <row r="261" spans="2:15">
      <c r="B261" s="72" t="s">
        <v>872</v>
      </c>
      <c r="C261" s="82" t="s">
        <v>873</v>
      </c>
      <c r="D261" s="83" t="s">
        <v>610</v>
      </c>
      <c r="E261" s="83" t="s">
        <v>607</v>
      </c>
      <c r="F261" s="82"/>
      <c r="G261" s="83" t="s">
        <v>702</v>
      </c>
      <c r="H261" s="83" t="s">
        <v>109</v>
      </c>
      <c r="I261" s="84">
        <v>4316.8327579999996</v>
      </c>
      <c r="J261" s="85">
        <v>18118</v>
      </c>
      <c r="K261" s="82"/>
      <c r="L261" s="84">
        <v>2514.5278856899999</v>
      </c>
      <c r="M261" s="86">
        <v>2.3843515244694065E-6</v>
      </c>
      <c r="N261" s="86">
        <f t="shared" si="3"/>
        <v>5.0896521462869132E-3</v>
      </c>
      <c r="O261" s="86">
        <f>L261/'סכום נכסי הקרן'!$C$42</f>
        <v>1.6353180154921882E-3</v>
      </c>
    </row>
    <row r="262" spans="2:15">
      <c r="B262" s="72" t="s">
        <v>874</v>
      </c>
      <c r="C262" s="82" t="s">
        <v>875</v>
      </c>
      <c r="D262" s="83" t="s">
        <v>606</v>
      </c>
      <c r="E262" s="83" t="s">
        <v>607</v>
      </c>
      <c r="F262" s="82"/>
      <c r="G262" s="83" t="s">
        <v>746</v>
      </c>
      <c r="H262" s="83" t="s">
        <v>109</v>
      </c>
      <c r="I262" s="84">
        <v>16869.217499999999</v>
      </c>
      <c r="J262" s="85">
        <v>2192</v>
      </c>
      <c r="K262" s="82"/>
      <c r="L262" s="84">
        <v>1188.8209910339999</v>
      </c>
      <c r="M262" s="86">
        <v>7.5269099960493266E-5</v>
      </c>
      <c r="N262" s="86">
        <f t="shared" si="3"/>
        <v>2.4062907963761922E-3</v>
      </c>
      <c r="O262" s="86">
        <f>L262/'סכום נכסי הקרן'!$C$42</f>
        <v>7.7314727543763371E-4</v>
      </c>
    </row>
    <row r="263" spans="2:15">
      <c r="B263" s="72" t="s">
        <v>876</v>
      </c>
      <c r="C263" s="82" t="s">
        <v>877</v>
      </c>
      <c r="D263" s="83" t="s">
        <v>610</v>
      </c>
      <c r="E263" s="83" t="s">
        <v>607</v>
      </c>
      <c r="F263" s="82"/>
      <c r="G263" s="83" t="s">
        <v>692</v>
      </c>
      <c r="H263" s="83" t="s">
        <v>109</v>
      </c>
      <c r="I263" s="84">
        <v>955.922325</v>
      </c>
      <c r="J263" s="85">
        <v>18049</v>
      </c>
      <c r="K263" s="82"/>
      <c r="L263" s="84">
        <v>554.698161712</v>
      </c>
      <c r="M263" s="86">
        <v>1.5283294484603836E-5</v>
      </c>
      <c r="N263" s="86">
        <f t="shared" si="3"/>
        <v>1.122763722512538E-3</v>
      </c>
      <c r="O263" s="86">
        <f>L263/'סכום נכסי הקרן'!$C$42</f>
        <v>3.6074680347365383E-4</v>
      </c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10" t="s">
        <v>193</v>
      </c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10" t="s">
        <v>90</v>
      </c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10" t="s">
        <v>176</v>
      </c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10" t="s">
        <v>184</v>
      </c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10" t="s">
        <v>190</v>
      </c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16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1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16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16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1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16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16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1"/>
      <c r="C361" s="108"/>
      <c r="D361" s="108"/>
      <c r="E361" s="108"/>
      <c r="F361" s="108"/>
      <c r="G361" s="108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  <c r="O500" s="109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69 B271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34.140625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123</v>
      </c>
      <c r="C1" s="67" t="s" vm="1">
        <v>200</v>
      </c>
    </row>
    <row r="2" spans="2:14">
      <c r="B2" s="46" t="s">
        <v>122</v>
      </c>
      <c r="C2" s="67" t="s">
        <v>201</v>
      </c>
    </row>
    <row r="3" spans="2:14">
      <c r="B3" s="46" t="s">
        <v>124</v>
      </c>
      <c r="C3" s="67" t="s">
        <v>202</v>
      </c>
    </row>
    <row r="4" spans="2:14">
      <c r="B4" s="46" t="s">
        <v>125</v>
      </c>
      <c r="C4" s="67">
        <v>2142</v>
      </c>
    </row>
    <row r="6" spans="2:14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2:14" ht="26.25" customHeight="1">
      <c r="B7" s="120" t="s">
        <v>198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2:14" s="3" customFormat="1" ht="74.25" customHeight="1">
      <c r="B8" s="21" t="s">
        <v>93</v>
      </c>
      <c r="C8" s="29" t="s">
        <v>33</v>
      </c>
      <c r="D8" s="29" t="s">
        <v>97</v>
      </c>
      <c r="E8" s="29" t="s">
        <v>95</v>
      </c>
      <c r="F8" s="29" t="s">
        <v>47</v>
      </c>
      <c r="G8" s="29" t="s">
        <v>81</v>
      </c>
      <c r="H8" s="29" t="s">
        <v>178</v>
      </c>
      <c r="I8" s="29" t="s">
        <v>177</v>
      </c>
      <c r="J8" s="29" t="s">
        <v>192</v>
      </c>
      <c r="K8" s="29" t="s">
        <v>44</v>
      </c>
      <c r="L8" s="29" t="s">
        <v>43</v>
      </c>
      <c r="M8" s="29" t="s">
        <v>126</v>
      </c>
      <c r="N8" s="13" t="s">
        <v>128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185</v>
      </c>
      <c r="I9" s="31"/>
      <c r="J9" s="15" t="s">
        <v>181</v>
      </c>
      <c r="K9" s="15" t="s">
        <v>181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195</v>
      </c>
      <c r="C11" s="74"/>
      <c r="D11" s="74"/>
      <c r="E11" s="74"/>
      <c r="F11" s="74"/>
      <c r="G11" s="74"/>
      <c r="H11" s="75"/>
      <c r="I11" s="76"/>
      <c r="J11" s="74"/>
      <c r="K11" s="75">
        <v>313237.35197120195</v>
      </c>
      <c r="L11" s="74"/>
      <c r="M11" s="77">
        <f>IFERROR(K11/$K$11,0)</f>
        <v>1</v>
      </c>
      <c r="N11" s="77">
        <f>K11/'סכום נכסי הקרן'!$C$42</f>
        <v>0.20371326471211987</v>
      </c>
    </row>
    <row r="12" spans="2:14">
      <c r="B12" s="70" t="s">
        <v>172</v>
      </c>
      <c r="C12" s="78"/>
      <c r="D12" s="78"/>
      <c r="E12" s="78"/>
      <c r="F12" s="78"/>
      <c r="G12" s="78"/>
      <c r="H12" s="79"/>
      <c r="I12" s="80"/>
      <c r="J12" s="78"/>
      <c r="K12" s="79">
        <v>22822.376981195997</v>
      </c>
      <c r="L12" s="78"/>
      <c r="M12" s="81">
        <f t="shared" ref="M12:M75" si="0">IFERROR(K12/$K$11,0)</f>
        <v>7.285969197981923E-2</v>
      </c>
      <c r="N12" s="81">
        <f>K12/'סכום נכסי הקרן'!$C$42</f>
        <v>1.4842485719128433E-2</v>
      </c>
    </row>
    <row r="13" spans="2:14">
      <c r="B13" s="71" t="s">
        <v>196</v>
      </c>
      <c r="C13" s="78"/>
      <c r="D13" s="78"/>
      <c r="E13" s="78"/>
      <c r="F13" s="78"/>
      <c r="G13" s="78"/>
      <c r="H13" s="79"/>
      <c r="I13" s="80"/>
      <c r="J13" s="78"/>
      <c r="K13" s="79">
        <v>22822.376981195997</v>
      </c>
      <c r="L13" s="78"/>
      <c r="M13" s="81">
        <f t="shared" si="0"/>
        <v>7.285969197981923E-2</v>
      </c>
      <c r="N13" s="81">
        <f>K13/'סכום נכסי הקרן'!$C$42</f>
        <v>1.4842485719128433E-2</v>
      </c>
    </row>
    <row r="14" spans="2:14">
      <c r="B14" s="72" t="s">
        <v>878</v>
      </c>
      <c r="C14" s="82" t="s">
        <v>879</v>
      </c>
      <c r="D14" s="83" t="s">
        <v>98</v>
      </c>
      <c r="E14" s="82" t="s">
        <v>880</v>
      </c>
      <c r="F14" s="83" t="s">
        <v>881</v>
      </c>
      <c r="G14" s="83" t="s">
        <v>110</v>
      </c>
      <c r="H14" s="84">
        <v>168607.9927</v>
      </c>
      <c r="I14" s="85">
        <v>1551</v>
      </c>
      <c r="J14" s="82"/>
      <c r="K14" s="84">
        <v>2615.109966777</v>
      </c>
      <c r="L14" s="86">
        <v>2.6161521568236566E-3</v>
      </c>
      <c r="M14" s="86">
        <f t="shared" si="0"/>
        <v>8.3486530272335619E-3</v>
      </c>
      <c r="N14" s="86">
        <f>K14/'סכום נכסי הקרן'!$C$42</f>
        <v>1.7007313641264714E-3</v>
      </c>
    </row>
    <row r="15" spans="2:14">
      <c r="B15" s="72" t="s">
        <v>882</v>
      </c>
      <c r="C15" s="82" t="s">
        <v>883</v>
      </c>
      <c r="D15" s="83" t="s">
        <v>98</v>
      </c>
      <c r="E15" s="82" t="s">
        <v>880</v>
      </c>
      <c r="F15" s="83" t="s">
        <v>881</v>
      </c>
      <c r="G15" s="83" t="s">
        <v>110</v>
      </c>
      <c r="H15" s="84">
        <v>124412.53470800001</v>
      </c>
      <c r="I15" s="85">
        <v>1922</v>
      </c>
      <c r="J15" s="82"/>
      <c r="K15" s="84">
        <v>2391.2089170869999</v>
      </c>
      <c r="L15" s="86">
        <v>2.1206818932876749E-3</v>
      </c>
      <c r="M15" s="86">
        <f t="shared" si="0"/>
        <v>7.633856250026147E-3</v>
      </c>
      <c r="N15" s="86">
        <f>K15/'סכום נכסי הקרן'!$C$42</f>
        <v>1.5551177790358471E-3</v>
      </c>
    </row>
    <row r="16" spans="2:14">
      <c r="B16" s="72" t="s">
        <v>884</v>
      </c>
      <c r="C16" s="82" t="s">
        <v>885</v>
      </c>
      <c r="D16" s="83" t="s">
        <v>98</v>
      </c>
      <c r="E16" s="82" t="s">
        <v>886</v>
      </c>
      <c r="F16" s="83" t="s">
        <v>881</v>
      </c>
      <c r="G16" s="83" t="s">
        <v>110</v>
      </c>
      <c r="H16" s="84">
        <v>92.07262399999999</v>
      </c>
      <c r="I16" s="85">
        <v>1601</v>
      </c>
      <c r="J16" s="82"/>
      <c r="K16" s="84">
        <v>1.4740827099999996</v>
      </c>
      <c r="L16" s="86">
        <v>1.8089706038374936E-4</v>
      </c>
      <c r="M16" s="86">
        <f t="shared" si="0"/>
        <v>4.705960833609403E-6</v>
      </c>
      <c r="N16" s="86">
        <f>K16/'סכום נכסי הקרן'!$C$42</f>
        <v>9.5866664502194054E-7</v>
      </c>
    </row>
    <row r="17" spans="2:14">
      <c r="B17" s="72" t="s">
        <v>887</v>
      </c>
      <c r="C17" s="82" t="s">
        <v>888</v>
      </c>
      <c r="D17" s="83" t="s">
        <v>98</v>
      </c>
      <c r="E17" s="82" t="s">
        <v>886</v>
      </c>
      <c r="F17" s="83" t="s">
        <v>881</v>
      </c>
      <c r="G17" s="83" t="s">
        <v>110</v>
      </c>
      <c r="H17" s="84">
        <v>241345.36566000001</v>
      </c>
      <c r="I17" s="85">
        <v>1547</v>
      </c>
      <c r="J17" s="82"/>
      <c r="K17" s="84">
        <v>3733.6128067600002</v>
      </c>
      <c r="L17" s="86">
        <v>2.7926986735172933E-3</v>
      </c>
      <c r="M17" s="86">
        <f t="shared" si="0"/>
        <v>1.1919436757029082E-2</v>
      </c>
      <c r="N17" s="86">
        <f>K17/'סכום נכסי הקרן'!$C$42</f>
        <v>2.4281473753040368E-3</v>
      </c>
    </row>
    <row r="18" spans="2:14">
      <c r="B18" s="72" t="s">
        <v>889</v>
      </c>
      <c r="C18" s="82" t="s">
        <v>890</v>
      </c>
      <c r="D18" s="83" t="s">
        <v>98</v>
      </c>
      <c r="E18" s="82" t="s">
        <v>886</v>
      </c>
      <c r="F18" s="83" t="s">
        <v>881</v>
      </c>
      <c r="G18" s="83" t="s">
        <v>110</v>
      </c>
      <c r="H18" s="84">
        <v>52941.758799999996</v>
      </c>
      <c r="I18" s="85">
        <v>1906</v>
      </c>
      <c r="J18" s="82"/>
      <c r="K18" s="84">
        <v>1009.0699227279999</v>
      </c>
      <c r="L18" s="86">
        <v>6.5262408789753146E-4</v>
      </c>
      <c r="M18" s="86">
        <f t="shared" si="0"/>
        <v>3.2214227210705403E-3</v>
      </c>
      <c r="N18" s="86">
        <f>K18/'סכום נכסי הקרן'!$C$42</f>
        <v>6.5624653952708043E-4</v>
      </c>
    </row>
    <row r="19" spans="2:14">
      <c r="B19" s="72" t="s">
        <v>891</v>
      </c>
      <c r="C19" s="82" t="s">
        <v>892</v>
      </c>
      <c r="D19" s="83" t="s">
        <v>98</v>
      </c>
      <c r="E19" s="82" t="s">
        <v>893</v>
      </c>
      <c r="F19" s="83" t="s">
        <v>881</v>
      </c>
      <c r="G19" s="83" t="s">
        <v>110</v>
      </c>
      <c r="H19" s="84">
        <v>5921.420631</v>
      </c>
      <c r="I19" s="85">
        <v>18670</v>
      </c>
      <c r="J19" s="82"/>
      <c r="K19" s="84">
        <v>1105.5292318080001</v>
      </c>
      <c r="L19" s="86">
        <v>6.2764844972517818E-4</v>
      </c>
      <c r="M19" s="86">
        <f t="shared" si="0"/>
        <v>3.5293659100707727E-3</v>
      </c>
      <c r="N19" s="86">
        <f>K19/'סכום נכסי הקרן'!$C$42</f>
        <v>7.1897865190417908E-4</v>
      </c>
    </row>
    <row r="20" spans="2:14">
      <c r="B20" s="72" t="s">
        <v>894</v>
      </c>
      <c r="C20" s="82" t="s">
        <v>895</v>
      </c>
      <c r="D20" s="83" t="s">
        <v>98</v>
      </c>
      <c r="E20" s="82" t="s">
        <v>893</v>
      </c>
      <c r="F20" s="83" t="s">
        <v>881</v>
      </c>
      <c r="G20" s="83" t="s">
        <v>110</v>
      </c>
      <c r="H20" s="84">
        <v>31189.601379999996</v>
      </c>
      <c r="I20" s="85">
        <v>15500</v>
      </c>
      <c r="J20" s="82"/>
      <c r="K20" s="84">
        <v>4834.3882138999998</v>
      </c>
      <c r="L20" s="86">
        <v>2.2007375902638516E-3</v>
      </c>
      <c r="M20" s="86">
        <f t="shared" si="0"/>
        <v>1.5433626237347512E-2</v>
      </c>
      <c r="N20" s="86">
        <f>K20/'סכום נכסי הקרן'!$C$42</f>
        <v>3.1440343871566921E-3</v>
      </c>
    </row>
    <row r="21" spans="2:14">
      <c r="B21" s="72" t="s">
        <v>896</v>
      </c>
      <c r="C21" s="82" t="s">
        <v>897</v>
      </c>
      <c r="D21" s="83" t="s">
        <v>98</v>
      </c>
      <c r="E21" s="82" t="s">
        <v>898</v>
      </c>
      <c r="F21" s="83" t="s">
        <v>881</v>
      </c>
      <c r="G21" s="83" t="s">
        <v>110</v>
      </c>
      <c r="H21" s="84">
        <v>232483.3756</v>
      </c>
      <c r="I21" s="85">
        <v>1557</v>
      </c>
      <c r="J21" s="82"/>
      <c r="K21" s="84">
        <v>3619.7661580919998</v>
      </c>
      <c r="L21" s="86">
        <v>1.3871790264822523E-3</v>
      </c>
      <c r="M21" s="86">
        <f t="shared" si="0"/>
        <v>1.155598505514371E-2</v>
      </c>
      <c r="N21" s="86">
        <f>K21/'סכום נכסי הקרן'!$C$42</f>
        <v>2.3541074425477916E-3</v>
      </c>
    </row>
    <row r="22" spans="2:14">
      <c r="B22" s="72" t="s">
        <v>899</v>
      </c>
      <c r="C22" s="82" t="s">
        <v>900</v>
      </c>
      <c r="D22" s="83" t="s">
        <v>98</v>
      </c>
      <c r="E22" s="82" t="s">
        <v>898</v>
      </c>
      <c r="F22" s="83" t="s">
        <v>881</v>
      </c>
      <c r="G22" s="83" t="s">
        <v>110</v>
      </c>
      <c r="H22" s="84">
        <v>2.7161000000000001E-2</v>
      </c>
      <c r="I22" s="85">
        <v>1489</v>
      </c>
      <c r="J22" s="82"/>
      <c r="K22" s="84">
        <v>4.0442900000000004E-4</v>
      </c>
      <c r="L22" s="86">
        <v>3.7253334331839555E-10</v>
      </c>
      <c r="M22" s="86">
        <f t="shared" si="0"/>
        <v>1.2911263534023936E-9</v>
      </c>
      <c r="N22" s="86">
        <f>K22/'סכום נכסי הקרן'!$C$42</f>
        <v>2.6301956460745582E-10</v>
      </c>
    </row>
    <row r="23" spans="2:14">
      <c r="B23" s="72" t="s">
        <v>901</v>
      </c>
      <c r="C23" s="82" t="s">
        <v>902</v>
      </c>
      <c r="D23" s="83" t="s">
        <v>98</v>
      </c>
      <c r="E23" s="82" t="s">
        <v>898</v>
      </c>
      <c r="F23" s="83" t="s">
        <v>881</v>
      </c>
      <c r="G23" s="83" t="s">
        <v>110</v>
      </c>
      <c r="H23" s="84">
        <v>184950.88346000001</v>
      </c>
      <c r="I23" s="85">
        <v>1899</v>
      </c>
      <c r="J23" s="82"/>
      <c r="K23" s="84">
        <v>3512.2172769050003</v>
      </c>
      <c r="L23" s="86">
        <v>1.4162107340603641E-3</v>
      </c>
      <c r="M23" s="86">
        <f t="shared" si="0"/>
        <v>1.1212638769937956E-2</v>
      </c>
      <c r="N23" s="86">
        <f>K23/'סכום נכסי הקרן'!$C$42</f>
        <v>2.284163249861749E-3</v>
      </c>
    </row>
    <row r="24" spans="2:14">
      <c r="B24" s="73"/>
      <c r="C24" s="82"/>
      <c r="D24" s="82"/>
      <c r="E24" s="82"/>
      <c r="F24" s="82"/>
      <c r="G24" s="82"/>
      <c r="H24" s="84"/>
      <c r="I24" s="85"/>
      <c r="J24" s="82"/>
      <c r="K24" s="82"/>
      <c r="L24" s="82"/>
      <c r="M24" s="86"/>
      <c r="N24" s="82"/>
    </row>
    <row r="25" spans="2:14">
      <c r="B25" s="70" t="s">
        <v>171</v>
      </c>
      <c r="C25" s="78"/>
      <c r="D25" s="78"/>
      <c r="E25" s="78"/>
      <c r="F25" s="78"/>
      <c r="G25" s="78"/>
      <c r="H25" s="79"/>
      <c r="I25" s="80"/>
      <c r="J25" s="78"/>
      <c r="K25" s="79">
        <v>290414.97499000601</v>
      </c>
      <c r="L25" s="78"/>
      <c r="M25" s="81">
        <f t="shared" si="0"/>
        <v>0.92714030802018099</v>
      </c>
      <c r="N25" s="81">
        <f>K25/'סכום נכסי הקרן'!$C$42</f>
        <v>0.18887077899299146</v>
      </c>
    </row>
    <row r="26" spans="2:14">
      <c r="B26" s="71" t="s">
        <v>197</v>
      </c>
      <c r="C26" s="78"/>
      <c r="D26" s="78"/>
      <c r="E26" s="78"/>
      <c r="F26" s="78"/>
      <c r="G26" s="78"/>
      <c r="H26" s="79"/>
      <c r="I26" s="80"/>
      <c r="J26" s="78"/>
      <c r="K26" s="79">
        <v>290414.97499000601</v>
      </c>
      <c r="L26" s="78"/>
      <c r="M26" s="81">
        <f t="shared" si="0"/>
        <v>0.92714030802018099</v>
      </c>
      <c r="N26" s="81">
        <f>K26/'סכום נכסי הקרן'!$C$42</f>
        <v>0.18887077899299146</v>
      </c>
    </row>
    <row r="27" spans="2:14">
      <c r="B27" s="72" t="s">
        <v>903</v>
      </c>
      <c r="C27" s="82" t="s">
        <v>904</v>
      </c>
      <c r="D27" s="83" t="s">
        <v>24</v>
      </c>
      <c r="E27" s="82"/>
      <c r="F27" s="83" t="s">
        <v>881</v>
      </c>
      <c r="G27" s="83" t="s">
        <v>109</v>
      </c>
      <c r="H27" s="84">
        <v>58985.805601999993</v>
      </c>
      <c r="I27" s="85">
        <v>4496.96</v>
      </c>
      <c r="J27" s="82"/>
      <c r="K27" s="84">
        <v>8528.0063888470013</v>
      </c>
      <c r="L27" s="86">
        <v>1.4340351294302048E-3</v>
      </c>
      <c r="M27" s="86">
        <f t="shared" si="0"/>
        <v>2.7225381440560255E-2</v>
      </c>
      <c r="N27" s="86">
        <f>K27/'סכום נכסי הקרן'!$C$42</f>
        <v>5.5461713362892863E-3</v>
      </c>
    </row>
    <row r="28" spans="2:14">
      <c r="B28" s="72" t="s">
        <v>905</v>
      </c>
      <c r="C28" s="82" t="s">
        <v>906</v>
      </c>
      <c r="D28" s="83" t="s">
        <v>24</v>
      </c>
      <c r="E28" s="82"/>
      <c r="F28" s="83" t="s">
        <v>881</v>
      </c>
      <c r="G28" s="83" t="s">
        <v>109</v>
      </c>
      <c r="H28" s="84">
        <v>899.17427700000019</v>
      </c>
      <c r="I28" s="85">
        <v>592.78</v>
      </c>
      <c r="J28" s="82"/>
      <c r="K28" s="84">
        <v>17.136352805999998</v>
      </c>
      <c r="L28" s="86">
        <v>2.7932929322525858E-6</v>
      </c>
      <c r="M28" s="86">
        <f t="shared" si="0"/>
        <v>5.4707245793520374E-5</v>
      </c>
      <c r="N28" s="86">
        <f>K28/'סכום נכסי הקרן'!$C$42</f>
        <v>1.1144591644006421E-5</v>
      </c>
    </row>
    <row r="29" spans="2:14">
      <c r="B29" s="72" t="s">
        <v>907</v>
      </c>
      <c r="C29" s="82" t="s">
        <v>908</v>
      </c>
      <c r="D29" s="83" t="s">
        <v>24</v>
      </c>
      <c r="E29" s="82"/>
      <c r="F29" s="83" t="s">
        <v>881</v>
      </c>
      <c r="G29" s="83" t="s">
        <v>109</v>
      </c>
      <c r="H29" s="84">
        <v>69788.695043000014</v>
      </c>
      <c r="I29" s="85">
        <v>7834.6</v>
      </c>
      <c r="J29" s="82"/>
      <c r="K29" s="84">
        <v>17578.543302624003</v>
      </c>
      <c r="L29" s="86">
        <v>1.5564319161040974E-3</v>
      </c>
      <c r="M29" s="86">
        <f t="shared" si="0"/>
        <v>5.6118924489695333E-2</v>
      </c>
      <c r="N29" s="86">
        <f>K29/'סכום נכסי הקרן'!$C$42</f>
        <v>1.1432169319928772E-2</v>
      </c>
    </row>
    <row r="30" spans="2:14">
      <c r="B30" s="72" t="s">
        <v>909</v>
      </c>
      <c r="C30" s="82" t="s">
        <v>910</v>
      </c>
      <c r="D30" s="83" t="s">
        <v>24</v>
      </c>
      <c r="E30" s="82"/>
      <c r="F30" s="83" t="s">
        <v>881</v>
      </c>
      <c r="G30" s="83" t="s">
        <v>111</v>
      </c>
      <c r="H30" s="84">
        <v>7872.3014989999992</v>
      </c>
      <c r="I30" s="85">
        <v>6091.6</v>
      </c>
      <c r="J30" s="82"/>
      <c r="K30" s="84">
        <v>1891.389676991</v>
      </c>
      <c r="L30" s="86">
        <v>3.4846634639857976E-4</v>
      </c>
      <c r="M30" s="86">
        <f t="shared" si="0"/>
        <v>6.0381996753851004E-3</v>
      </c>
      <c r="N30" s="86">
        <f>K30/'סכום נכסי הקרן'!$C$42</f>
        <v>1.2300613688563612E-3</v>
      </c>
    </row>
    <row r="31" spans="2:14">
      <c r="B31" s="72" t="s">
        <v>911</v>
      </c>
      <c r="C31" s="82" t="s">
        <v>912</v>
      </c>
      <c r="D31" s="83" t="s">
        <v>610</v>
      </c>
      <c r="E31" s="82"/>
      <c r="F31" s="83" t="s">
        <v>881</v>
      </c>
      <c r="G31" s="83" t="s">
        <v>109</v>
      </c>
      <c r="H31" s="84">
        <v>11821.598994</v>
      </c>
      <c r="I31" s="85">
        <v>6748</v>
      </c>
      <c r="J31" s="82"/>
      <c r="K31" s="84">
        <v>2564.6746226969999</v>
      </c>
      <c r="L31" s="86">
        <v>6.53849501880531E-5</v>
      </c>
      <c r="M31" s="86">
        <f t="shared" si="0"/>
        <v>8.1876398410263285E-3</v>
      </c>
      <c r="N31" s="86">
        <f>K31/'סכום נכסי הקרן'!$C$42</f>
        <v>1.6679308423024953E-3</v>
      </c>
    </row>
    <row r="32" spans="2:14">
      <c r="B32" s="72" t="s">
        <v>913</v>
      </c>
      <c r="C32" s="82" t="s">
        <v>914</v>
      </c>
      <c r="D32" s="83" t="s">
        <v>610</v>
      </c>
      <c r="E32" s="82"/>
      <c r="F32" s="83" t="s">
        <v>881</v>
      </c>
      <c r="G32" s="83" t="s">
        <v>109</v>
      </c>
      <c r="H32" s="84">
        <v>7277.8865059999989</v>
      </c>
      <c r="I32" s="85">
        <v>16078</v>
      </c>
      <c r="J32" s="82"/>
      <c r="K32" s="84">
        <v>3761.99557473</v>
      </c>
      <c r="L32" s="86">
        <v>6.3671736181224306E-5</v>
      </c>
      <c r="M32" s="86">
        <f t="shared" si="0"/>
        <v>1.2010047815357174E-2</v>
      </c>
      <c r="N32" s="86">
        <f>K32/'סכום נכסי הקרן'!$C$42</f>
        <v>2.4466060498150727E-3</v>
      </c>
    </row>
    <row r="33" spans="2:14">
      <c r="B33" s="72" t="s">
        <v>915</v>
      </c>
      <c r="C33" s="82" t="s">
        <v>916</v>
      </c>
      <c r="D33" s="83" t="s">
        <v>610</v>
      </c>
      <c r="E33" s="82"/>
      <c r="F33" s="83" t="s">
        <v>881</v>
      </c>
      <c r="G33" s="83" t="s">
        <v>109</v>
      </c>
      <c r="H33" s="84">
        <v>15404.744498</v>
      </c>
      <c r="I33" s="85">
        <v>6745</v>
      </c>
      <c r="J33" s="82"/>
      <c r="K33" s="84">
        <v>3340.5458027720001</v>
      </c>
      <c r="L33" s="86">
        <v>7.8108727306116542E-5</v>
      </c>
      <c r="M33" s="86">
        <f t="shared" si="0"/>
        <v>1.0664583204237786E-2</v>
      </c>
      <c r="N33" s="86">
        <f>K33/'סכום נכסי הקרן'!$C$42</f>
        <v>2.1725170613293198E-3</v>
      </c>
    </row>
    <row r="34" spans="2:14">
      <c r="B34" s="72" t="s">
        <v>917</v>
      </c>
      <c r="C34" s="82" t="s">
        <v>918</v>
      </c>
      <c r="D34" s="83" t="s">
        <v>100</v>
      </c>
      <c r="E34" s="82"/>
      <c r="F34" s="83" t="s">
        <v>881</v>
      </c>
      <c r="G34" s="83" t="s">
        <v>118</v>
      </c>
      <c r="H34" s="84">
        <v>180270.14875399999</v>
      </c>
      <c r="I34" s="85">
        <v>1897</v>
      </c>
      <c r="J34" s="82"/>
      <c r="K34" s="84">
        <v>10666.463379958001</v>
      </c>
      <c r="L34" s="86">
        <v>5.1215716317493396E-5</v>
      </c>
      <c r="M34" s="86">
        <f t="shared" si="0"/>
        <v>3.4052335434564145E-2</v>
      </c>
      <c r="N34" s="86">
        <f>K34/'סכום נכסי הקרן'!$C$42</f>
        <v>6.9369124224472646E-3</v>
      </c>
    </row>
    <row r="35" spans="2:14">
      <c r="B35" s="72" t="s">
        <v>919</v>
      </c>
      <c r="C35" s="82" t="s">
        <v>920</v>
      </c>
      <c r="D35" s="83" t="s">
        <v>610</v>
      </c>
      <c r="E35" s="82"/>
      <c r="F35" s="83" t="s">
        <v>881</v>
      </c>
      <c r="G35" s="83" t="s">
        <v>109</v>
      </c>
      <c r="H35" s="84">
        <v>13495.374</v>
      </c>
      <c r="I35" s="85">
        <v>2948</v>
      </c>
      <c r="J35" s="82"/>
      <c r="K35" s="84">
        <v>1279.067256047</v>
      </c>
      <c r="L35" s="86">
        <v>1.6084199455388963E-5</v>
      </c>
      <c r="M35" s="86">
        <f t="shared" si="0"/>
        <v>4.0833803759284535E-3</v>
      </c>
      <c r="N35" s="86">
        <f>K35/'סכום נכסי הקרן'!$C$42</f>
        <v>8.3183874744178858E-4</v>
      </c>
    </row>
    <row r="36" spans="2:14">
      <c r="B36" s="72" t="s">
        <v>921</v>
      </c>
      <c r="C36" s="82" t="s">
        <v>922</v>
      </c>
      <c r="D36" s="83" t="s">
        <v>610</v>
      </c>
      <c r="E36" s="82"/>
      <c r="F36" s="83" t="s">
        <v>881</v>
      </c>
      <c r="G36" s="83" t="s">
        <v>109</v>
      </c>
      <c r="H36" s="84">
        <v>11752.221525000001</v>
      </c>
      <c r="I36" s="85">
        <v>11344</v>
      </c>
      <c r="J36" s="82"/>
      <c r="K36" s="84">
        <v>4286.1480114940005</v>
      </c>
      <c r="L36" s="86">
        <v>5.1928527495557483E-5</v>
      </c>
      <c r="M36" s="86">
        <f t="shared" si="0"/>
        <v>1.368338732440841E-2</v>
      </c>
      <c r="N36" s="86">
        <f>K36/'סכום נכסי הקרן'!$C$42</f>
        <v>2.787487504175676E-3</v>
      </c>
    </row>
    <row r="37" spans="2:14">
      <c r="B37" s="72" t="s">
        <v>923</v>
      </c>
      <c r="C37" s="82" t="s">
        <v>924</v>
      </c>
      <c r="D37" s="83" t="s">
        <v>24</v>
      </c>
      <c r="E37" s="82"/>
      <c r="F37" s="83" t="s">
        <v>881</v>
      </c>
      <c r="G37" s="83" t="s">
        <v>117</v>
      </c>
      <c r="H37" s="84">
        <v>48137.807873999998</v>
      </c>
      <c r="I37" s="85">
        <v>3970</v>
      </c>
      <c r="J37" s="82"/>
      <c r="K37" s="84">
        <v>4819.1476715460003</v>
      </c>
      <c r="L37" s="86">
        <v>8.350587554771567E-4</v>
      </c>
      <c r="M37" s="86">
        <f t="shared" si="0"/>
        <v>1.5384971304408988E-2</v>
      </c>
      <c r="N37" s="86">
        <f>K37/'סכום נכסי הקרן'!$C$42</f>
        <v>3.1341227319234364E-3</v>
      </c>
    </row>
    <row r="38" spans="2:14">
      <c r="B38" s="72" t="s">
        <v>925</v>
      </c>
      <c r="C38" s="82" t="s">
        <v>926</v>
      </c>
      <c r="D38" s="83" t="s">
        <v>610</v>
      </c>
      <c r="E38" s="82"/>
      <c r="F38" s="83" t="s">
        <v>881</v>
      </c>
      <c r="G38" s="83" t="s">
        <v>109</v>
      </c>
      <c r="H38" s="84">
        <v>30155.154542</v>
      </c>
      <c r="I38" s="85">
        <v>8855</v>
      </c>
      <c r="J38" s="82"/>
      <c r="K38" s="84">
        <v>8584.8181749430005</v>
      </c>
      <c r="L38" s="86">
        <v>1.6521018672408313E-4</v>
      </c>
      <c r="M38" s="86">
        <f t="shared" si="0"/>
        <v>2.7406751209326598E-2</v>
      </c>
      <c r="N38" s="86">
        <f>K38/'סכום נכסי הקרן'!$C$42</f>
        <v>5.5831187640047603E-3</v>
      </c>
    </row>
    <row r="39" spans="2:14">
      <c r="B39" s="72" t="s">
        <v>927</v>
      </c>
      <c r="C39" s="82" t="s">
        <v>928</v>
      </c>
      <c r="D39" s="83" t="s">
        <v>610</v>
      </c>
      <c r="E39" s="82"/>
      <c r="F39" s="83" t="s">
        <v>881</v>
      </c>
      <c r="G39" s="83" t="s">
        <v>109</v>
      </c>
      <c r="H39" s="84">
        <v>6129.1490249999997</v>
      </c>
      <c r="I39" s="85">
        <v>8233</v>
      </c>
      <c r="J39" s="82"/>
      <c r="K39" s="84">
        <v>1622.330278119</v>
      </c>
      <c r="L39" s="86">
        <v>3.6811705855855855E-4</v>
      </c>
      <c r="M39" s="86">
        <f t="shared" si="0"/>
        <v>5.1792363455688767E-3</v>
      </c>
      <c r="N39" s="86">
        <f>K39/'סכום נכסי הקרן'!$C$42</f>
        <v>1.0550791446715048E-3</v>
      </c>
    </row>
    <row r="40" spans="2:14">
      <c r="B40" s="72" t="s">
        <v>929</v>
      </c>
      <c r="C40" s="82" t="s">
        <v>930</v>
      </c>
      <c r="D40" s="83" t="s">
        <v>610</v>
      </c>
      <c r="E40" s="82"/>
      <c r="F40" s="83" t="s">
        <v>881</v>
      </c>
      <c r="G40" s="83" t="s">
        <v>109</v>
      </c>
      <c r="H40" s="84">
        <v>7534.9171499999993</v>
      </c>
      <c r="I40" s="85">
        <v>12231</v>
      </c>
      <c r="J40" s="82"/>
      <c r="K40" s="84">
        <v>2962.930228922</v>
      </c>
      <c r="L40" s="86">
        <v>2.9092344208494205E-3</v>
      </c>
      <c r="M40" s="86">
        <f t="shared" si="0"/>
        <v>9.4590578367371794E-3</v>
      </c>
      <c r="N40" s="86">
        <f>K40/'סכום נכסי הקרן'!$C$42</f>
        <v>1.9269355530224929E-3</v>
      </c>
    </row>
    <row r="41" spans="2:14">
      <c r="B41" s="72" t="s">
        <v>931</v>
      </c>
      <c r="C41" s="82" t="s">
        <v>932</v>
      </c>
      <c r="D41" s="83" t="s">
        <v>99</v>
      </c>
      <c r="E41" s="82"/>
      <c r="F41" s="83" t="s">
        <v>881</v>
      </c>
      <c r="G41" s="83" t="s">
        <v>109</v>
      </c>
      <c r="H41" s="84">
        <v>106838.3775</v>
      </c>
      <c r="I41" s="85">
        <v>702.25</v>
      </c>
      <c r="J41" s="82"/>
      <c r="K41" s="84">
        <v>2412.1261067699998</v>
      </c>
      <c r="L41" s="86">
        <v>2.7461870436248617E-3</v>
      </c>
      <c r="M41" s="86">
        <f t="shared" si="0"/>
        <v>7.700633693876211E-3</v>
      </c>
      <c r="N41" s="86">
        <f>K41/'סכום נכסי הקרן'!$C$42</f>
        <v>1.5687212301316741E-3</v>
      </c>
    </row>
    <row r="42" spans="2:14">
      <c r="B42" s="72" t="s">
        <v>933</v>
      </c>
      <c r="C42" s="82" t="s">
        <v>934</v>
      </c>
      <c r="D42" s="83" t="s">
        <v>24</v>
      </c>
      <c r="E42" s="82"/>
      <c r="F42" s="83" t="s">
        <v>881</v>
      </c>
      <c r="G42" s="83" t="s">
        <v>111</v>
      </c>
      <c r="H42" s="84">
        <v>42960.2739</v>
      </c>
      <c r="I42" s="85">
        <v>4980.5</v>
      </c>
      <c r="J42" s="82"/>
      <c r="K42" s="84">
        <v>8438.9400892730009</v>
      </c>
      <c r="L42" s="86">
        <v>3.3209859230055659E-3</v>
      </c>
      <c r="M42" s="86">
        <f t="shared" si="0"/>
        <v>2.694104019257847E-2</v>
      </c>
      <c r="N42" s="86">
        <f>K42/'סכום נכסי הקרן'!$C$42</f>
        <v>5.4882472523705983E-3</v>
      </c>
    </row>
    <row r="43" spans="2:14">
      <c r="B43" s="72" t="s">
        <v>935</v>
      </c>
      <c r="C43" s="82" t="s">
        <v>936</v>
      </c>
      <c r="D43" s="83" t="s">
        <v>697</v>
      </c>
      <c r="E43" s="82"/>
      <c r="F43" s="83" t="s">
        <v>881</v>
      </c>
      <c r="G43" s="83" t="s">
        <v>114</v>
      </c>
      <c r="H43" s="84">
        <v>197914.73172099999</v>
      </c>
      <c r="I43" s="85">
        <v>3454</v>
      </c>
      <c r="J43" s="82"/>
      <c r="K43" s="84">
        <v>2834.6736842169998</v>
      </c>
      <c r="L43" s="86">
        <v>1.2835045496784638E-3</v>
      </c>
      <c r="M43" s="86">
        <f t="shared" si="0"/>
        <v>9.049603013109404E-3</v>
      </c>
      <c r="N43" s="86">
        <f>K43/'סכום נכסי הקרן'!$C$42</f>
        <v>1.8435241741491535E-3</v>
      </c>
    </row>
    <row r="44" spans="2:14">
      <c r="B44" s="72" t="s">
        <v>937</v>
      </c>
      <c r="C44" s="82" t="s">
        <v>938</v>
      </c>
      <c r="D44" s="83" t="s">
        <v>24</v>
      </c>
      <c r="E44" s="82"/>
      <c r="F44" s="83" t="s">
        <v>881</v>
      </c>
      <c r="G44" s="83" t="s">
        <v>111</v>
      </c>
      <c r="H44" s="84">
        <v>130246.15993300002</v>
      </c>
      <c r="I44" s="85">
        <v>2442</v>
      </c>
      <c r="J44" s="82"/>
      <c r="K44" s="84">
        <v>12544.648734755003</v>
      </c>
      <c r="L44" s="86">
        <v>5.3883941792539725E-4</v>
      </c>
      <c r="M44" s="86">
        <f t="shared" si="0"/>
        <v>4.0048380743265631E-2</v>
      </c>
      <c r="N44" s="86">
        <f>K44/'סכום נכסי הקרן'!$C$42</f>
        <v>8.1583863876446353E-3</v>
      </c>
    </row>
    <row r="45" spans="2:14">
      <c r="B45" s="72" t="s">
        <v>939</v>
      </c>
      <c r="C45" s="82" t="s">
        <v>940</v>
      </c>
      <c r="D45" s="83" t="s">
        <v>100</v>
      </c>
      <c r="E45" s="82"/>
      <c r="F45" s="83" t="s">
        <v>881</v>
      </c>
      <c r="G45" s="83" t="s">
        <v>118</v>
      </c>
      <c r="H45" s="84">
        <v>10357.699544999999</v>
      </c>
      <c r="I45" s="85">
        <v>28450</v>
      </c>
      <c r="J45" s="82"/>
      <c r="K45" s="84">
        <v>9191.2563351550016</v>
      </c>
      <c r="L45" s="86">
        <v>3.9640996106320706E-4</v>
      </c>
      <c r="M45" s="86">
        <f t="shared" si="0"/>
        <v>2.9342785198873782E-2</v>
      </c>
      <c r="N45" s="86">
        <f>K45/'סכום נכסי הקרן'!$C$42</f>
        <v>5.9775145686090476E-3</v>
      </c>
    </row>
    <row r="46" spans="2:14">
      <c r="B46" s="72" t="s">
        <v>941</v>
      </c>
      <c r="C46" s="82" t="s">
        <v>942</v>
      </c>
      <c r="D46" s="83" t="s">
        <v>610</v>
      </c>
      <c r="E46" s="82"/>
      <c r="F46" s="83" t="s">
        <v>881</v>
      </c>
      <c r="G46" s="83" t="s">
        <v>109</v>
      </c>
      <c r="H46" s="84">
        <v>1316.9235799999997</v>
      </c>
      <c r="I46" s="85">
        <v>22983</v>
      </c>
      <c r="J46" s="82"/>
      <c r="K46" s="84">
        <v>973.07937633500012</v>
      </c>
      <c r="L46" s="86">
        <v>5.6302846515604949E-6</v>
      </c>
      <c r="M46" s="86">
        <f t="shared" si="0"/>
        <v>3.1065240789816852E-3</v>
      </c>
      <c r="N46" s="86">
        <f>K46/'סכום נכסי הקרן'!$C$42</f>
        <v>6.3284016203617036E-4</v>
      </c>
    </row>
    <row r="47" spans="2:14">
      <c r="B47" s="72" t="s">
        <v>943</v>
      </c>
      <c r="C47" s="82" t="s">
        <v>944</v>
      </c>
      <c r="D47" s="83" t="s">
        <v>610</v>
      </c>
      <c r="E47" s="82"/>
      <c r="F47" s="83" t="s">
        <v>881</v>
      </c>
      <c r="G47" s="83" t="s">
        <v>109</v>
      </c>
      <c r="H47" s="84">
        <v>11977.144425</v>
      </c>
      <c r="I47" s="85">
        <v>5580</v>
      </c>
      <c r="J47" s="82"/>
      <c r="K47" s="84">
        <v>2148.6637784119998</v>
      </c>
      <c r="L47" s="86">
        <v>3.3502501888111892E-4</v>
      </c>
      <c r="M47" s="86">
        <f t="shared" si="0"/>
        <v>6.8595388285926425E-3</v>
      </c>
      <c r="N47" s="86">
        <f>K47/'סכום נכסי הקרן'!$C$42</f>
        <v>1.3973790491921575E-3</v>
      </c>
    </row>
    <row r="48" spans="2:14">
      <c r="B48" s="72" t="s">
        <v>945</v>
      </c>
      <c r="C48" s="82" t="s">
        <v>946</v>
      </c>
      <c r="D48" s="83" t="s">
        <v>610</v>
      </c>
      <c r="E48" s="82"/>
      <c r="F48" s="83" t="s">
        <v>881</v>
      </c>
      <c r="G48" s="83" t="s">
        <v>109</v>
      </c>
      <c r="H48" s="84">
        <v>1601.4510479999999</v>
      </c>
      <c r="I48" s="85">
        <v>23468</v>
      </c>
      <c r="J48" s="82"/>
      <c r="K48" s="84">
        <v>1208.2887302019999</v>
      </c>
      <c r="L48" s="86">
        <v>3.33635635E-4</v>
      </c>
      <c r="M48" s="86">
        <f t="shared" si="0"/>
        <v>3.8574222473732513E-3</v>
      </c>
      <c r="N48" s="86">
        <f>K48/'סכום נכסי הקרן'!$C$42</f>
        <v>7.8580807938556738E-4</v>
      </c>
    </row>
    <row r="49" spans="2:14">
      <c r="B49" s="72" t="s">
        <v>947</v>
      </c>
      <c r="C49" s="82" t="s">
        <v>948</v>
      </c>
      <c r="D49" s="83" t="s">
        <v>610</v>
      </c>
      <c r="E49" s="82"/>
      <c r="F49" s="83" t="s">
        <v>881</v>
      </c>
      <c r="G49" s="83" t="s">
        <v>109</v>
      </c>
      <c r="H49" s="84">
        <v>4082.3506349999998</v>
      </c>
      <c r="I49" s="85">
        <v>22054</v>
      </c>
      <c r="J49" s="82"/>
      <c r="K49" s="84">
        <v>2894.5339730730002</v>
      </c>
      <c r="L49" s="86">
        <v>5.8319294785714277E-4</v>
      </c>
      <c r="M49" s="86">
        <f t="shared" si="0"/>
        <v>9.2407050272188315E-3</v>
      </c>
      <c r="N49" s="86">
        <f>K49/'סכום נכסי הקרן'!$C$42</f>
        <v>1.8824541893364465E-3</v>
      </c>
    </row>
    <row r="50" spans="2:14">
      <c r="B50" s="72" t="s">
        <v>949</v>
      </c>
      <c r="C50" s="82" t="s">
        <v>950</v>
      </c>
      <c r="D50" s="83" t="s">
        <v>24</v>
      </c>
      <c r="E50" s="82"/>
      <c r="F50" s="83" t="s">
        <v>881</v>
      </c>
      <c r="G50" s="83" t="s">
        <v>111</v>
      </c>
      <c r="H50" s="84">
        <v>29239.977000000003</v>
      </c>
      <c r="I50" s="85">
        <v>2801</v>
      </c>
      <c r="J50" s="82"/>
      <c r="K50" s="84">
        <v>3230.2642659349999</v>
      </c>
      <c r="L50" s="86">
        <v>3.1440835483870972E-3</v>
      </c>
      <c r="M50" s="86">
        <f t="shared" si="0"/>
        <v>1.0312513005256091E-2</v>
      </c>
      <c r="N50" s="86">
        <f>K50/'סכום נכסי הקרן'!$C$42</f>
        <v>2.100795691686913E-3</v>
      </c>
    </row>
    <row r="51" spans="2:14">
      <c r="B51" s="72" t="s">
        <v>951</v>
      </c>
      <c r="C51" s="82" t="s">
        <v>952</v>
      </c>
      <c r="D51" s="83" t="s">
        <v>99</v>
      </c>
      <c r="E51" s="82"/>
      <c r="F51" s="83" t="s">
        <v>881</v>
      </c>
      <c r="G51" s="83" t="s">
        <v>112</v>
      </c>
      <c r="H51" s="84">
        <v>157446.03</v>
      </c>
      <c r="I51" s="85">
        <v>636.20000000000005</v>
      </c>
      <c r="J51" s="82"/>
      <c r="K51" s="84">
        <v>4399.2416882769994</v>
      </c>
      <c r="L51" s="86">
        <v>1.1895414040124311E-4</v>
      </c>
      <c r="M51" s="86">
        <f t="shared" si="0"/>
        <v>1.4044435188181043E-2</v>
      </c>
      <c r="N51" s="86">
        <f>K51/'סכום נכסי הקרן'!$C$42</f>
        <v>2.8610377432221356E-3</v>
      </c>
    </row>
    <row r="52" spans="2:14">
      <c r="B52" s="72" t="s">
        <v>953</v>
      </c>
      <c r="C52" s="82" t="s">
        <v>954</v>
      </c>
      <c r="D52" s="83" t="s">
        <v>697</v>
      </c>
      <c r="E52" s="82"/>
      <c r="F52" s="83" t="s">
        <v>881</v>
      </c>
      <c r="G52" s="83" t="s">
        <v>109</v>
      </c>
      <c r="H52" s="84">
        <v>435079.611615</v>
      </c>
      <c r="I52" s="85">
        <v>226</v>
      </c>
      <c r="J52" s="82"/>
      <c r="K52" s="84">
        <v>3161.2449500330004</v>
      </c>
      <c r="L52" s="86">
        <v>1.963798743466486E-3</v>
      </c>
      <c r="M52" s="86">
        <f t="shared" si="0"/>
        <v>1.0092171096899182E-2</v>
      </c>
      <c r="N52" s="86">
        <f>K52/'סכום נכסי הקרן'!$C$42</f>
        <v>2.055909122182628E-3</v>
      </c>
    </row>
    <row r="53" spans="2:14">
      <c r="B53" s="72" t="s">
        <v>955</v>
      </c>
      <c r="C53" s="82" t="s">
        <v>956</v>
      </c>
      <c r="D53" s="83" t="s">
        <v>610</v>
      </c>
      <c r="E53" s="82"/>
      <c r="F53" s="83" t="s">
        <v>881</v>
      </c>
      <c r="G53" s="83" t="s">
        <v>109</v>
      </c>
      <c r="H53" s="84">
        <v>31735.215422000001</v>
      </c>
      <c r="I53" s="85">
        <v>19606</v>
      </c>
      <c r="J53" s="82"/>
      <c r="K53" s="84">
        <v>20003.750369023001</v>
      </c>
      <c r="L53" s="86">
        <v>1.0615559599264092E-4</v>
      </c>
      <c r="M53" s="86">
        <f t="shared" si="0"/>
        <v>6.386131871930166E-2</v>
      </c>
      <c r="N53" s="86">
        <f>K53/'סכום נכסי הקרן'!$C$42</f>
        <v>1.3009397725130153E-2</v>
      </c>
    </row>
    <row r="54" spans="2:14">
      <c r="B54" s="72" t="s">
        <v>957</v>
      </c>
      <c r="C54" s="82" t="s">
        <v>958</v>
      </c>
      <c r="D54" s="83" t="s">
        <v>99</v>
      </c>
      <c r="E54" s="82"/>
      <c r="F54" s="83" t="s">
        <v>881</v>
      </c>
      <c r="G54" s="83" t="s">
        <v>109</v>
      </c>
      <c r="H54" s="84">
        <v>655725.63641000004</v>
      </c>
      <c r="I54" s="85">
        <v>842</v>
      </c>
      <c r="J54" s="82"/>
      <c r="K54" s="84">
        <v>17750.689695298002</v>
      </c>
      <c r="L54" s="86">
        <v>3.7705997265228895E-3</v>
      </c>
      <c r="M54" s="86">
        <f t="shared" si="0"/>
        <v>5.66684962173028E-2</v>
      </c>
      <c r="N54" s="86">
        <f>K54/'סכום נכסי הקרן'!$C$42</f>
        <v>1.1544124370753167E-2</v>
      </c>
    </row>
    <row r="55" spans="2:14">
      <c r="B55" s="72" t="s">
        <v>959</v>
      </c>
      <c r="C55" s="82" t="s">
        <v>960</v>
      </c>
      <c r="D55" s="83" t="s">
        <v>610</v>
      </c>
      <c r="E55" s="82"/>
      <c r="F55" s="83" t="s">
        <v>881</v>
      </c>
      <c r="G55" s="83" t="s">
        <v>109</v>
      </c>
      <c r="H55" s="84">
        <v>9318.9831009999998</v>
      </c>
      <c r="I55" s="85">
        <v>35410</v>
      </c>
      <c r="J55" s="82"/>
      <c r="K55" s="84">
        <v>10609.023909510001</v>
      </c>
      <c r="L55" s="86">
        <v>5.547013750595238E-4</v>
      </c>
      <c r="M55" s="86">
        <f t="shared" si="0"/>
        <v>3.3868961804035938E-2</v>
      </c>
      <c r="N55" s="86">
        <f>K55/'סכום נכסי הקרן'!$C$42</f>
        <v>6.89955678151025E-3</v>
      </c>
    </row>
    <row r="56" spans="2:14">
      <c r="B56" s="72" t="s">
        <v>961</v>
      </c>
      <c r="C56" s="82" t="s">
        <v>962</v>
      </c>
      <c r="D56" s="83" t="s">
        <v>24</v>
      </c>
      <c r="E56" s="82"/>
      <c r="F56" s="83" t="s">
        <v>881</v>
      </c>
      <c r="G56" s="83" t="s">
        <v>111</v>
      </c>
      <c r="H56" s="84">
        <v>13270.451101999999</v>
      </c>
      <c r="I56" s="85">
        <v>3852</v>
      </c>
      <c r="J56" s="82"/>
      <c r="K56" s="84">
        <v>2016.1362677899999</v>
      </c>
      <c r="L56" s="86">
        <v>1.3404496062626261E-3</v>
      </c>
      <c r="M56" s="86">
        <f t="shared" si="0"/>
        <v>6.4364490859805156E-3</v>
      </c>
      <c r="N56" s="86">
        <f>K56/'סכום נכסי הקרן'!$C$42</f>
        <v>1.3111900564584307E-3</v>
      </c>
    </row>
    <row r="57" spans="2:14">
      <c r="B57" s="72" t="s">
        <v>963</v>
      </c>
      <c r="C57" s="82" t="s">
        <v>964</v>
      </c>
      <c r="D57" s="83" t="s">
        <v>24</v>
      </c>
      <c r="E57" s="82"/>
      <c r="F57" s="83" t="s">
        <v>881</v>
      </c>
      <c r="G57" s="83" t="s">
        <v>111</v>
      </c>
      <c r="H57" s="84">
        <v>4498.4580009999991</v>
      </c>
      <c r="I57" s="85">
        <v>7180</v>
      </c>
      <c r="J57" s="82"/>
      <c r="K57" s="84">
        <v>1273.902036602</v>
      </c>
      <c r="L57" s="86">
        <v>9.8509974838497738E-4</v>
      </c>
      <c r="M57" s="86">
        <f t="shared" si="0"/>
        <v>4.0668905818074929E-3</v>
      </c>
      <c r="N57" s="86">
        <f>K57/'סכום נכסי הקרן'!$C$42</f>
        <v>8.2847955764697701E-4</v>
      </c>
    </row>
    <row r="58" spans="2:14">
      <c r="B58" s="72" t="s">
        <v>965</v>
      </c>
      <c r="C58" s="82" t="s">
        <v>966</v>
      </c>
      <c r="D58" s="83" t="s">
        <v>610</v>
      </c>
      <c r="E58" s="82"/>
      <c r="F58" s="83" t="s">
        <v>881</v>
      </c>
      <c r="G58" s="83" t="s">
        <v>109</v>
      </c>
      <c r="H58" s="84">
        <v>4588.4271600000002</v>
      </c>
      <c r="I58" s="85">
        <v>9472</v>
      </c>
      <c r="J58" s="82"/>
      <c r="K58" s="84">
        <v>1397.289863214</v>
      </c>
      <c r="L58" s="86">
        <v>1.4921714341463416E-4</v>
      </c>
      <c r="M58" s="86">
        <f t="shared" si="0"/>
        <v>4.4608021821818441E-3</v>
      </c>
      <c r="N58" s="86">
        <f>K58/'סכום נכסי הקרן'!$C$42</f>
        <v>9.0872457576721187E-4</v>
      </c>
    </row>
    <row r="59" spans="2:14">
      <c r="B59" s="72" t="s">
        <v>967</v>
      </c>
      <c r="C59" s="82" t="s">
        <v>968</v>
      </c>
      <c r="D59" s="83" t="s">
        <v>24</v>
      </c>
      <c r="E59" s="82"/>
      <c r="F59" s="83" t="s">
        <v>881</v>
      </c>
      <c r="G59" s="83" t="s">
        <v>111</v>
      </c>
      <c r="H59" s="84">
        <v>23474.843197000002</v>
      </c>
      <c r="I59" s="85">
        <v>6386</v>
      </c>
      <c r="J59" s="82"/>
      <c r="K59" s="84">
        <v>5912.6140612350009</v>
      </c>
      <c r="L59" s="86">
        <v>2.8105169945525296E-3</v>
      </c>
      <c r="M59" s="86">
        <f t="shared" si="0"/>
        <v>1.8875826985597133E-2</v>
      </c>
      <c r="N59" s="86">
        <f>K59/'סכום נכסי הקרן'!$C$42</f>
        <v>3.8452563393771241E-3</v>
      </c>
    </row>
    <row r="60" spans="2:14">
      <c r="B60" s="72" t="s">
        <v>969</v>
      </c>
      <c r="C60" s="82" t="s">
        <v>970</v>
      </c>
      <c r="D60" s="83" t="s">
        <v>24</v>
      </c>
      <c r="E60" s="82"/>
      <c r="F60" s="83" t="s">
        <v>881</v>
      </c>
      <c r="G60" s="83" t="s">
        <v>111</v>
      </c>
      <c r="H60" s="84">
        <v>6387.8103609999998</v>
      </c>
      <c r="I60" s="85">
        <v>10719.3</v>
      </c>
      <c r="J60" s="82"/>
      <c r="K60" s="84">
        <v>2700.6378973080004</v>
      </c>
      <c r="L60" s="86">
        <v>1.4804246638932988E-3</v>
      </c>
      <c r="M60" s="86">
        <f t="shared" si="0"/>
        <v>8.6216981477875883E-3</v>
      </c>
      <c r="N60" s="86">
        <f>K60/'סכום נכסי הקרן'!$C$42</f>
        <v>1.7563542770482462E-3</v>
      </c>
    </row>
    <row r="61" spans="2:14">
      <c r="B61" s="72" t="s">
        <v>971</v>
      </c>
      <c r="C61" s="82" t="s">
        <v>972</v>
      </c>
      <c r="D61" s="83" t="s">
        <v>24</v>
      </c>
      <c r="E61" s="82"/>
      <c r="F61" s="83" t="s">
        <v>881</v>
      </c>
      <c r="G61" s="83" t="s">
        <v>111</v>
      </c>
      <c r="H61" s="84">
        <v>32218.788409999994</v>
      </c>
      <c r="I61" s="85">
        <v>6703.4</v>
      </c>
      <c r="J61" s="82"/>
      <c r="K61" s="84">
        <v>8518.2867862360017</v>
      </c>
      <c r="L61" s="86">
        <v>3.5712792300023558E-3</v>
      </c>
      <c r="M61" s="86">
        <f t="shared" si="0"/>
        <v>2.7194351927158248E-2</v>
      </c>
      <c r="N61" s="86">
        <f>K61/'סכום נכסי הקרן'!$C$42</f>
        <v>5.5398502128117351E-3</v>
      </c>
    </row>
    <row r="62" spans="2:14">
      <c r="B62" s="72" t="s">
        <v>973</v>
      </c>
      <c r="C62" s="82" t="s">
        <v>974</v>
      </c>
      <c r="D62" s="83" t="s">
        <v>24</v>
      </c>
      <c r="E62" s="82"/>
      <c r="F62" s="83" t="s">
        <v>881</v>
      </c>
      <c r="G62" s="83" t="s">
        <v>111</v>
      </c>
      <c r="H62" s="84">
        <v>50607.652501999997</v>
      </c>
      <c r="I62" s="85">
        <v>1430.4</v>
      </c>
      <c r="J62" s="82"/>
      <c r="K62" s="84">
        <v>2855.1018903899999</v>
      </c>
      <c r="L62" s="86">
        <v>1.3248546166269872E-3</v>
      </c>
      <c r="M62" s="86">
        <f t="shared" si="0"/>
        <v>9.1148193930987165E-3</v>
      </c>
      <c r="N62" s="86">
        <f>K62/'סכום נכסי הקרן'!$C$42</f>
        <v>1.8568096158294825E-3</v>
      </c>
    </row>
    <row r="63" spans="2:14">
      <c r="B63" s="72" t="s">
        <v>975</v>
      </c>
      <c r="C63" s="82" t="s">
        <v>976</v>
      </c>
      <c r="D63" s="83" t="s">
        <v>610</v>
      </c>
      <c r="E63" s="82"/>
      <c r="F63" s="83" t="s">
        <v>881</v>
      </c>
      <c r="G63" s="83" t="s">
        <v>109</v>
      </c>
      <c r="H63" s="84">
        <v>9703.7587060000005</v>
      </c>
      <c r="I63" s="85">
        <v>21842</v>
      </c>
      <c r="J63" s="82"/>
      <c r="K63" s="84">
        <v>6814.1763492689997</v>
      </c>
      <c r="L63" s="86">
        <v>5.475872244227267E-4</v>
      </c>
      <c r="M63" s="86">
        <f t="shared" si="0"/>
        <v>2.1754035099541619E-2</v>
      </c>
      <c r="N63" s="86">
        <f>K63/'סכום נכסי הקרן'!$C$42</f>
        <v>4.4315855107896684E-3</v>
      </c>
    </row>
    <row r="64" spans="2:14">
      <c r="B64" s="72" t="s">
        <v>977</v>
      </c>
      <c r="C64" s="82" t="s">
        <v>978</v>
      </c>
      <c r="D64" s="83" t="s">
        <v>100</v>
      </c>
      <c r="E64" s="82"/>
      <c r="F64" s="83" t="s">
        <v>881</v>
      </c>
      <c r="G64" s="83" t="s">
        <v>118</v>
      </c>
      <c r="H64" s="84">
        <v>148392.883275</v>
      </c>
      <c r="I64" s="85">
        <v>1875</v>
      </c>
      <c r="J64" s="82"/>
      <c r="K64" s="84">
        <v>8678.4795417379992</v>
      </c>
      <c r="L64" s="86">
        <v>1.9300374329359198E-5</v>
      </c>
      <c r="M64" s="86">
        <f t="shared" si="0"/>
        <v>2.7705762059104213E-2</v>
      </c>
      <c r="N64" s="86">
        <f>K64/'סכום נכסי הקרן'!$C$42</f>
        <v>5.6440312403973035E-3</v>
      </c>
    </row>
    <row r="65" spans="2:14">
      <c r="B65" s="72" t="s">
        <v>979</v>
      </c>
      <c r="C65" s="82" t="s">
        <v>980</v>
      </c>
      <c r="D65" s="83" t="s">
        <v>99</v>
      </c>
      <c r="E65" s="82"/>
      <c r="F65" s="83" t="s">
        <v>881</v>
      </c>
      <c r="G65" s="83" t="s">
        <v>109</v>
      </c>
      <c r="H65" s="84">
        <v>2510.8255789999998</v>
      </c>
      <c r="I65" s="85">
        <v>69431</v>
      </c>
      <c r="J65" s="82"/>
      <c r="K65" s="84">
        <v>5604.6815540239995</v>
      </c>
      <c r="L65" s="86">
        <v>1.9746037612719877E-4</v>
      </c>
      <c r="M65" s="86">
        <f t="shared" si="0"/>
        <v>1.7892762528969649E-2</v>
      </c>
      <c r="N65" s="86">
        <f>K65/'סכום נכסי הקרן'!$C$42</f>
        <v>3.6449930694950933E-3</v>
      </c>
    </row>
    <row r="66" spans="2:14">
      <c r="B66" s="72" t="s">
        <v>981</v>
      </c>
      <c r="C66" s="82" t="s">
        <v>982</v>
      </c>
      <c r="D66" s="83" t="s">
        <v>610</v>
      </c>
      <c r="E66" s="82"/>
      <c r="F66" s="83" t="s">
        <v>881</v>
      </c>
      <c r="G66" s="83" t="s">
        <v>109</v>
      </c>
      <c r="H66" s="84">
        <v>47637.129498000002</v>
      </c>
      <c r="I66" s="85">
        <v>4182</v>
      </c>
      <c r="J66" s="82"/>
      <c r="K66" s="84">
        <v>6404.8739892709991</v>
      </c>
      <c r="L66" s="86">
        <v>7.7017782152585302E-4</v>
      </c>
      <c r="M66" s="86">
        <f t="shared" si="0"/>
        <v>2.0447350703755928E-2</v>
      </c>
      <c r="N66" s="86">
        <f>K66/'סכום נכסי הקרן'!$C$42</f>
        <v>4.1653965665757811E-3</v>
      </c>
    </row>
    <row r="67" spans="2:14">
      <c r="B67" s="72" t="s">
        <v>983</v>
      </c>
      <c r="C67" s="82" t="s">
        <v>984</v>
      </c>
      <c r="D67" s="83" t="s">
        <v>24</v>
      </c>
      <c r="E67" s="82"/>
      <c r="F67" s="83" t="s">
        <v>881</v>
      </c>
      <c r="G67" s="83" t="s">
        <v>111</v>
      </c>
      <c r="H67" s="84">
        <v>4282.7569389999999</v>
      </c>
      <c r="I67" s="85">
        <v>19448</v>
      </c>
      <c r="J67" s="82"/>
      <c r="K67" s="84">
        <v>3285.08257701</v>
      </c>
      <c r="L67" s="86">
        <v>4.3369690521518987E-3</v>
      </c>
      <c r="M67" s="86">
        <f t="shared" si="0"/>
        <v>1.0487518670225574E-2</v>
      </c>
      <c r="N67" s="86">
        <f>K67/'סכום נכסי הקרן'!$C$42</f>
        <v>2.1364466670409617E-3</v>
      </c>
    </row>
    <row r="68" spans="2:14">
      <c r="B68" s="72" t="s">
        <v>985</v>
      </c>
      <c r="C68" s="82" t="s">
        <v>986</v>
      </c>
      <c r="D68" s="83" t="s">
        <v>99</v>
      </c>
      <c r="E68" s="82"/>
      <c r="F68" s="83" t="s">
        <v>881</v>
      </c>
      <c r="G68" s="83" t="s">
        <v>109</v>
      </c>
      <c r="H68" s="84">
        <v>20526.092731000001</v>
      </c>
      <c r="I68" s="85">
        <v>3155.5</v>
      </c>
      <c r="J68" s="82"/>
      <c r="K68" s="84">
        <v>2082.3582526690002</v>
      </c>
      <c r="L68" s="86">
        <v>2.9115025150354612E-3</v>
      </c>
      <c r="M68" s="86">
        <f t="shared" si="0"/>
        <v>6.6478606065487542E-3</v>
      </c>
      <c r="N68" s="86">
        <f>K68/'סכום נכסי הקרן'!$C$42</f>
        <v>1.3542573875111401E-3</v>
      </c>
    </row>
    <row r="69" spans="2:14">
      <c r="B69" s="72" t="s">
        <v>987</v>
      </c>
      <c r="C69" s="82" t="s">
        <v>988</v>
      </c>
      <c r="D69" s="83" t="s">
        <v>610</v>
      </c>
      <c r="E69" s="82"/>
      <c r="F69" s="83" t="s">
        <v>881</v>
      </c>
      <c r="G69" s="83" t="s">
        <v>109</v>
      </c>
      <c r="H69" s="84">
        <v>2994.8484140000005</v>
      </c>
      <c r="I69" s="85">
        <v>13002</v>
      </c>
      <c r="J69" s="82"/>
      <c r="K69" s="84">
        <v>1251.8894632880001</v>
      </c>
      <c r="L69" s="86">
        <v>1.0191554583640022E-5</v>
      </c>
      <c r="M69" s="86">
        <f t="shared" si="0"/>
        <v>3.9966161615460688E-3</v>
      </c>
      <c r="N69" s="86">
        <f>K69/'סכום נכסי הקרן'!$C$42</f>
        <v>8.1416372606977073E-4</v>
      </c>
    </row>
    <row r="70" spans="2:14">
      <c r="B70" s="72" t="s">
        <v>989</v>
      </c>
      <c r="C70" s="82" t="s">
        <v>990</v>
      </c>
      <c r="D70" s="83" t="s">
        <v>103</v>
      </c>
      <c r="E70" s="82"/>
      <c r="F70" s="83" t="s">
        <v>881</v>
      </c>
      <c r="G70" s="83" t="s">
        <v>109</v>
      </c>
      <c r="H70" s="84">
        <v>40315.281809999993</v>
      </c>
      <c r="I70" s="85">
        <v>12792</v>
      </c>
      <c r="J70" s="82"/>
      <c r="K70" s="84">
        <v>16580.175680559998</v>
      </c>
      <c r="L70" s="86">
        <v>2.4124153527277843E-3</v>
      </c>
      <c r="M70" s="86">
        <f t="shared" si="0"/>
        <v>5.2931668513416394E-2</v>
      </c>
      <c r="N70" s="86">
        <f>K70/'סכום נכסי הקרן'!$C$42</f>
        <v>1.0782882999527774E-2</v>
      </c>
    </row>
    <row r="71" spans="2:14">
      <c r="B71" s="72" t="s">
        <v>991</v>
      </c>
      <c r="C71" s="82" t="s">
        <v>992</v>
      </c>
      <c r="D71" s="83" t="s">
        <v>610</v>
      </c>
      <c r="E71" s="82"/>
      <c r="F71" s="83" t="s">
        <v>881</v>
      </c>
      <c r="G71" s="83" t="s">
        <v>109</v>
      </c>
      <c r="H71" s="84">
        <v>18224.377972999999</v>
      </c>
      <c r="I71" s="85">
        <v>2238</v>
      </c>
      <c r="J71" s="82"/>
      <c r="K71" s="84">
        <v>1311.2749765639999</v>
      </c>
      <c r="L71" s="86">
        <v>1.3922366671504966E-4</v>
      </c>
      <c r="M71" s="86">
        <f t="shared" si="0"/>
        <v>4.186202470146518E-3</v>
      </c>
      <c r="N71" s="86">
        <f>K71/'סכום נכסי הקרן'!$C$42</f>
        <v>8.5278497193948765E-4</v>
      </c>
    </row>
    <row r="72" spans="2:14">
      <c r="B72" s="72" t="s">
        <v>993</v>
      </c>
      <c r="C72" s="82" t="s">
        <v>994</v>
      </c>
      <c r="D72" s="83" t="s">
        <v>101</v>
      </c>
      <c r="E72" s="82"/>
      <c r="F72" s="83" t="s">
        <v>881</v>
      </c>
      <c r="G72" s="83" t="s">
        <v>113</v>
      </c>
      <c r="H72" s="84">
        <v>20866.029955999998</v>
      </c>
      <c r="I72" s="85">
        <v>8456</v>
      </c>
      <c r="J72" s="82"/>
      <c r="K72" s="84">
        <v>4381.7891698979993</v>
      </c>
      <c r="L72" s="86">
        <v>2.5245741772632547E-4</v>
      </c>
      <c r="M72" s="86">
        <f t="shared" si="0"/>
        <v>1.3988718594137672E-2</v>
      </c>
      <c r="N72" s="86">
        <f>K72/'סכום נכסי הקרן'!$C$42</f>
        <v>2.8496875339509209E-3</v>
      </c>
    </row>
    <row r="73" spans="2:14">
      <c r="B73" s="72" t="s">
        <v>995</v>
      </c>
      <c r="C73" s="82" t="s">
        <v>996</v>
      </c>
      <c r="D73" s="83" t="s">
        <v>99</v>
      </c>
      <c r="E73" s="82"/>
      <c r="F73" s="83" t="s">
        <v>881</v>
      </c>
      <c r="G73" s="83" t="s">
        <v>112</v>
      </c>
      <c r="H73" s="84">
        <v>28285.662874000001</v>
      </c>
      <c r="I73" s="85">
        <v>3215</v>
      </c>
      <c r="J73" s="82"/>
      <c r="K73" s="84">
        <v>3993.9238592699999</v>
      </c>
      <c r="L73" s="86">
        <v>4.1669043900745121E-4</v>
      </c>
      <c r="M73" s="86">
        <f t="shared" si="0"/>
        <v>1.2750471277247896E-2</v>
      </c>
      <c r="N73" s="86">
        <f>K73/'סכום נכסי הקרן'!$C$42</f>
        <v>2.5974401305062815E-3</v>
      </c>
    </row>
    <row r="74" spans="2:14">
      <c r="B74" s="72" t="s">
        <v>997</v>
      </c>
      <c r="C74" s="82" t="s">
        <v>998</v>
      </c>
      <c r="D74" s="83" t="s">
        <v>610</v>
      </c>
      <c r="E74" s="82"/>
      <c r="F74" s="83" t="s">
        <v>881</v>
      </c>
      <c r="G74" s="83" t="s">
        <v>109</v>
      </c>
      <c r="H74" s="84">
        <v>22691.560442999998</v>
      </c>
      <c r="I74" s="85">
        <v>35379</v>
      </c>
      <c r="J74" s="82"/>
      <c r="K74" s="84">
        <v>25810.171649071999</v>
      </c>
      <c r="L74" s="86">
        <v>1.9341218322270912E-4</v>
      </c>
      <c r="M74" s="86">
        <f t="shared" si="0"/>
        <v>8.2398128724587433E-2</v>
      </c>
      <c r="N74" s="86">
        <f>K74/'סכום נכסי הקרן'!$C$42</f>
        <v>1.6785591808655208E-2</v>
      </c>
    </row>
    <row r="75" spans="2:14">
      <c r="B75" s="72" t="s">
        <v>999</v>
      </c>
      <c r="C75" s="82" t="s">
        <v>1000</v>
      </c>
      <c r="D75" s="83" t="s">
        <v>610</v>
      </c>
      <c r="E75" s="82"/>
      <c r="F75" s="83" t="s">
        <v>881</v>
      </c>
      <c r="G75" s="83" t="s">
        <v>109</v>
      </c>
      <c r="H75" s="84">
        <v>31085.694315999997</v>
      </c>
      <c r="I75" s="85">
        <v>3967</v>
      </c>
      <c r="J75" s="82"/>
      <c r="K75" s="84">
        <v>3964.6399218780007</v>
      </c>
      <c r="L75" s="86">
        <v>3.6104174583042968E-4</v>
      </c>
      <c r="M75" s="86">
        <f t="shared" si="0"/>
        <v>1.2656983265017824E-2</v>
      </c>
      <c r="N75" s="86">
        <f>K75/'סכום נכסי הקרן'!$C$42</f>
        <v>2.578395382323447E-3</v>
      </c>
    </row>
    <row r="76" spans="2:14">
      <c r="B76" s="72" t="s">
        <v>1001</v>
      </c>
      <c r="C76" s="82" t="s">
        <v>1002</v>
      </c>
      <c r="D76" s="83" t="s">
        <v>610</v>
      </c>
      <c r="E76" s="82"/>
      <c r="F76" s="83" t="s">
        <v>881</v>
      </c>
      <c r="G76" s="83" t="s">
        <v>109</v>
      </c>
      <c r="H76" s="84">
        <v>8861.9622600000002</v>
      </c>
      <c r="I76" s="85">
        <v>6577</v>
      </c>
      <c r="J76" s="82"/>
      <c r="K76" s="84">
        <v>1873.8667939559998</v>
      </c>
      <c r="L76" s="86">
        <v>8.3603417547169808E-4</v>
      </c>
      <c r="M76" s="86">
        <f t="shared" ref="M76" si="1">IFERROR(K76/$K$11,0)</f>
        <v>5.9822584444791157E-3</v>
      </c>
      <c r="N76" s="86">
        <f>K76/'סכום נכסי הקרן'!$C$42</f>
        <v>1.2186653980764885E-3</v>
      </c>
    </row>
    <row r="77" spans="2:14">
      <c r="B77" s="108"/>
      <c r="C77" s="108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2:14"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2:14"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</row>
    <row r="80" spans="2:14">
      <c r="B80" s="110" t="s">
        <v>193</v>
      </c>
      <c r="C80" s="108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</row>
    <row r="81" spans="2:14">
      <c r="B81" s="110" t="s">
        <v>90</v>
      </c>
      <c r="C81" s="108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2:14">
      <c r="B82" s="110" t="s">
        <v>176</v>
      </c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</row>
    <row r="83" spans="2:14">
      <c r="B83" s="110" t="s">
        <v>184</v>
      </c>
      <c r="C83" s="108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</row>
    <row r="84" spans="2:14">
      <c r="B84" s="110" t="s">
        <v>191</v>
      </c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</row>
    <row r="85" spans="2:14">
      <c r="B85" s="108"/>
      <c r="C85" s="108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</row>
    <row r="86" spans="2:14">
      <c r="B86" s="108"/>
      <c r="C86" s="108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</row>
    <row r="87" spans="2:14">
      <c r="B87" s="108"/>
      <c r="C87" s="10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</row>
    <row r="88" spans="2:14">
      <c r="B88" s="108"/>
      <c r="C88" s="10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2:14"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</row>
    <row r="90" spans="2:14">
      <c r="B90" s="108"/>
      <c r="C90" s="10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1" spans="2:14">
      <c r="B91" s="108"/>
      <c r="C91" s="10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</row>
    <row r="92" spans="2:14">
      <c r="B92" s="108"/>
      <c r="C92" s="10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</row>
    <row r="93" spans="2:14">
      <c r="B93" s="108"/>
      <c r="C93" s="108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2:14">
      <c r="B94" s="108"/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</row>
    <row r="95" spans="2:14">
      <c r="B95" s="108"/>
      <c r="C95" s="10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</row>
    <row r="96" spans="2:14">
      <c r="B96" s="108"/>
      <c r="C96" s="10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</row>
    <row r="97" spans="2:14">
      <c r="B97" s="108"/>
      <c r="C97" s="10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</row>
    <row r="98" spans="2:14">
      <c r="B98" s="108"/>
      <c r="C98" s="10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2:14"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2:14">
      <c r="B100" s="108"/>
      <c r="C100" s="108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</row>
    <row r="101" spans="2:14">
      <c r="B101" s="108"/>
      <c r="C101" s="108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2:14">
      <c r="B102" s="108"/>
      <c r="C102" s="108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</row>
    <row r="103" spans="2:14"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2:14"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2:14"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6" spans="2:14">
      <c r="B106" s="108"/>
      <c r="C106" s="108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</row>
    <row r="107" spans="2:14">
      <c r="B107" s="108"/>
      <c r="C107" s="10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2:14">
      <c r="B108" s="108"/>
      <c r="C108" s="108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2:14">
      <c r="B109" s="108"/>
      <c r="C109" s="108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</row>
    <row r="110" spans="2:14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16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16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01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  <row r="301" spans="2:14">
      <c r="B301" s="108"/>
      <c r="C301" s="108"/>
      <c r="D301" s="108"/>
      <c r="E301" s="108"/>
      <c r="F301" s="108"/>
      <c r="G301" s="108"/>
      <c r="H301" s="109"/>
      <c r="I301" s="109"/>
      <c r="J301" s="109"/>
      <c r="K301" s="109"/>
      <c r="L301" s="109"/>
      <c r="M301" s="109"/>
      <c r="N301" s="109"/>
    </row>
    <row r="302" spans="2:14">
      <c r="B302" s="108"/>
      <c r="C302" s="108"/>
      <c r="D302" s="108"/>
      <c r="E302" s="108"/>
      <c r="F302" s="108"/>
      <c r="G302" s="108"/>
      <c r="H302" s="109"/>
      <c r="I302" s="109"/>
      <c r="J302" s="109"/>
      <c r="K302" s="109"/>
      <c r="L302" s="109"/>
      <c r="M302" s="109"/>
      <c r="N302" s="109"/>
    </row>
    <row r="303" spans="2:14">
      <c r="B303" s="108"/>
      <c r="C303" s="108"/>
      <c r="D303" s="108"/>
      <c r="E303" s="108"/>
      <c r="F303" s="108"/>
      <c r="G303" s="108"/>
      <c r="H303" s="109"/>
      <c r="I303" s="109"/>
      <c r="J303" s="109"/>
      <c r="K303" s="109"/>
      <c r="L303" s="109"/>
      <c r="M303" s="109"/>
      <c r="N303" s="109"/>
    </row>
    <row r="304" spans="2:14">
      <c r="B304" s="108"/>
      <c r="C304" s="108"/>
      <c r="D304" s="108"/>
      <c r="E304" s="108"/>
      <c r="F304" s="108"/>
      <c r="G304" s="108"/>
      <c r="H304" s="109"/>
      <c r="I304" s="109"/>
      <c r="J304" s="109"/>
      <c r="K304" s="109"/>
      <c r="L304" s="109"/>
      <c r="M304" s="109"/>
      <c r="N304" s="109"/>
    </row>
    <row r="305" spans="2:14">
      <c r="B305" s="108"/>
      <c r="C305" s="108"/>
      <c r="D305" s="108"/>
      <c r="E305" s="108"/>
      <c r="F305" s="108"/>
      <c r="G305" s="108"/>
      <c r="H305" s="109"/>
      <c r="I305" s="109"/>
      <c r="J305" s="109"/>
      <c r="K305" s="109"/>
      <c r="L305" s="109"/>
      <c r="M305" s="109"/>
      <c r="N305" s="109"/>
    </row>
    <row r="306" spans="2:14">
      <c r="B306" s="108"/>
      <c r="C306" s="108"/>
      <c r="D306" s="108"/>
      <c r="E306" s="108"/>
      <c r="F306" s="108"/>
      <c r="G306" s="108"/>
      <c r="H306" s="109"/>
      <c r="I306" s="109"/>
      <c r="J306" s="109"/>
      <c r="K306" s="109"/>
      <c r="L306" s="109"/>
      <c r="M306" s="109"/>
      <c r="N306" s="109"/>
    </row>
    <row r="307" spans="2:14">
      <c r="B307" s="108"/>
      <c r="C307" s="108"/>
      <c r="D307" s="108"/>
      <c r="E307" s="108"/>
      <c r="F307" s="108"/>
      <c r="G307" s="108"/>
      <c r="H307" s="109"/>
      <c r="I307" s="109"/>
      <c r="J307" s="109"/>
      <c r="K307" s="109"/>
      <c r="L307" s="109"/>
      <c r="M307" s="109"/>
      <c r="N307" s="109"/>
    </row>
    <row r="308" spans="2:14">
      <c r="B308" s="108"/>
      <c r="C308" s="108"/>
      <c r="D308" s="108"/>
      <c r="E308" s="108"/>
      <c r="F308" s="108"/>
      <c r="G308" s="108"/>
      <c r="H308" s="109"/>
      <c r="I308" s="109"/>
      <c r="J308" s="109"/>
      <c r="K308" s="109"/>
      <c r="L308" s="109"/>
      <c r="M308" s="109"/>
      <c r="N308" s="109"/>
    </row>
    <row r="309" spans="2:14">
      <c r="B309" s="108"/>
      <c r="C309" s="108"/>
      <c r="D309" s="108"/>
      <c r="E309" s="108"/>
      <c r="F309" s="108"/>
      <c r="G309" s="108"/>
      <c r="H309" s="109"/>
      <c r="I309" s="109"/>
      <c r="J309" s="109"/>
      <c r="K309" s="109"/>
      <c r="L309" s="109"/>
      <c r="M309" s="109"/>
      <c r="N309" s="109"/>
    </row>
    <row r="310" spans="2:14">
      <c r="B310" s="108"/>
      <c r="C310" s="108"/>
      <c r="D310" s="108"/>
      <c r="E310" s="108"/>
      <c r="F310" s="108"/>
      <c r="G310" s="108"/>
      <c r="H310" s="109"/>
      <c r="I310" s="109"/>
      <c r="J310" s="109"/>
      <c r="K310" s="109"/>
      <c r="L310" s="109"/>
      <c r="M310" s="109"/>
      <c r="N310" s="109"/>
    </row>
    <row r="311" spans="2:14">
      <c r="B311" s="108"/>
      <c r="C311" s="108"/>
      <c r="D311" s="108"/>
      <c r="E311" s="108"/>
      <c r="F311" s="108"/>
      <c r="G311" s="108"/>
      <c r="H311" s="109"/>
      <c r="I311" s="109"/>
      <c r="J311" s="109"/>
      <c r="K311" s="109"/>
      <c r="L311" s="109"/>
      <c r="M311" s="109"/>
      <c r="N311" s="109"/>
    </row>
    <row r="312" spans="2:14">
      <c r="B312" s="108"/>
      <c r="C312" s="108"/>
      <c r="D312" s="108"/>
      <c r="E312" s="108"/>
      <c r="F312" s="108"/>
      <c r="G312" s="108"/>
      <c r="H312" s="109"/>
      <c r="I312" s="109"/>
      <c r="J312" s="109"/>
      <c r="K312" s="109"/>
      <c r="L312" s="109"/>
      <c r="M312" s="109"/>
      <c r="N312" s="109"/>
    </row>
    <row r="313" spans="2:14">
      <c r="B313" s="108"/>
      <c r="C313" s="108"/>
      <c r="D313" s="108"/>
      <c r="E313" s="108"/>
      <c r="F313" s="108"/>
      <c r="G313" s="108"/>
      <c r="H313" s="109"/>
      <c r="I313" s="109"/>
      <c r="J313" s="109"/>
      <c r="K313" s="109"/>
      <c r="L313" s="109"/>
      <c r="M313" s="109"/>
      <c r="N313" s="109"/>
    </row>
    <row r="314" spans="2:14">
      <c r="B314" s="108"/>
      <c r="C314" s="108"/>
      <c r="D314" s="108"/>
      <c r="E314" s="108"/>
      <c r="F314" s="108"/>
      <c r="G314" s="108"/>
      <c r="H314" s="109"/>
      <c r="I314" s="109"/>
      <c r="J314" s="109"/>
      <c r="K314" s="109"/>
      <c r="L314" s="109"/>
      <c r="M314" s="109"/>
      <c r="N314" s="109"/>
    </row>
    <row r="315" spans="2:14">
      <c r="B315" s="108"/>
      <c r="C315" s="108"/>
      <c r="D315" s="108"/>
      <c r="E315" s="108"/>
      <c r="F315" s="108"/>
      <c r="G315" s="108"/>
      <c r="H315" s="109"/>
      <c r="I315" s="109"/>
      <c r="J315" s="109"/>
      <c r="K315" s="109"/>
      <c r="L315" s="109"/>
      <c r="M315" s="109"/>
      <c r="N315" s="109"/>
    </row>
    <row r="316" spans="2:14">
      <c r="B316" s="108"/>
      <c r="C316" s="108"/>
      <c r="D316" s="108"/>
      <c r="E316" s="108"/>
      <c r="F316" s="108"/>
      <c r="G316" s="108"/>
      <c r="H316" s="109"/>
      <c r="I316" s="109"/>
      <c r="J316" s="109"/>
      <c r="K316" s="109"/>
      <c r="L316" s="109"/>
      <c r="M316" s="109"/>
      <c r="N316" s="109"/>
    </row>
    <row r="317" spans="2:14">
      <c r="B317" s="108"/>
      <c r="C317" s="108"/>
      <c r="D317" s="108"/>
      <c r="E317" s="108"/>
      <c r="F317" s="108"/>
      <c r="G317" s="108"/>
      <c r="H317" s="109"/>
      <c r="I317" s="109"/>
      <c r="J317" s="109"/>
      <c r="K317" s="109"/>
      <c r="L317" s="109"/>
      <c r="M317" s="109"/>
      <c r="N317" s="109"/>
    </row>
    <row r="318" spans="2:14">
      <c r="B318" s="108"/>
      <c r="C318" s="108"/>
      <c r="D318" s="108"/>
      <c r="E318" s="108"/>
      <c r="F318" s="108"/>
      <c r="G318" s="108"/>
      <c r="H318" s="109"/>
      <c r="I318" s="109"/>
      <c r="J318" s="109"/>
      <c r="K318" s="109"/>
      <c r="L318" s="109"/>
      <c r="M318" s="109"/>
      <c r="N318" s="109"/>
    </row>
    <row r="319" spans="2:14">
      <c r="B319" s="108"/>
      <c r="C319" s="108"/>
      <c r="D319" s="108"/>
      <c r="E319" s="108"/>
      <c r="F319" s="108"/>
      <c r="G319" s="108"/>
      <c r="H319" s="109"/>
      <c r="I319" s="109"/>
      <c r="J319" s="109"/>
      <c r="K319" s="109"/>
      <c r="L319" s="109"/>
      <c r="M319" s="109"/>
      <c r="N319" s="109"/>
    </row>
    <row r="320" spans="2:14">
      <c r="B320" s="108"/>
      <c r="C320" s="108"/>
      <c r="D320" s="108"/>
      <c r="E320" s="108"/>
      <c r="F320" s="108"/>
      <c r="G320" s="108"/>
      <c r="H320" s="109"/>
      <c r="I320" s="109"/>
      <c r="J320" s="109"/>
      <c r="K320" s="109"/>
      <c r="L320" s="109"/>
      <c r="M320" s="109"/>
      <c r="N320" s="109"/>
    </row>
    <row r="321" spans="2:14">
      <c r="B321" s="108"/>
      <c r="C321" s="108"/>
      <c r="D321" s="108"/>
      <c r="E321" s="108"/>
      <c r="F321" s="108"/>
      <c r="G321" s="108"/>
      <c r="H321" s="109"/>
      <c r="I321" s="109"/>
      <c r="J321" s="109"/>
      <c r="K321" s="109"/>
      <c r="L321" s="109"/>
      <c r="M321" s="109"/>
      <c r="N321" s="109"/>
    </row>
    <row r="322" spans="2:14">
      <c r="B322" s="108"/>
      <c r="C322" s="108"/>
      <c r="D322" s="108"/>
      <c r="E322" s="108"/>
      <c r="F322" s="108"/>
      <c r="G322" s="108"/>
      <c r="H322" s="109"/>
      <c r="I322" s="109"/>
      <c r="J322" s="109"/>
      <c r="K322" s="109"/>
      <c r="L322" s="109"/>
      <c r="M322" s="109"/>
      <c r="N322" s="109"/>
    </row>
    <row r="323" spans="2:14">
      <c r="B323" s="108"/>
      <c r="C323" s="108"/>
      <c r="D323" s="108"/>
      <c r="E323" s="108"/>
      <c r="F323" s="108"/>
      <c r="G323" s="108"/>
      <c r="H323" s="109"/>
      <c r="I323" s="109"/>
      <c r="J323" s="109"/>
      <c r="K323" s="109"/>
      <c r="L323" s="109"/>
      <c r="M323" s="109"/>
      <c r="N323" s="109"/>
    </row>
    <row r="324" spans="2:14">
      <c r="B324" s="108"/>
      <c r="C324" s="108"/>
      <c r="D324" s="108"/>
      <c r="E324" s="108"/>
      <c r="F324" s="108"/>
      <c r="G324" s="108"/>
      <c r="H324" s="109"/>
      <c r="I324" s="109"/>
      <c r="J324" s="109"/>
      <c r="K324" s="109"/>
      <c r="L324" s="109"/>
      <c r="M324" s="109"/>
      <c r="N324" s="109"/>
    </row>
    <row r="325" spans="2:14">
      <c r="B325" s="108"/>
      <c r="C325" s="108"/>
      <c r="D325" s="108"/>
      <c r="E325" s="108"/>
      <c r="F325" s="108"/>
      <c r="G325" s="108"/>
      <c r="H325" s="109"/>
      <c r="I325" s="109"/>
      <c r="J325" s="109"/>
      <c r="K325" s="109"/>
      <c r="L325" s="109"/>
      <c r="M325" s="109"/>
      <c r="N325" s="109"/>
    </row>
    <row r="326" spans="2:14">
      <c r="B326" s="108"/>
      <c r="C326" s="108"/>
      <c r="D326" s="108"/>
      <c r="E326" s="108"/>
      <c r="F326" s="108"/>
      <c r="G326" s="108"/>
      <c r="H326" s="109"/>
      <c r="I326" s="109"/>
      <c r="J326" s="109"/>
      <c r="K326" s="109"/>
      <c r="L326" s="109"/>
      <c r="M326" s="109"/>
      <c r="N326" s="109"/>
    </row>
    <row r="327" spans="2:14">
      <c r="B327" s="108"/>
      <c r="C327" s="108"/>
      <c r="D327" s="108"/>
      <c r="E327" s="108"/>
      <c r="F327" s="108"/>
      <c r="G327" s="108"/>
      <c r="H327" s="109"/>
      <c r="I327" s="109"/>
      <c r="J327" s="109"/>
      <c r="K327" s="109"/>
      <c r="L327" s="109"/>
      <c r="M327" s="109"/>
      <c r="N327" s="109"/>
    </row>
    <row r="328" spans="2:14">
      <c r="B328" s="108"/>
      <c r="C328" s="108"/>
      <c r="D328" s="108"/>
      <c r="E328" s="108"/>
      <c r="F328" s="108"/>
      <c r="G328" s="108"/>
      <c r="H328" s="109"/>
      <c r="I328" s="109"/>
      <c r="J328" s="109"/>
      <c r="K328" s="109"/>
      <c r="L328" s="109"/>
      <c r="M328" s="109"/>
      <c r="N328" s="109"/>
    </row>
    <row r="329" spans="2:14">
      <c r="B329" s="108"/>
      <c r="C329" s="108"/>
      <c r="D329" s="108"/>
      <c r="E329" s="108"/>
      <c r="F329" s="108"/>
      <c r="G329" s="108"/>
      <c r="H329" s="109"/>
      <c r="I329" s="109"/>
      <c r="J329" s="109"/>
      <c r="K329" s="109"/>
      <c r="L329" s="109"/>
      <c r="M329" s="109"/>
      <c r="N329" s="109"/>
    </row>
    <row r="330" spans="2:14">
      <c r="B330" s="108"/>
      <c r="C330" s="108"/>
      <c r="D330" s="108"/>
      <c r="E330" s="108"/>
      <c r="F330" s="108"/>
      <c r="G330" s="108"/>
      <c r="H330" s="109"/>
      <c r="I330" s="109"/>
      <c r="J330" s="109"/>
      <c r="K330" s="109"/>
      <c r="L330" s="109"/>
      <c r="M330" s="109"/>
      <c r="N330" s="109"/>
    </row>
    <row r="331" spans="2:14">
      <c r="B331" s="108"/>
      <c r="C331" s="108"/>
      <c r="D331" s="108"/>
      <c r="E331" s="108"/>
      <c r="F331" s="108"/>
      <c r="G331" s="108"/>
      <c r="H331" s="109"/>
      <c r="I331" s="109"/>
      <c r="J331" s="109"/>
      <c r="K331" s="109"/>
      <c r="L331" s="109"/>
      <c r="M331" s="109"/>
      <c r="N331" s="109"/>
    </row>
    <row r="332" spans="2:14">
      <c r="B332" s="108"/>
      <c r="C332" s="108"/>
      <c r="D332" s="108"/>
      <c r="E332" s="108"/>
      <c r="F332" s="108"/>
      <c r="G332" s="108"/>
      <c r="H332" s="109"/>
      <c r="I332" s="109"/>
      <c r="J332" s="109"/>
      <c r="K332" s="109"/>
      <c r="L332" s="109"/>
      <c r="M332" s="109"/>
      <c r="N332" s="109"/>
    </row>
    <row r="333" spans="2:14">
      <c r="B333" s="108"/>
      <c r="C333" s="108"/>
      <c r="D333" s="108"/>
      <c r="E333" s="108"/>
      <c r="F333" s="108"/>
      <c r="G333" s="108"/>
      <c r="H333" s="109"/>
      <c r="I333" s="109"/>
      <c r="J333" s="109"/>
      <c r="K333" s="109"/>
      <c r="L333" s="109"/>
      <c r="M333" s="109"/>
      <c r="N333" s="109"/>
    </row>
    <row r="334" spans="2:14">
      <c r="B334" s="108"/>
      <c r="C334" s="108"/>
      <c r="D334" s="108"/>
      <c r="E334" s="108"/>
      <c r="F334" s="108"/>
      <c r="G334" s="108"/>
      <c r="H334" s="109"/>
      <c r="I334" s="109"/>
      <c r="J334" s="109"/>
      <c r="K334" s="109"/>
      <c r="L334" s="109"/>
      <c r="M334" s="109"/>
      <c r="N334" s="109"/>
    </row>
    <row r="335" spans="2:14">
      <c r="B335" s="108"/>
      <c r="C335" s="108"/>
      <c r="D335" s="108"/>
      <c r="E335" s="108"/>
      <c r="F335" s="108"/>
      <c r="G335" s="108"/>
      <c r="H335" s="109"/>
      <c r="I335" s="109"/>
      <c r="J335" s="109"/>
      <c r="K335" s="109"/>
      <c r="L335" s="109"/>
      <c r="M335" s="109"/>
      <c r="N335" s="109"/>
    </row>
    <row r="336" spans="2:14">
      <c r="B336" s="108"/>
      <c r="C336" s="108"/>
      <c r="D336" s="108"/>
      <c r="E336" s="108"/>
      <c r="F336" s="108"/>
      <c r="G336" s="108"/>
      <c r="H336" s="109"/>
      <c r="I336" s="109"/>
      <c r="J336" s="109"/>
      <c r="K336" s="109"/>
      <c r="L336" s="109"/>
      <c r="M336" s="109"/>
      <c r="N336" s="109"/>
    </row>
    <row r="337" spans="2:14">
      <c r="B337" s="108"/>
      <c r="C337" s="108"/>
      <c r="D337" s="108"/>
      <c r="E337" s="108"/>
      <c r="F337" s="108"/>
      <c r="G337" s="108"/>
      <c r="H337" s="109"/>
      <c r="I337" s="109"/>
      <c r="J337" s="109"/>
      <c r="K337" s="109"/>
      <c r="L337" s="109"/>
      <c r="M337" s="109"/>
      <c r="N337" s="109"/>
    </row>
    <row r="338" spans="2:14">
      <c r="B338" s="108"/>
      <c r="C338" s="108"/>
      <c r="D338" s="108"/>
      <c r="E338" s="108"/>
      <c r="F338" s="108"/>
      <c r="G338" s="108"/>
      <c r="H338" s="109"/>
      <c r="I338" s="109"/>
      <c r="J338" s="109"/>
      <c r="K338" s="109"/>
      <c r="L338" s="109"/>
      <c r="M338" s="109"/>
      <c r="N338" s="109"/>
    </row>
    <row r="339" spans="2:14">
      <c r="B339" s="108"/>
      <c r="C339" s="108"/>
      <c r="D339" s="108"/>
      <c r="E339" s="108"/>
      <c r="F339" s="108"/>
      <c r="G339" s="108"/>
      <c r="H339" s="109"/>
      <c r="I339" s="109"/>
      <c r="J339" s="109"/>
      <c r="K339" s="109"/>
      <c r="L339" s="109"/>
      <c r="M339" s="109"/>
      <c r="N339" s="109"/>
    </row>
    <row r="340" spans="2:14">
      <c r="B340" s="108"/>
      <c r="C340" s="108"/>
      <c r="D340" s="108"/>
      <c r="E340" s="108"/>
      <c r="F340" s="108"/>
      <c r="G340" s="108"/>
      <c r="H340" s="109"/>
      <c r="I340" s="109"/>
      <c r="J340" s="109"/>
      <c r="K340" s="109"/>
      <c r="L340" s="109"/>
      <c r="M340" s="109"/>
      <c r="N340" s="109"/>
    </row>
    <row r="341" spans="2:14">
      <c r="B341" s="108"/>
      <c r="C341" s="108"/>
      <c r="D341" s="108"/>
      <c r="E341" s="108"/>
      <c r="F341" s="108"/>
      <c r="G341" s="108"/>
      <c r="H341" s="109"/>
      <c r="I341" s="109"/>
      <c r="J341" s="109"/>
      <c r="K341" s="109"/>
      <c r="L341" s="109"/>
      <c r="M341" s="109"/>
      <c r="N341" s="109"/>
    </row>
    <row r="342" spans="2:14">
      <c r="B342" s="108"/>
      <c r="C342" s="108"/>
      <c r="D342" s="108"/>
      <c r="E342" s="108"/>
      <c r="F342" s="108"/>
      <c r="G342" s="108"/>
      <c r="H342" s="109"/>
      <c r="I342" s="109"/>
      <c r="J342" s="109"/>
      <c r="K342" s="109"/>
      <c r="L342" s="109"/>
      <c r="M342" s="109"/>
      <c r="N342" s="109"/>
    </row>
    <row r="343" spans="2:14">
      <c r="B343" s="108"/>
      <c r="C343" s="108"/>
      <c r="D343" s="108"/>
      <c r="E343" s="108"/>
      <c r="F343" s="108"/>
      <c r="G343" s="108"/>
      <c r="H343" s="109"/>
      <c r="I343" s="109"/>
      <c r="J343" s="109"/>
      <c r="K343" s="109"/>
      <c r="L343" s="109"/>
      <c r="M343" s="109"/>
      <c r="N343" s="109"/>
    </row>
    <row r="344" spans="2:14">
      <c r="B344" s="108"/>
      <c r="C344" s="108"/>
      <c r="D344" s="108"/>
      <c r="E344" s="108"/>
      <c r="F344" s="108"/>
      <c r="G344" s="108"/>
      <c r="H344" s="109"/>
      <c r="I344" s="109"/>
      <c r="J344" s="109"/>
      <c r="K344" s="109"/>
      <c r="L344" s="109"/>
      <c r="M344" s="109"/>
      <c r="N344" s="109"/>
    </row>
    <row r="345" spans="2:14">
      <c r="B345" s="108"/>
      <c r="C345" s="108"/>
      <c r="D345" s="108"/>
      <c r="E345" s="108"/>
      <c r="F345" s="108"/>
      <c r="G345" s="108"/>
      <c r="H345" s="109"/>
      <c r="I345" s="109"/>
      <c r="J345" s="109"/>
      <c r="K345" s="109"/>
      <c r="L345" s="109"/>
      <c r="M345" s="109"/>
      <c r="N345" s="109"/>
    </row>
    <row r="346" spans="2:14">
      <c r="B346" s="108"/>
      <c r="C346" s="108"/>
      <c r="D346" s="108"/>
      <c r="E346" s="108"/>
      <c r="F346" s="108"/>
      <c r="G346" s="108"/>
      <c r="H346" s="109"/>
      <c r="I346" s="109"/>
      <c r="J346" s="109"/>
      <c r="K346" s="109"/>
      <c r="L346" s="109"/>
      <c r="M346" s="109"/>
      <c r="N346" s="109"/>
    </row>
    <row r="347" spans="2:14">
      <c r="B347" s="108"/>
      <c r="C347" s="108"/>
      <c r="D347" s="108"/>
      <c r="E347" s="108"/>
      <c r="F347" s="108"/>
      <c r="G347" s="108"/>
      <c r="H347" s="109"/>
      <c r="I347" s="109"/>
      <c r="J347" s="109"/>
      <c r="K347" s="109"/>
      <c r="L347" s="109"/>
      <c r="M347" s="109"/>
      <c r="N347" s="109"/>
    </row>
    <row r="348" spans="2:14">
      <c r="B348" s="108"/>
      <c r="C348" s="108"/>
      <c r="D348" s="108"/>
      <c r="E348" s="108"/>
      <c r="F348" s="108"/>
      <c r="G348" s="108"/>
      <c r="H348" s="109"/>
      <c r="I348" s="109"/>
      <c r="J348" s="109"/>
      <c r="K348" s="109"/>
      <c r="L348" s="109"/>
      <c r="M348" s="109"/>
      <c r="N348" s="109"/>
    </row>
    <row r="349" spans="2:14">
      <c r="B349" s="108"/>
      <c r="C349" s="108"/>
      <c r="D349" s="108"/>
      <c r="E349" s="108"/>
      <c r="F349" s="108"/>
      <c r="G349" s="108"/>
      <c r="H349" s="109"/>
      <c r="I349" s="109"/>
      <c r="J349" s="109"/>
      <c r="K349" s="109"/>
      <c r="L349" s="109"/>
      <c r="M349" s="109"/>
      <c r="N349" s="109"/>
    </row>
    <row r="350" spans="2:14">
      <c r="B350" s="108"/>
      <c r="C350" s="108"/>
      <c r="D350" s="108"/>
      <c r="E350" s="108"/>
      <c r="F350" s="108"/>
      <c r="G350" s="108"/>
      <c r="H350" s="109"/>
      <c r="I350" s="109"/>
      <c r="J350" s="109"/>
      <c r="K350" s="109"/>
      <c r="L350" s="109"/>
      <c r="M350" s="109"/>
      <c r="N350" s="109"/>
    </row>
    <row r="351" spans="2:14">
      <c r="B351" s="108"/>
      <c r="C351" s="108"/>
      <c r="D351" s="108"/>
      <c r="E351" s="108"/>
      <c r="F351" s="108"/>
      <c r="G351" s="108"/>
      <c r="H351" s="109"/>
      <c r="I351" s="109"/>
      <c r="J351" s="109"/>
      <c r="K351" s="109"/>
      <c r="L351" s="109"/>
      <c r="M351" s="109"/>
      <c r="N351" s="109"/>
    </row>
    <row r="352" spans="2:14">
      <c r="B352" s="108"/>
      <c r="C352" s="108"/>
      <c r="D352" s="108"/>
      <c r="E352" s="108"/>
      <c r="F352" s="108"/>
      <c r="G352" s="108"/>
      <c r="H352" s="109"/>
      <c r="I352" s="109"/>
      <c r="J352" s="109"/>
      <c r="K352" s="109"/>
      <c r="L352" s="109"/>
      <c r="M352" s="109"/>
      <c r="N352" s="109"/>
    </row>
    <row r="353" spans="2:14">
      <c r="B353" s="108"/>
      <c r="C353" s="108"/>
      <c r="D353" s="108"/>
      <c r="E353" s="108"/>
      <c r="F353" s="108"/>
      <c r="G353" s="108"/>
      <c r="H353" s="109"/>
      <c r="I353" s="109"/>
      <c r="J353" s="109"/>
      <c r="K353" s="109"/>
      <c r="L353" s="109"/>
      <c r="M353" s="109"/>
      <c r="N353" s="109"/>
    </row>
    <row r="354" spans="2:14">
      <c r="B354" s="108"/>
      <c r="C354" s="108"/>
      <c r="D354" s="108"/>
      <c r="E354" s="108"/>
      <c r="F354" s="108"/>
      <c r="G354" s="108"/>
      <c r="H354" s="109"/>
      <c r="I354" s="109"/>
      <c r="J354" s="109"/>
      <c r="K354" s="109"/>
      <c r="L354" s="109"/>
      <c r="M354" s="109"/>
      <c r="N354" s="109"/>
    </row>
    <row r="355" spans="2:14">
      <c r="B355" s="108"/>
      <c r="C355" s="108"/>
      <c r="D355" s="108"/>
      <c r="E355" s="108"/>
      <c r="F355" s="108"/>
      <c r="G355" s="108"/>
      <c r="H355" s="109"/>
      <c r="I355" s="109"/>
      <c r="J355" s="109"/>
      <c r="K355" s="109"/>
      <c r="L355" s="109"/>
      <c r="M355" s="109"/>
      <c r="N355" s="109"/>
    </row>
    <row r="356" spans="2:14">
      <c r="B356" s="108"/>
      <c r="C356" s="108"/>
      <c r="D356" s="108"/>
      <c r="E356" s="108"/>
      <c r="F356" s="108"/>
      <c r="G356" s="108"/>
      <c r="H356" s="109"/>
      <c r="I356" s="109"/>
      <c r="J356" s="109"/>
      <c r="K356" s="109"/>
      <c r="L356" s="109"/>
      <c r="M356" s="109"/>
      <c r="N356" s="109"/>
    </row>
    <row r="357" spans="2:14">
      <c r="B357" s="108"/>
      <c r="C357" s="108"/>
      <c r="D357" s="108"/>
      <c r="E357" s="108"/>
      <c r="F357" s="108"/>
      <c r="G357" s="108"/>
      <c r="H357" s="109"/>
      <c r="I357" s="109"/>
      <c r="J357" s="109"/>
      <c r="K357" s="109"/>
      <c r="L357" s="109"/>
      <c r="M357" s="109"/>
      <c r="N357" s="109"/>
    </row>
    <row r="358" spans="2:14">
      <c r="B358" s="108"/>
      <c r="C358" s="108"/>
      <c r="D358" s="108"/>
      <c r="E358" s="108"/>
      <c r="F358" s="108"/>
      <c r="G358" s="108"/>
      <c r="H358" s="109"/>
      <c r="I358" s="109"/>
      <c r="J358" s="109"/>
      <c r="K358" s="109"/>
      <c r="L358" s="109"/>
      <c r="M358" s="109"/>
      <c r="N358" s="109"/>
    </row>
    <row r="359" spans="2:14">
      <c r="B359" s="108"/>
      <c r="C359" s="108"/>
      <c r="D359" s="108"/>
      <c r="E359" s="108"/>
      <c r="F359" s="108"/>
      <c r="G359" s="108"/>
      <c r="H359" s="109"/>
      <c r="I359" s="109"/>
      <c r="J359" s="109"/>
      <c r="K359" s="109"/>
      <c r="L359" s="109"/>
      <c r="M359" s="109"/>
      <c r="N359" s="109"/>
    </row>
    <row r="360" spans="2:14">
      <c r="B360" s="108"/>
      <c r="C360" s="108"/>
      <c r="D360" s="108"/>
      <c r="E360" s="108"/>
      <c r="F360" s="108"/>
      <c r="G360" s="108"/>
      <c r="H360" s="109"/>
      <c r="I360" s="109"/>
      <c r="J360" s="109"/>
      <c r="K360" s="109"/>
      <c r="L360" s="109"/>
      <c r="M360" s="109"/>
      <c r="N360" s="109"/>
    </row>
    <row r="361" spans="2:14">
      <c r="B361" s="108"/>
      <c r="C361" s="108"/>
      <c r="D361" s="108"/>
      <c r="E361" s="108"/>
      <c r="F361" s="108"/>
      <c r="G361" s="108"/>
      <c r="H361" s="109"/>
      <c r="I361" s="109"/>
      <c r="J361" s="109"/>
      <c r="K361" s="109"/>
      <c r="L361" s="109"/>
      <c r="M361" s="109"/>
      <c r="N361" s="109"/>
    </row>
    <row r="362" spans="2:14">
      <c r="B362" s="108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</row>
    <row r="363" spans="2:14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</row>
    <row r="364" spans="2:14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</row>
    <row r="365" spans="2:14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</row>
    <row r="366" spans="2:14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</row>
    <row r="367" spans="2:14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</row>
    <row r="368" spans="2:14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</row>
    <row r="369" spans="2:14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</row>
    <row r="370" spans="2:14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</row>
    <row r="371" spans="2:14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</row>
    <row r="372" spans="2:14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</row>
    <row r="373" spans="2:14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</row>
    <row r="374" spans="2:14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</row>
    <row r="375" spans="2:14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</row>
    <row r="376" spans="2:14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</row>
    <row r="377" spans="2:14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</row>
    <row r="378" spans="2:14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</row>
    <row r="379" spans="2:14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</row>
    <row r="380" spans="2:14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</row>
    <row r="381" spans="2:14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</row>
    <row r="382" spans="2:14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</row>
    <row r="383" spans="2:14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</row>
    <row r="384" spans="2:14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</row>
    <row r="385" spans="2:14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</row>
    <row r="386" spans="2:14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</row>
    <row r="387" spans="2:14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</row>
    <row r="388" spans="2:14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</row>
    <row r="389" spans="2:14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</row>
    <row r="390" spans="2:14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</row>
    <row r="391" spans="2:14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</row>
    <row r="392" spans="2:14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</row>
    <row r="393" spans="2:14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</row>
    <row r="394" spans="2:14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</row>
    <row r="395" spans="2:14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</row>
    <row r="396" spans="2:14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</row>
    <row r="397" spans="2:14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</row>
    <row r="398" spans="2:14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</row>
    <row r="399" spans="2:14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</row>
    <row r="400" spans="2:14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</row>
    <row r="401" spans="2:14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</row>
    <row r="402" spans="2:14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</row>
    <row r="403" spans="2:14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</row>
    <row r="404" spans="2:14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</row>
    <row r="405" spans="2:14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</row>
    <row r="406" spans="2:14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</row>
    <row r="407" spans="2:14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</row>
    <row r="408" spans="2:14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</row>
    <row r="409" spans="2:14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</row>
    <row r="410" spans="2:14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</row>
    <row r="411" spans="2:14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</row>
    <row r="412" spans="2:14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</row>
    <row r="413" spans="2:14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</row>
    <row r="414" spans="2:14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</row>
    <row r="415" spans="2:14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</row>
    <row r="416" spans="2:14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</row>
    <row r="417" spans="2:14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</row>
    <row r="418" spans="2:14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</row>
    <row r="419" spans="2:14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</row>
    <row r="420" spans="2:14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</row>
    <row r="421" spans="2:14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</row>
    <row r="422" spans="2:14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</row>
    <row r="423" spans="2:14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</row>
    <row r="424" spans="2:14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</row>
    <row r="425" spans="2:14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</row>
    <row r="426" spans="2:14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</row>
    <row r="427" spans="2:14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</row>
    <row r="428" spans="2:14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</row>
    <row r="429" spans="2:14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</row>
    <row r="430" spans="2:14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</row>
    <row r="431" spans="2:14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</row>
    <row r="432" spans="2:14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</row>
    <row r="433" spans="2:14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</row>
    <row r="434" spans="2:14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</row>
    <row r="435" spans="2:14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</row>
    <row r="436" spans="2:14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</row>
    <row r="437" spans="2:14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</row>
    <row r="438" spans="2:14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</row>
    <row r="439" spans="2:14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</row>
    <row r="440" spans="2:14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</row>
    <row r="441" spans="2:14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</row>
    <row r="442" spans="2:14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</row>
    <row r="443" spans="2:14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</row>
    <row r="444" spans="2:14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</row>
    <row r="445" spans="2:14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</row>
    <row r="446" spans="2:14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</row>
    <row r="447" spans="2:14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</row>
    <row r="448" spans="2:14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</row>
    <row r="449" spans="2:14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</row>
    <row r="450" spans="2:14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</row>
    <row r="451" spans="2:14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</row>
    <row r="452" spans="2:14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</row>
    <row r="453" spans="2:14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</row>
    <row r="454" spans="2:14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</row>
    <row r="455" spans="2:14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</row>
    <row r="456" spans="2:14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</row>
    <row r="457" spans="2:14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</row>
    <row r="458" spans="2:14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</row>
    <row r="459" spans="2:14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</row>
    <row r="460" spans="2:14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</row>
    <row r="461" spans="2:14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</row>
    <row r="462" spans="2:14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</row>
    <row r="463" spans="2:14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</row>
    <row r="464" spans="2:14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</row>
    <row r="465" spans="2:14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</row>
    <row r="466" spans="2:14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</row>
    <row r="467" spans="2:14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</row>
    <row r="468" spans="2:14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</row>
    <row r="469" spans="2:14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</row>
    <row r="470" spans="2:14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</row>
    <row r="471" spans="2:14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</row>
    <row r="472" spans="2:14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</row>
    <row r="473" spans="2:14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</row>
    <row r="474" spans="2:14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</row>
    <row r="475" spans="2:14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</row>
    <row r="476" spans="2:14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</row>
    <row r="477" spans="2:14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</row>
    <row r="478" spans="2:14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</row>
    <row r="479" spans="2:14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</row>
    <row r="480" spans="2:14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</row>
    <row r="481" spans="2:14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</row>
    <row r="482" spans="2:14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</row>
    <row r="483" spans="2:14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</row>
    <row r="484" spans="2:14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</row>
    <row r="485" spans="2:14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</row>
    <row r="486" spans="2:14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</row>
    <row r="487" spans="2:14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</row>
    <row r="488" spans="2:14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</row>
    <row r="489" spans="2:14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</row>
    <row r="490" spans="2:14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</row>
    <row r="491" spans="2:14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</row>
    <row r="492" spans="2:14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</row>
    <row r="493" spans="2:14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</row>
    <row r="494" spans="2:14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</row>
    <row r="495" spans="2:14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</row>
    <row r="496" spans="2:14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</row>
    <row r="497" spans="2:14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</row>
    <row r="498" spans="2:14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</row>
    <row r="499" spans="2:14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</row>
    <row r="500" spans="2:14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</row>
    <row r="501" spans="2:14">
      <c r="B501" s="108"/>
      <c r="C501" s="108"/>
      <c r="D501" s="108"/>
      <c r="E501" s="108"/>
      <c r="F501" s="108"/>
      <c r="G501" s="108"/>
      <c r="H501" s="109"/>
      <c r="I501" s="109"/>
      <c r="J501" s="109"/>
      <c r="K501" s="109"/>
      <c r="L501" s="109"/>
      <c r="M501" s="109"/>
      <c r="N501" s="109"/>
    </row>
    <row r="502" spans="2:14">
      <c r="B502" s="108"/>
      <c r="C502" s="108"/>
      <c r="D502" s="108"/>
      <c r="E502" s="108"/>
      <c r="F502" s="108"/>
      <c r="G502" s="108"/>
      <c r="H502" s="109"/>
      <c r="I502" s="109"/>
      <c r="J502" s="109"/>
      <c r="K502" s="109"/>
      <c r="L502" s="109"/>
      <c r="M502" s="109"/>
      <c r="N502" s="109"/>
    </row>
    <row r="503" spans="2:14">
      <c r="B503" s="108"/>
      <c r="C503" s="108"/>
      <c r="D503" s="108"/>
      <c r="E503" s="108"/>
      <c r="F503" s="108"/>
      <c r="G503" s="108"/>
      <c r="H503" s="109"/>
      <c r="I503" s="109"/>
      <c r="J503" s="109"/>
      <c r="K503" s="109"/>
      <c r="L503" s="109"/>
      <c r="M503" s="109"/>
      <c r="N503" s="109"/>
    </row>
    <row r="504" spans="2:14">
      <c r="B504" s="108"/>
      <c r="C504" s="108"/>
      <c r="D504" s="108"/>
      <c r="E504" s="108"/>
      <c r="F504" s="108"/>
      <c r="G504" s="108"/>
      <c r="H504" s="109"/>
      <c r="I504" s="109"/>
      <c r="J504" s="109"/>
      <c r="K504" s="109"/>
      <c r="L504" s="109"/>
      <c r="M504" s="109"/>
      <c r="N504" s="109"/>
    </row>
    <row r="505" spans="2:14">
      <c r="B505" s="108"/>
      <c r="C505" s="108"/>
      <c r="D505" s="108"/>
      <c r="E505" s="108"/>
      <c r="F505" s="108"/>
      <c r="G505" s="108"/>
      <c r="H505" s="109"/>
      <c r="I505" s="109"/>
      <c r="J505" s="109"/>
      <c r="K505" s="109"/>
      <c r="L505" s="109"/>
      <c r="M505" s="109"/>
      <c r="N505" s="109"/>
    </row>
    <row r="506" spans="2:14">
      <c r="B506" s="108"/>
      <c r="C506" s="108"/>
      <c r="D506" s="108"/>
      <c r="E506" s="108"/>
      <c r="F506" s="108"/>
      <c r="G506" s="108"/>
      <c r="H506" s="109"/>
      <c r="I506" s="109"/>
      <c r="J506" s="109"/>
      <c r="K506" s="109"/>
      <c r="L506" s="109"/>
      <c r="M506" s="109"/>
      <c r="N506" s="109"/>
    </row>
    <row r="507" spans="2:14">
      <c r="B507" s="108"/>
      <c r="C507" s="108"/>
      <c r="D507" s="108"/>
      <c r="E507" s="108"/>
      <c r="F507" s="108"/>
      <c r="G507" s="108"/>
      <c r="H507" s="109"/>
      <c r="I507" s="109"/>
      <c r="J507" s="109"/>
      <c r="K507" s="109"/>
      <c r="L507" s="109"/>
      <c r="M507" s="109"/>
      <c r="N507" s="109"/>
    </row>
    <row r="508" spans="2:14">
      <c r="B508" s="108"/>
      <c r="C508" s="108"/>
      <c r="D508" s="108"/>
      <c r="E508" s="108"/>
      <c r="F508" s="108"/>
      <c r="G508" s="108"/>
      <c r="H508" s="109"/>
      <c r="I508" s="109"/>
      <c r="J508" s="109"/>
      <c r="K508" s="109"/>
      <c r="L508" s="109"/>
      <c r="M508" s="109"/>
      <c r="N508" s="109"/>
    </row>
    <row r="509" spans="2:14">
      <c r="B509" s="108"/>
      <c r="C509" s="108"/>
      <c r="D509" s="108"/>
      <c r="E509" s="108"/>
      <c r="F509" s="108"/>
      <c r="G509" s="108"/>
      <c r="H509" s="109"/>
      <c r="I509" s="109"/>
      <c r="J509" s="109"/>
      <c r="K509" s="109"/>
      <c r="L509" s="109"/>
      <c r="M509" s="109"/>
      <c r="N509" s="109"/>
    </row>
    <row r="510" spans="2:14">
      <c r="B510" s="108"/>
      <c r="C510" s="108"/>
      <c r="D510" s="108"/>
      <c r="E510" s="108"/>
      <c r="F510" s="108"/>
      <c r="G510" s="108"/>
      <c r="H510" s="109"/>
      <c r="I510" s="109"/>
      <c r="J510" s="109"/>
      <c r="K510" s="109"/>
      <c r="L510" s="109"/>
      <c r="M510" s="109"/>
      <c r="N510" s="109"/>
    </row>
    <row r="511" spans="2:14">
      <c r="B511" s="108"/>
      <c r="C511" s="108"/>
      <c r="D511" s="108"/>
      <c r="E511" s="108"/>
      <c r="F511" s="108"/>
      <c r="G511" s="108"/>
      <c r="H511" s="109"/>
      <c r="I511" s="109"/>
      <c r="J511" s="109"/>
      <c r="K511" s="109"/>
      <c r="L511" s="109"/>
      <c r="M511" s="109"/>
      <c r="N511" s="109"/>
    </row>
    <row r="512" spans="2:14">
      <c r="B512" s="108"/>
      <c r="C512" s="108"/>
      <c r="D512" s="108"/>
      <c r="E512" s="108"/>
      <c r="F512" s="108"/>
      <c r="G512" s="108"/>
      <c r="H512" s="109"/>
      <c r="I512" s="109"/>
      <c r="J512" s="109"/>
      <c r="K512" s="109"/>
      <c r="L512" s="109"/>
      <c r="M512" s="109"/>
      <c r="N512" s="109"/>
    </row>
    <row r="513" spans="2:14">
      <c r="B513" s="108"/>
      <c r="C513" s="108"/>
      <c r="D513" s="108"/>
      <c r="E513" s="108"/>
      <c r="F513" s="108"/>
      <c r="G513" s="108"/>
      <c r="H513" s="109"/>
      <c r="I513" s="109"/>
      <c r="J513" s="109"/>
      <c r="K513" s="109"/>
      <c r="L513" s="109"/>
      <c r="M513" s="109"/>
      <c r="N513" s="109"/>
    </row>
    <row r="514" spans="2:14">
      <c r="B514" s="108"/>
      <c r="C514" s="108"/>
      <c r="D514" s="108"/>
      <c r="E514" s="108"/>
      <c r="F514" s="108"/>
      <c r="G514" s="108"/>
      <c r="H514" s="109"/>
      <c r="I514" s="109"/>
      <c r="J514" s="109"/>
      <c r="K514" s="109"/>
      <c r="L514" s="109"/>
      <c r="M514" s="109"/>
      <c r="N514" s="109"/>
    </row>
    <row r="515" spans="2:14">
      <c r="B515" s="108"/>
      <c r="C515" s="108"/>
      <c r="D515" s="108"/>
      <c r="E515" s="108"/>
      <c r="F515" s="108"/>
      <c r="G515" s="108"/>
      <c r="H515" s="109"/>
      <c r="I515" s="109"/>
      <c r="J515" s="109"/>
      <c r="K515" s="109"/>
      <c r="L515" s="109"/>
      <c r="M515" s="109"/>
      <c r="N515" s="109"/>
    </row>
    <row r="516" spans="2:14">
      <c r="B516" s="108"/>
      <c r="C516" s="108"/>
      <c r="D516" s="108"/>
      <c r="E516" s="108"/>
      <c r="F516" s="108"/>
      <c r="G516" s="108"/>
      <c r="H516" s="109"/>
      <c r="I516" s="109"/>
      <c r="J516" s="109"/>
      <c r="K516" s="109"/>
      <c r="L516" s="109"/>
      <c r="M516" s="109"/>
      <c r="N516" s="109"/>
    </row>
    <row r="517" spans="2:14">
      <c r="B517" s="108"/>
      <c r="C517" s="108"/>
      <c r="D517" s="108"/>
      <c r="E517" s="108"/>
      <c r="F517" s="108"/>
      <c r="G517" s="108"/>
      <c r="H517" s="109"/>
      <c r="I517" s="109"/>
      <c r="J517" s="109"/>
      <c r="K517" s="109"/>
      <c r="L517" s="109"/>
      <c r="M517" s="109"/>
      <c r="N517" s="109"/>
    </row>
    <row r="518" spans="2:14">
      <c r="B518" s="108"/>
      <c r="C518" s="108"/>
      <c r="D518" s="108"/>
      <c r="E518" s="108"/>
      <c r="F518" s="108"/>
      <c r="G518" s="108"/>
      <c r="H518" s="109"/>
      <c r="I518" s="109"/>
      <c r="J518" s="109"/>
      <c r="K518" s="109"/>
      <c r="L518" s="109"/>
      <c r="M518" s="109"/>
      <c r="N518" s="109"/>
    </row>
    <row r="519" spans="2:14">
      <c r="B519" s="108"/>
      <c r="C519" s="108"/>
      <c r="D519" s="108"/>
      <c r="E519" s="108"/>
      <c r="F519" s="108"/>
      <c r="G519" s="108"/>
      <c r="H519" s="109"/>
      <c r="I519" s="109"/>
      <c r="J519" s="109"/>
      <c r="K519" s="109"/>
      <c r="L519" s="109"/>
      <c r="M519" s="109"/>
      <c r="N519" s="109"/>
    </row>
    <row r="520" spans="2:14">
      <c r="B520" s="108"/>
      <c r="C520" s="108"/>
      <c r="D520" s="108"/>
      <c r="E520" s="108"/>
      <c r="F520" s="108"/>
      <c r="G520" s="108"/>
      <c r="H520" s="109"/>
      <c r="I520" s="109"/>
      <c r="J520" s="109"/>
      <c r="K520" s="109"/>
      <c r="L520" s="109"/>
      <c r="M520" s="109"/>
      <c r="N520" s="109"/>
    </row>
    <row r="521" spans="2:14">
      <c r="B521" s="108"/>
      <c r="C521" s="108"/>
      <c r="D521" s="108"/>
      <c r="E521" s="108"/>
      <c r="F521" s="108"/>
      <c r="G521" s="108"/>
      <c r="H521" s="109"/>
      <c r="I521" s="109"/>
      <c r="J521" s="109"/>
      <c r="K521" s="109"/>
      <c r="L521" s="109"/>
      <c r="M521" s="109"/>
      <c r="N521" s="109"/>
    </row>
    <row r="522" spans="2:14">
      <c r="B522" s="108"/>
      <c r="C522" s="108"/>
      <c r="D522" s="108"/>
      <c r="E522" s="108"/>
      <c r="F522" s="108"/>
      <c r="G522" s="108"/>
      <c r="H522" s="109"/>
      <c r="I522" s="109"/>
      <c r="J522" s="109"/>
      <c r="K522" s="109"/>
      <c r="L522" s="109"/>
      <c r="M522" s="109"/>
      <c r="N522" s="109"/>
    </row>
    <row r="523" spans="2:14">
      <c r="B523" s="108"/>
      <c r="C523" s="108"/>
      <c r="D523" s="108"/>
      <c r="E523" s="108"/>
      <c r="F523" s="108"/>
      <c r="G523" s="108"/>
      <c r="H523" s="109"/>
      <c r="I523" s="109"/>
      <c r="J523" s="109"/>
      <c r="K523" s="109"/>
      <c r="L523" s="109"/>
      <c r="M523" s="109"/>
      <c r="N523" s="109"/>
    </row>
    <row r="524" spans="2:14">
      <c r="B524" s="108"/>
      <c r="C524" s="108"/>
      <c r="D524" s="108"/>
      <c r="E524" s="108"/>
      <c r="F524" s="108"/>
      <c r="G524" s="108"/>
      <c r="H524" s="109"/>
      <c r="I524" s="109"/>
      <c r="J524" s="109"/>
      <c r="K524" s="109"/>
      <c r="L524" s="109"/>
      <c r="M524" s="109"/>
      <c r="N524" s="109"/>
    </row>
    <row r="525" spans="2:14">
      <c r="B525" s="108"/>
      <c r="C525" s="108"/>
      <c r="D525" s="108"/>
      <c r="E525" s="108"/>
      <c r="F525" s="108"/>
      <c r="G525" s="108"/>
      <c r="H525" s="109"/>
      <c r="I525" s="109"/>
      <c r="J525" s="109"/>
      <c r="K525" s="109"/>
      <c r="L525" s="109"/>
      <c r="M525" s="109"/>
      <c r="N525" s="109"/>
    </row>
    <row r="526" spans="2:14">
      <c r="B526" s="108"/>
      <c r="C526" s="108"/>
      <c r="D526" s="108"/>
      <c r="E526" s="108"/>
      <c r="F526" s="108"/>
      <c r="G526" s="108"/>
      <c r="H526" s="109"/>
      <c r="I526" s="109"/>
      <c r="J526" s="109"/>
      <c r="K526" s="109"/>
      <c r="L526" s="109"/>
      <c r="M526" s="109"/>
      <c r="N526" s="109"/>
    </row>
    <row r="527" spans="2:14">
      <c r="B527" s="108"/>
      <c r="C527" s="108"/>
      <c r="D527" s="108"/>
      <c r="E527" s="108"/>
      <c r="F527" s="108"/>
      <c r="G527" s="108"/>
      <c r="H527" s="109"/>
      <c r="I527" s="109"/>
      <c r="J527" s="109"/>
      <c r="K527" s="109"/>
      <c r="L527" s="109"/>
      <c r="M527" s="109"/>
      <c r="N527" s="109"/>
    </row>
    <row r="528" spans="2:14">
      <c r="B528" s="108"/>
      <c r="C528" s="108"/>
      <c r="D528" s="108"/>
      <c r="E528" s="108"/>
      <c r="F528" s="108"/>
      <c r="G528" s="108"/>
      <c r="H528" s="109"/>
      <c r="I528" s="109"/>
      <c r="J528" s="109"/>
      <c r="K528" s="109"/>
      <c r="L528" s="109"/>
      <c r="M528" s="109"/>
      <c r="N528" s="109"/>
    </row>
    <row r="529" spans="2:14">
      <c r="B529" s="108"/>
      <c r="C529" s="108"/>
      <c r="D529" s="108"/>
      <c r="E529" s="108"/>
      <c r="F529" s="108"/>
      <c r="G529" s="108"/>
      <c r="H529" s="109"/>
      <c r="I529" s="109"/>
      <c r="J529" s="109"/>
      <c r="K529" s="109"/>
      <c r="L529" s="109"/>
      <c r="M529" s="109"/>
      <c r="N529" s="109"/>
    </row>
    <row r="530" spans="2:14">
      <c r="B530" s="108"/>
      <c r="C530" s="108"/>
      <c r="D530" s="108"/>
      <c r="E530" s="108"/>
      <c r="F530" s="108"/>
      <c r="G530" s="108"/>
      <c r="H530" s="109"/>
      <c r="I530" s="109"/>
      <c r="J530" s="109"/>
      <c r="K530" s="109"/>
      <c r="L530" s="109"/>
      <c r="M530" s="109"/>
      <c r="N530" s="109"/>
    </row>
    <row r="531" spans="2:14">
      <c r="B531" s="108"/>
      <c r="C531" s="108"/>
      <c r="D531" s="108"/>
      <c r="E531" s="108"/>
      <c r="F531" s="108"/>
      <c r="G531" s="108"/>
      <c r="H531" s="109"/>
      <c r="I531" s="109"/>
      <c r="J531" s="109"/>
      <c r="K531" s="109"/>
      <c r="L531" s="109"/>
      <c r="M531" s="109"/>
      <c r="N531" s="109"/>
    </row>
    <row r="532" spans="2:14">
      <c r="B532" s="108"/>
      <c r="C532" s="108"/>
      <c r="D532" s="108"/>
      <c r="E532" s="108"/>
      <c r="F532" s="108"/>
      <c r="G532" s="108"/>
      <c r="H532" s="109"/>
      <c r="I532" s="109"/>
      <c r="J532" s="109"/>
      <c r="K532" s="109"/>
      <c r="L532" s="109"/>
      <c r="M532" s="109"/>
      <c r="N532" s="109"/>
    </row>
    <row r="533" spans="2:14">
      <c r="B533" s="108"/>
      <c r="C533" s="108"/>
      <c r="D533" s="108"/>
      <c r="E533" s="108"/>
      <c r="F533" s="108"/>
      <c r="G533" s="108"/>
      <c r="H533" s="109"/>
      <c r="I533" s="109"/>
      <c r="J533" s="109"/>
      <c r="K533" s="109"/>
      <c r="L533" s="109"/>
      <c r="M533" s="109"/>
      <c r="N533" s="109"/>
    </row>
    <row r="534" spans="2:14">
      <c r="B534" s="108"/>
      <c r="C534" s="108"/>
      <c r="D534" s="108"/>
      <c r="E534" s="108"/>
      <c r="F534" s="108"/>
      <c r="G534" s="108"/>
      <c r="H534" s="109"/>
      <c r="I534" s="109"/>
      <c r="J534" s="109"/>
      <c r="K534" s="109"/>
      <c r="L534" s="109"/>
      <c r="M534" s="109"/>
      <c r="N534" s="109"/>
    </row>
    <row r="535" spans="2:14">
      <c r="B535" s="108"/>
      <c r="C535" s="108"/>
      <c r="D535" s="108"/>
      <c r="E535" s="108"/>
      <c r="F535" s="108"/>
      <c r="G535" s="108"/>
      <c r="H535" s="109"/>
      <c r="I535" s="109"/>
      <c r="J535" s="109"/>
      <c r="K535" s="109"/>
      <c r="L535" s="109"/>
      <c r="M535" s="109"/>
      <c r="N535" s="109"/>
    </row>
    <row r="536" spans="2:14">
      <c r="B536" s="108"/>
      <c r="C536" s="108"/>
      <c r="D536" s="108"/>
      <c r="E536" s="108"/>
      <c r="F536" s="108"/>
      <c r="G536" s="108"/>
      <c r="H536" s="109"/>
      <c r="I536" s="109"/>
      <c r="J536" s="109"/>
      <c r="K536" s="109"/>
      <c r="L536" s="109"/>
      <c r="M536" s="109"/>
      <c r="N536" s="109"/>
    </row>
    <row r="537" spans="2:14">
      <c r="B537" s="108"/>
      <c r="C537" s="108"/>
      <c r="D537" s="108"/>
      <c r="E537" s="108"/>
      <c r="F537" s="108"/>
      <c r="G537" s="108"/>
      <c r="H537" s="109"/>
      <c r="I537" s="109"/>
      <c r="J537" s="109"/>
      <c r="K537" s="109"/>
      <c r="L537" s="109"/>
      <c r="M537" s="109"/>
      <c r="N537" s="109"/>
    </row>
    <row r="538" spans="2:14">
      <c r="B538" s="108"/>
      <c r="C538" s="108"/>
      <c r="D538" s="108"/>
      <c r="E538" s="108"/>
      <c r="F538" s="108"/>
      <c r="G538" s="108"/>
      <c r="H538" s="109"/>
      <c r="I538" s="109"/>
      <c r="J538" s="109"/>
      <c r="K538" s="109"/>
      <c r="L538" s="109"/>
      <c r="M538" s="109"/>
      <c r="N538" s="109"/>
    </row>
    <row r="539" spans="2:14">
      <c r="B539" s="108"/>
      <c r="C539" s="108"/>
      <c r="D539" s="108"/>
      <c r="E539" s="108"/>
      <c r="F539" s="108"/>
      <c r="G539" s="108"/>
      <c r="H539" s="109"/>
      <c r="I539" s="109"/>
      <c r="J539" s="109"/>
      <c r="K539" s="109"/>
      <c r="L539" s="109"/>
      <c r="M539" s="109"/>
      <c r="N539" s="109"/>
    </row>
    <row r="540" spans="2:14">
      <c r="B540" s="108"/>
      <c r="C540" s="108"/>
      <c r="D540" s="108"/>
      <c r="E540" s="108"/>
      <c r="F540" s="108"/>
      <c r="G540" s="108"/>
      <c r="H540" s="109"/>
      <c r="I540" s="109"/>
      <c r="J540" s="109"/>
      <c r="K540" s="109"/>
      <c r="L540" s="109"/>
      <c r="M540" s="109"/>
      <c r="N540" s="109"/>
    </row>
    <row r="541" spans="2:14">
      <c r="B541" s="108"/>
      <c r="C541" s="108"/>
      <c r="D541" s="108"/>
      <c r="E541" s="108"/>
      <c r="F541" s="108"/>
      <c r="G541" s="108"/>
      <c r="H541" s="109"/>
      <c r="I541" s="109"/>
      <c r="J541" s="109"/>
      <c r="K541" s="109"/>
      <c r="L541" s="109"/>
      <c r="M541" s="109"/>
      <c r="N541" s="109"/>
    </row>
    <row r="542" spans="2:14">
      <c r="B542" s="108"/>
      <c r="C542" s="108"/>
      <c r="D542" s="108"/>
      <c r="E542" s="108"/>
      <c r="F542" s="108"/>
      <c r="G542" s="108"/>
      <c r="H542" s="109"/>
      <c r="I542" s="109"/>
      <c r="J542" s="109"/>
      <c r="K542" s="109"/>
      <c r="L542" s="109"/>
      <c r="M542" s="109"/>
      <c r="N542" s="109"/>
    </row>
    <row r="543" spans="2:14">
      <c r="B543" s="108"/>
      <c r="C543" s="108"/>
      <c r="D543" s="108"/>
      <c r="E543" s="108"/>
      <c r="F543" s="108"/>
      <c r="G543" s="108"/>
      <c r="H543" s="109"/>
      <c r="I543" s="109"/>
      <c r="J543" s="109"/>
      <c r="K543" s="109"/>
      <c r="L543" s="109"/>
      <c r="M543" s="109"/>
      <c r="N543" s="109"/>
    </row>
    <row r="544" spans="2:14">
      <c r="B544" s="108"/>
      <c r="C544" s="108"/>
      <c r="D544" s="108"/>
      <c r="E544" s="108"/>
      <c r="F544" s="108"/>
      <c r="G544" s="108"/>
      <c r="H544" s="109"/>
      <c r="I544" s="109"/>
      <c r="J544" s="109"/>
      <c r="K544" s="109"/>
      <c r="L544" s="109"/>
      <c r="M544" s="109"/>
      <c r="N544" s="109"/>
    </row>
    <row r="545" spans="2:14">
      <c r="B545" s="108"/>
      <c r="C545" s="108"/>
      <c r="D545" s="108"/>
      <c r="E545" s="108"/>
      <c r="F545" s="108"/>
      <c r="G545" s="108"/>
      <c r="H545" s="109"/>
      <c r="I545" s="109"/>
      <c r="J545" s="109"/>
      <c r="K545" s="109"/>
      <c r="L545" s="109"/>
      <c r="M545" s="109"/>
      <c r="N545" s="109"/>
    </row>
    <row r="546" spans="2:14">
      <c r="B546" s="108"/>
      <c r="C546" s="108"/>
      <c r="D546" s="108"/>
      <c r="E546" s="108"/>
      <c r="F546" s="108"/>
      <c r="G546" s="108"/>
      <c r="H546" s="109"/>
      <c r="I546" s="109"/>
      <c r="J546" s="109"/>
      <c r="K546" s="109"/>
      <c r="L546" s="109"/>
      <c r="M546" s="109"/>
      <c r="N546" s="109"/>
    </row>
    <row r="547" spans="2:14">
      <c r="B547" s="108"/>
      <c r="C547" s="108"/>
      <c r="D547" s="108"/>
      <c r="E547" s="108"/>
      <c r="F547" s="108"/>
      <c r="G547" s="108"/>
      <c r="H547" s="109"/>
      <c r="I547" s="109"/>
      <c r="J547" s="109"/>
      <c r="K547" s="109"/>
      <c r="L547" s="109"/>
      <c r="M547" s="109"/>
      <c r="N547" s="109"/>
    </row>
    <row r="548" spans="2:14">
      <c r="B548" s="108"/>
      <c r="C548" s="108"/>
      <c r="D548" s="108"/>
      <c r="E548" s="108"/>
      <c r="F548" s="108"/>
      <c r="G548" s="108"/>
      <c r="H548" s="109"/>
      <c r="I548" s="109"/>
      <c r="J548" s="109"/>
      <c r="K548" s="109"/>
      <c r="L548" s="109"/>
      <c r="M548" s="109"/>
      <c r="N548" s="109"/>
    </row>
    <row r="549" spans="2:14">
      <c r="B549" s="108"/>
      <c r="C549" s="108"/>
      <c r="D549" s="108"/>
      <c r="E549" s="108"/>
      <c r="F549" s="108"/>
      <c r="G549" s="108"/>
      <c r="H549" s="109"/>
      <c r="I549" s="109"/>
      <c r="J549" s="109"/>
      <c r="K549" s="109"/>
      <c r="L549" s="109"/>
      <c r="M549" s="109"/>
      <c r="N549" s="109"/>
    </row>
    <row r="550" spans="2:14">
      <c r="B550" s="108"/>
      <c r="C550" s="108"/>
      <c r="D550" s="108"/>
      <c r="E550" s="108"/>
      <c r="F550" s="108"/>
      <c r="G550" s="108"/>
      <c r="H550" s="109"/>
      <c r="I550" s="109"/>
      <c r="J550" s="109"/>
      <c r="K550" s="109"/>
      <c r="L550" s="109"/>
      <c r="M550" s="109"/>
      <c r="N550" s="109"/>
    </row>
    <row r="551" spans="2:14">
      <c r="B551" s="108"/>
      <c r="C551" s="108"/>
      <c r="D551" s="108"/>
      <c r="E551" s="108"/>
      <c r="F551" s="108"/>
      <c r="G551" s="108"/>
      <c r="H551" s="109"/>
      <c r="I551" s="109"/>
      <c r="J551" s="109"/>
      <c r="K551" s="109"/>
      <c r="L551" s="109"/>
      <c r="M551" s="109"/>
      <c r="N551" s="109"/>
    </row>
    <row r="552" spans="2:14">
      <c r="B552" s="108"/>
      <c r="C552" s="108"/>
      <c r="D552" s="108"/>
      <c r="E552" s="108"/>
      <c r="F552" s="108"/>
      <c r="G552" s="108"/>
      <c r="H552" s="109"/>
      <c r="I552" s="109"/>
      <c r="J552" s="109"/>
      <c r="K552" s="109"/>
      <c r="L552" s="109"/>
      <c r="M552" s="109"/>
      <c r="N552" s="109"/>
    </row>
    <row r="553" spans="2:14">
      <c r="B553" s="108"/>
      <c r="C553" s="108"/>
      <c r="D553" s="108"/>
      <c r="E553" s="108"/>
      <c r="F553" s="108"/>
      <c r="G553" s="108"/>
      <c r="H553" s="109"/>
      <c r="I553" s="109"/>
      <c r="J553" s="109"/>
      <c r="K553" s="109"/>
      <c r="L553" s="109"/>
      <c r="M553" s="109"/>
      <c r="N553" s="109"/>
    </row>
    <row r="554" spans="2:14">
      <c r="B554" s="108"/>
      <c r="C554" s="108"/>
      <c r="D554" s="108"/>
      <c r="E554" s="108"/>
      <c r="F554" s="108"/>
      <c r="G554" s="108"/>
      <c r="H554" s="109"/>
      <c r="I554" s="109"/>
      <c r="J554" s="109"/>
      <c r="K554" s="109"/>
      <c r="L554" s="109"/>
      <c r="M554" s="109"/>
      <c r="N554" s="109"/>
    </row>
    <row r="555" spans="2:14">
      <c r="B555" s="108"/>
      <c r="C555" s="108"/>
      <c r="D555" s="108"/>
      <c r="E555" s="108"/>
      <c r="F555" s="108"/>
      <c r="G555" s="108"/>
      <c r="H555" s="109"/>
      <c r="I555" s="109"/>
      <c r="J555" s="109"/>
      <c r="K555" s="109"/>
      <c r="L555" s="109"/>
      <c r="M555" s="109"/>
      <c r="N555" s="109"/>
    </row>
    <row r="556" spans="2:14">
      <c r="B556" s="108"/>
      <c r="C556" s="108"/>
      <c r="D556" s="108"/>
      <c r="E556" s="108"/>
      <c r="F556" s="108"/>
      <c r="G556" s="108"/>
      <c r="H556" s="109"/>
      <c r="I556" s="109"/>
      <c r="J556" s="109"/>
      <c r="K556" s="109"/>
      <c r="L556" s="109"/>
      <c r="M556" s="109"/>
      <c r="N556" s="109"/>
    </row>
    <row r="557" spans="2:14">
      <c r="B557" s="108"/>
      <c r="C557" s="108"/>
      <c r="D557" s="108"/>
      <c r="E557" s="108"/>
      <c r="F557" s="108"/>
      <c r="G557" s="108"/>
      <c r="H557" s="109"/>
      <c r="I557" s="109"/>
      <c r="J557" s="109"/>
      <c r="K557" s="109"/>
      <c r="L557" s="109"/>
      <c r="M557" s="109"/>
      <c r="N557" s="109"/>
    </row>
    <row r="558" spans="2:14">
      <c r="B558" s="108"/>
      <c r="C558" s="108"/>
      <c r="D558" s="108"/>
      <c r="E558" s="108"/>
      <c r="F558" s="108"/>
      <c r="G558" s="108"/>
      <c r="H558" s="109"/>
      <c r="I558" s="109"/>
      <c r="J558" s="109"/>
      <c r="K558" s="109"/>
      <c r="L558" s="109"/>
      <c r="M558" s="109"/>
      <c r="N558" s="109"/>
    </row>
    <row r="559" spans="2:14">
      <c r="B559" s="108"/>
      <c r="C559" s="108"/>
      <c r="D559" s="108"/>
      <c r="E559" s="108"/>
      <c r="F559" s="108"/>
      <c r="G559" s="108"/>
      <c r="H559" s="109"/>
      <c r="I559" s="109"/>
      <c r="J559" s="109"/>
      <c r="K559" s="109"/>
      <c r="L559" s="109"/>
      <c r="M559" s="109"/>
      <c r="N559" s="109"/>
    </row>
    <row r="560" spans="2:14">
      <c r="B560" s="108"/>
      <c r="C560" s="108"/>
      <c r="D560" s="108"/>
      <c r="E560" s="108"/>
      <c r="F560" s="108"/>
      <c r="G560" s="108"/>
      <c r="H560" s="109"/>
      <c r="I560" s="109"/>
      <c r="J560" s="109"/>
      <c r="K560" s="109"/>
      <c r="L560" s="109"/>
      <c r="M560" s="109"/>
      <c r="N560" s="109"/>
    </row>
    <row r="561" spans="2:14">
      <c r="B561" s="108"/>
      <c r="C561" s="108"/>
      <c r="D561" s="108"/>
      <c r="E561" s="108"/>
      <c r="F561" s="108"/>
      <c r="G561" s="108"/>
      <c r="H561" s="109"/>
      <c r="I561" s="109"/>
      <c r="J561" s="109"/>
      <c r="K561" s="109"/>
      <c r="L561" s="109"/>
      <c r="M561" s="109"/>
      <c r="N561" s="109"/>
    </row>
    <row r="562" spans="2:14">
      <c r="B562" s="108"/>
      <c r="C562" s="108"/>
      <c r="D562" s="108"/>
      <c r="E562" s="108"/>
      <c r="F562" s="108"/>
      <c r="G562" s="108"/>
      <c r="H562" s="109"/>
      <c r="I562" s="109"/>
      <c r="J562" s="109"/>
      <c r="K562" s="109"/>
      <c r="L562" s="109"/>
      <c r="M562" s="109"/>
      <c r="N562" s="109"/>
    </row>
    <row r="563" spans="2:14">
      <c r="B563" s="108"/>
      <c r="C563" s="108"/>
      <c r="D563" s="108"/>
      <c r="E563" s="108"/>
      <c r="F563" s="108"/>
      <c r="G563" s="108"/>
      <c r="H563" s="109"/>
      <c r="I563" s="109"/>
      <c r="J563" s="109"/>
      <c r="K563" s="109"/>
      <c r="L563" s="109"/>
      <c r="M563" s="109"/>
      <c r="N563" s="109"/>
    </row>
    <row r="564" spans="2:14">
      <c r="B564" s="108"/>
      <c r="C564" s="108"/>
      <c r="D564" s="108"/>
      <c r="E564" s="108"/>
      <c r="F564" s="108"/>
      <c r="G564" s="108"/>
      <c r="H564" s="109"/>
      <c r="I564" s="109"/>
      <c r="J564" s="109"/>
      <c r="K564" s="109"/>
      <c r="L564" s="109"/>
      <c r="M564" s="109"/>
      <c r="N564" s="109"/>
    </row>
    <row r="565" spans="2:14">
      <c r="B565" s="108"/>
      <c r="C565" s="108"/>
      <c r="D565" s="108"/>
      <c r="E565" s="108"/>
      <c r="F565" s="108"/>
      <c r="G565" s="108"/>
      <c r="H565" s="109"/>
      <c r="I565" s="109"/>
      <c r="J565" s="109"/>
      <c r="K565" s="109"/>
      <c r="L565" s="109"/>
      <c r="M565" s="109"/>
      <c r="N565" s="109"/>
    </row>
    <row r="566" spans="2:14">
      <c r="B566" s="108"/>
      <c r="C566" s="108"/>
      <c r="D566" s="108"/>
      <c r="E566" s="108"/>
      <c r="F566" s="108"/>
      <c r="G566" s="108"/>
      <c r="H566" s="109"/>
      <c r="I566" s="109"/>
      <c r="J566" s="109"/>
      <c r="K566" s="109"/>
      <c r="L566" s="109"/>
      <c r="M566" s="109"/>
      <c r="N566" s="109"/>
    </row>
    <row r="567" spans="2:14">
      <c r="B567" s="108"/>
      <c r="C567" s="108"/>
      <c r="D567" s="108"/>
      <c r="E567" s="108"/>
      <c r="F567" s="108"/>
      <c r="G567" s="108"/>
      <c r="H567" s="109"/>
      <c r="I567" s="109"/>
      <c r="J567" s="109"/>
      <c r="K567" s="109"/>
      <c r="L567" s="109"/>
      <c r="M567" s="109"/>
      <c r="N567" s="109"/>
    </row>
    <row r="568" spans="2:14">
      <c r="B568" s="108"/>
      <c r="C568" s="108"/>
      <c r="D568" s="108"/>
      <c r="E568" s="108"/>
      <c r="F568" s="108"/>
      <c r="G568" s="108"/>
      <c r="H568" s="109"/>
      <c r="I568" s="109"/>
      <c r="J568" s="109"/>
      <c r="K568" s="109"/>
      <c r="L568" s="109"/>
      <c r="M568" s="109"/>
      <c r="N568" s="109"/>
    </row>
    <row r="569" spans="2:14">
      <c r="B569" s="108"/>
      <c r="C569" s="108"/>
      <c r="D569" s="108"/>
      <c r="E569" s="108"/>
      <c r="F569" s="108"/>
      <c r="G569" s="108"/>
      <c r="H569" s="109"/>
      <c r="I569" s="109"/>
      <c r="J569" s="109"/>
      <c r="K569" s="109"/>
      <c r="L569" s="109"/>
      <c r="M569" s="109"/>
      <c r="N569" s="109"/>
    </row>
    <row r="570" spans="2:14">
      <c r="B570" s="108"/>
      <c r="C570" s="108"/>
      <c r="D570" s="108"/>
      <c r="E570" s="108"/>
      <c r="F570" s="108"/>
      <c r="G570" s="108"/>
      <c r="H570" s="109"/>
      <c r="I570" s="109"/>
      <c r="J570" s="109"/>
      <c r="K570" s="109"/>
      <c r="L570" s="109"/>
      <c r="M570" s="109"/>
      <c r="N570" s="109"/>
    </row>
    <row r="571" spans="2:14">
      <c r="B571" s="108"/>
      <c r="C571" s="108"/>
      <c r="D571" s="108"/>
      <c r="E571" s="108"/>
      <c r="F571" s="108"/>
      <c r="G571" s="108"/>
      <c r="H571" s="109"/>
      <c r="I571" s="109"/>
      <c r="J571" s="109"/>
      <c r="K571" s="109"/>
      <c r="L571" s="109"/>
      <c r="M571" s="109"/>
      <c r="N571" s="109"/>
    </row>
    <row r="572" spans="2:14">
      <c r="B572" s="108"/>
      <c r="C572" s="108"/>
      <c r="D572" s="108"/>
      <c r="E572" s="108"/>
      <c r="F572" s="108"/>
      <c r="G572" s="108"/>
      <c r="H572" s="109"/>
      <c r="I572" s="109"/>
      <c r="J572" s="109"/>
      <c r="K572" s="109"/>
      <c r="L572" s="109"/>
      <c r="M572" s="109"/>
      <c r="N572" s="109"/>
    </row>
    <row r="573" spans="2:14">
      <c r="B573" s="108"/>
      <c r="C573" s="108"/>
      <c r="D573" s="108"/>
      <c r="E573" s="108"/>
      <c r="F573" s="108"/>
      <c r="G573" s="108"/>
      <c r="H573" s="109"/>
      <c r="I573" s="109"/>
      <c r="J573" s="109"/>
      <c r="K573" s="109"/>
      <c r="L573" s="109"/>
      <c r="M573" s="109"/>
      <c r="N573" s="10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4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123</v>
      </c>
      <c r="C1" s="67" t="s" vm="1">
        <v>200</v>
      </c>
    </row>
    <row r="2" spans="2:15">
      <c r="B2" s="46" t="s">
        <v>122</v>
      </c>
      <c r="C2" s="67" t="s">
        <v>201</v>
      </c>
    </row>
    <row r="3" spans="2:15">
      <c r="B3" s="46" t="s">
        <v>124</v>
      </c>
      <c r="C3" s="67" t="s">
        <v>202</v>
      </c>
    </row>
    <row r="4" spans="2:15">
      <c r="B4" s="46" t="s">
        <v>125</v>
      </c>
      <c r="C4" s="67">
        <v>2142</v>
      </c>
    </row>
    <row r="6" spans="2:15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93</v>
      </c>
      <c r="C8" s="29" t="s">
        <v>33</v>
      </c>
      <c r="D8" s="29" t="s">
        <v>97</v>
      </c>
      <c r="E8" s="29" t="s">
        <v>95</v>
      </c>
      <c r="F8" s="29" t="s">
        <v>47</v>
      </c>
      <c r="G8" s="29" t="s">
        <v>14</v>
      </c>
      <c r="H8" s="29" t="s">
        <v>48</v>
      </c>
      <c r="I8" s="29" t="s">
        <v>81</v>
      </c>
      <c r="J8" s="29" t="s">
        <v>178</v>
      </c>
      <c r="K8" s="29" t="s">
        <v>177</v>
      </c>
      <c r="L8" s="29" t="s">
        <v>44</v>
      </c>
      <c r="M8" s="29" t="s">
        <v>43</v>
      </c>
      <c r="N8" s="29" t="s">
        <v>126</v>
      </c>
      <c r="O8" s="19" t="s">
        <v>128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185</v>
      </c>
      <c r="K9" s="31"/>
      <c r="L9" s="31" t="s">
        <v>181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82"/>
      <c r="D11" s="82"/>
      <c r="E11" s="82"/>
      <c r="F11" s="82"/>
      <c r="G11" s="82"/>
      <c r="H11" s="82"/>
      <c r="I11" s="82"/>
      <c r="J11" s="84"/>
      <c r="K11" s="85"/>
      <c r="L11" s="84">
        <v>34924.728101116001</v>
      </c>
      <c r="M11" s="82"/>
      <c r="N11" s="86">
        <f>IFERROR(L11/$L$11,0)</f>
        <v>1</v>
      </c>
      <c r="O11" s="86">
        <f>L11/'סכום נכסי הקרן'!$C$42</f>
        <v>2.2713224766743499E-2</v>
      </c>
    </row>
    <row r="12" spans="2:15" s="4" customFormat="1" ht="18" customHeight="1">
      <c r="B12" s="87" t="s">
        <v>171</v>
      </c>
      <c r="C12" s="82"/>
      <c r="D12" s="82"/>
      <c r="E12" s="82"/>
      <c r="F12" s="82"/>
      <c r="G12" s="82"/>
      <c r="H12" s="82"/>
      <c r="I12" s="82"/>
      <c r="J12" s="84"/>
      <c r="K12" s="85"/>
      <c r="L12" s="84">
        <v>34924.728101116001</v>
      </c>
      <c r="M12" s="82"/>
      <c r="N12" s="86">
        <f t="shared" ref="N12:N20" si="0">IFERROR(L12/$L$11,0)</f>
        <v>1</v>
      </c>
      <c r="O12" s="86">
        <f>L12/'סכום נכסי הקרן'!$C$42</f>
        <v>2.2713224766743499E-2</v>
      </c>
    </row>
    <row r="13" spans="2:15">
      <c r="B13" s="71" t="s">
        <v>26</v>
      </c>
      <c r="C13" s="78"/>
      <c r="D13" s="78"/>
      <c r="E13" s="78"/>
      <c r="F13" s="78"/>
      <c r="G13" s="78"/>
      <c r="H13" s="78"/>
      <c r="I13" s="78"/>
      <c r="J13" s="79"/>
      <c r="K13" s="80"/>
      <c r="L13" s="79">
        <v>34924.728101116001</v>
      </c>
      <c r="M13" s="78"/>
      <c r="N13" s="81">
        <f t="shared" si="0"/>
        <v>1</v>
      </c>
      <c r="O13" s="81">
        <f>L13/'סכום נכסי הקרן'!$C$42</f>
        <v>2.2713224766743499E-2</v>
      </c>
    </row>
    <row r="14" spans="2:15">
      <c r="B14" s="72" t="s">
        <v>1003</v>
      </c>
      <c r="C14" s="82" t="s">
        <v>1004</v>
      </c>
      <c r="D14" s="83" t="s">
        <v>24</v>
      </c>
      <c r="E14" s="82"/>
      <c r="F14" s="83" t="s">
        <v>881</v>
      </c>
      <c r="G14" s="82" t="s">
        <v>1005</v>
      </c>
      <c r="H14" s="82"/>
      <c r="I14" s="83" t="s">
        <v>109</v>
      </c>
      <c r="J14" s="84">
        <v>500.45345300000002</v>
      </c>
      <c r="K14" s="85">
        <v>84033</v>
      </c>
      <c r="L14" s="84">
        <v>1352.0555499679999</v>
      </c>
      <c r="M14" s="86">
        <v>1.9356099739725334E-4</v>
      </c>
      <c r="N14" s="86">
        <f t="shared" si="0"/>
        <v>3.8713416638590688E-2</v>
      </c>
      <c r="O14" s="86">
        <f>L14/'סכום נכסי הקרן'!$C$42</f>
        <v>8.793065336008979E-4</v>
      </c>
    </row>
    <row r="15" spans="2:15">
      <c r="B15" s="72" t="s">
        <v>1006</v>
      </c>
      <c r="C15" s="82" t="s">
        <v>1007</v>
      </c>
      <c r="D15" s="83" t="s">
        <v>102</v>
      </c>
      <c r="E15" s="82"/>
      <c r="F15" s="83" t="s">
        <v>881</v>
      </c>
      <c r="G15" s="82" t="s">
        <v>1005</v>
      </c>
      <c r="H15" s="82"/>
      <c r="I15" s="83" t="s">
        <v>111</v>
      </c>
      <c r="J15" s="84">
        <v>9602.7570780000005</v>
      </c>
      <c r="K15" s="85">
        <v>3398</v>
      </c>
      <c r="L15" s="84">
        <v>1286.9664777820001</v>
      </c>
      <c r="M15" s="86">
        <v>7.7391996978423244E-5</v>
      </c>
      <c r="N15" s="86">
        <f t="shared" si="0"/>
        <v>3.6849720749604797E-2</v>
      </c>
      <c r="O15" s="86">
        <f>L15/'סכום נכסי הקרן'!$C$42</f>
        <v>8.3697598997750557E-4</v>
      </c>
    </row>
    <row r="16" spans="2:15">
      <c r="B16" s="72" t="s">
        <v>1008</v>
      </c>
      <c r="C16" s="82" t="s">
        <v>1009</v>
      </c>
      <c r="D16" s="83" t="s">
        <v>102</v>
      </c>
      <c r="E16" s="82"/>
      <c r="F16" s="83" t="s">
        <v>881</v>
      </c>
      <c r="G16" s="82" t="s">
        <v>1005</v>
      </c>
      <c r="H16" s="82"/>
      <c r="I16" s="83" t="s">
        <v>118</v>
      </c>
      <c r="J16" s="84">
        <v>42510.428099999997</v>
      </c>
      <c r="K16" s="85">
        <v>1971</v>
      </c>
      <c r="L16" s="84">
        <v>2613.4331856109998</v>
      </c>
      <c r="M16" s="86">
        <v>1.6252122019965901E-4</v>
      </c>
      <c r="N16" s="86">
        <f t="shared" si="0"/>
        <v>7.4830451880525561E-2</v>
      </c>
      <c r="O16" s="86">
        <f>L16/'סכום נכסי הקרן'!$C$42</f>
        <v>1.6996408729593609E-3</v>
      </c>
    </row>
    <row r="17" spans="2:15">
      <c r="B17" s="72" t="s">
        <v>1010</v>
      </c>
      <c r="C17" s="82" t="s">
        <v>1011</v>
      </c>
      <c r="D17" s="83" t="s">
        <v>102</v>
      </c>
      <c r="E17" s="82"/>
      <c r="F17" s="83" t="s">
        <v>881</v>
      </c>
      <c r="G17" s="82" t="s">
        <v>1005</v>
      </c>
      <c r="H17" s="82"/>
      <c r="I17" s="83" t="s">
        <v>109</v>
      </c>
      <c r="J17" s="84">
        <v>186525.36897700001</v>
      </c>
      <c r="K17" s="85">
        <v>1835.2</v>
      </c>
      <c r="L17" s="84">
        <v>11005.310132093002</v>
      </c>
      <c r="M17" s="86">
        <v>2.4524647932260799E-4</v>
      </c>
      <c r="N17" s="86">
        <f t="shared" si="0"/>
        <v>0.31511512703061911</v>
      </c>
      <c r="O17" s="86">
        <f>L17/'סכום נכסי הקרן'!$C$42</f>
        <v>7.1572807076473828E-3</v>
      </c>
    </row>
    <row r="18" spans="2:15">
      <c r="B18" s="72" t="s">
        <v>1012</v>
      </c>
      <c r="C18" s="82" t="s">
        <v>1013</v>
      </c>
      <c r="D18" s="83" t="s">
        <v>24</v>
      </c>
      <c r="E18" s="82"/>
      <c r="F18" s="83" t="s">
        <v>881</v>
      </c>
      <c r="G18" s="82" t="s">
        <v>1005</v>
      </c>
      <c r="H18" s="82"/>
      <c r="I18" s="83" t="s">
        <v>109</v>
      </c>
      <c r="J18" s="84">
        <v>5510.6110500000013</v>
      </c>
      <c r="K18" s="85">
        <v>7854</v>
      </c>
      <c r="L18" s="84">
        <v>1391.4629048520001</v>
      </c>
      <c r="M18" s="86">
        <v>2.0763868918783926E-4</v>
      </c>
      <c r="N18" s="86">
        <f t="shared" si="0"/>
        <v>3.9841767724672322E-2</v>
      </c>
      <c r="O18" s="86">
        <f>L18/'סכום נכסי הקרן'!$C$42</f>
        <v>9.0493502543486932E-4</v>
      </c>
    </row>
    <row r="19" spans="2:15">
      <c r="B19" s="72" t="s">
        <v>1014</v>
      </c>
      <c r="C19" s="82" t="s">
        <v>1015</v>
      </c>
      <c r="D19" s="83" t="s">
        <v>24</v>
      </c>
      <c r="E19" s="82"/>
      <c r="F19" s="83" t="s">
        <v>881</v>
      </c>
      <c r="G19" s="82" t="s">
        <v>1005</v>
      </c>
      <c r="H19" s="82"/>
      <c r="I19" s="83" t="s">
        <v>118</v>
      </c>
      <c r="J19" s="84">
        <v>4842.2719960000004</v>
      </c>
      <c r="K19" s="85">
        <v>14423.85</v>
      </c>
      <c r="L19" s="84">
        <v>2178.510600995</v>
      </c>
      <c r="M19" s="86">
        <v>1.3431934080855119E-3</v>
      </c>
      <c r="N19" s="86">
        <f t="shared" si="0"/>
        <v>6.2377310273902656E-2</v>
      </c>
      <c r="O19" s="86">
        <f>L19/'סכום נכסי הקרן'!$C$42</f>
        <v>1.4167898685960496E-3</v>
      </c>
    </row>
    <row r="20" spans="2:15">
      <c r="B20" s="72" t="s">
        <v>1016</v>
      </c>
      <c r="C20" s="82" t="s">
        <v>1017</v>
      </c>
      <c r="D20" s="83" t="s">
        <v>102</v>
      </c>
      <c r="E20" s="82"/>
      <c r="F20" s="83" t="s">
        <v>881</v>
      </c>
      <c r="G20" s="82" t="s">
        <v>1005</v>
      </c>
      <c r="H20" s="82"/>
      <c r="I20" s="83" t="s">
        <v>109</v>
      </c>
      <c r="J20" s="84">
        <v>31207.305517999994</v>
      </c>
      <c r="K20" s="85">
        <v>15047.11</v>
      </c>
      <c r="L20" s="84">
        <v>15096.989249815002</v>
      </c>
      <c r="M20" s="86">
        <v>3.5392675822482029E-4</v>
      </c>
      <c r="N20" s="86">
        <f t="shared" si="0"/>
        <v>0.43227220570208491</v>
      </c>
      <c r="O20" s="86">
        <f>L20/'סכום נכסי הקרן'!$C$42</f>
        <v>9.8182957685274356E-3</v>
      </c>
    </row>
    <row r="21" spans="2:15">
      <c r="B21" s="73"/>
      <c r="C21" s="82"/>
      <c r="D21" s="82"/>
      <c r="E21" s="82"/>
      <c r="F21" s="82"/>
      <c r="G21" s="82"/>
      <c r="H21" s="82"/>
      <c r="I21" s="82"/>
      <c r="J21" s="84"/>
      <c r="K21" s="85"/>
      <c r="L21" s="82"/>
      <c r="M21" s="82"/>
      <c r="N21" s="86"/>
      <c r="O21" s="82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0" t="s">
        <v>193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0" t="s">
        <v>90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0" t="s">
        <v>176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110" t="s">
        <v>184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16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16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1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</row>
    <row r="501" spans="2:15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</row>
    <row r="502" spans="2:15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</row>
    <row r="503" spans="2:15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</row>
    <row r="504" spans="2:15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</row>
    <row r="505" spans="2:15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</row>
    <row r="506" spans="2:15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</row>
    <row r="507" spans="2:15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</row>
    <row r="508" spans="2:15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</row>
    <row r="509" spans="2:15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</row>
    <row r="510" spans="2:15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</row>
    <row r="511" spans="2:15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</row>
    <row r="512" spans="2:15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</row>
    <row r="513" spans="2:15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</row>
    <row r="514" spans="2:15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</row>
    <row r="515" spans="2:15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</row>
    <row r="516" spans="2:15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</row>
    <row r="517" spans="2:15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</row>
    <row r="518" spans="2:15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</row>
    <row r="519" spans="2:15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</row>
    <row r="520" spans="2:15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</row>
    <row r="521" spans="2:15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</row>
    <row r="522" spans="2:15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</row>
    <row r="523" spans="2:15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</row>
    <row r="524" spans="2:15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</row>
    <row r="525" spans="2:15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9.425781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123</v>
      </c>
      <c r="C1" s="67" t="s" vm="1">
        <v>200</v>
      </c>
    </row>
    <row r="2" spans="2:12">
      <c r="B2" s="46" t="s">
        <v>122</v>
      </c>
      <c r="C2" s="67" t="s">
        <v>201</v>
      </c>
    </row>
    <row r="3" spans="2:12">
      <c r="B3" s="46" t="s">
        <v>124</v>
      </c>
      <c r="C3" s="67" t="s">
        <v>202</v>
      </c>
    </row>
    <row r="4" spans="2:12">
      <c r="B4" s="46" t="s">
        <v>125</v>
      </c>
      <c r="C4" s="67">
        <v>2142</v>
      </c>
    </row>
    <row r="6" spans="2:12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94</v>
      </c>
      <c r="C8" s="29" t="s">
        <v>33</v>
      </c>
      <c r="D8" s="29" t="s">
        <v>97</v>
      </c>
      <c r="E8" s="29" t="s">
        <v>47</v>
      </c>
      <c r="F8" s="29" t="s">
        <v>81</v>
      </c>
      <c r="G8" s="29" t="s">
        <v>178</v>
      </c>
      <c r="H8" s="29" t="s">
        <v>177</v>
      </c>
      <c r="I8" s="29" t="s">
        <v>44</v>
      </c>
      <c r="J8" s="29" t="s">
        <v>43</v>
      </c>
      <c r="K8" s="29" t="s">
        <v>126</v>
      </c>
      <c r="L8" s="65" t="s">
        <v>128</v>
      </c>
    </row>
    <row r="9" spans="2:12" s="3" customFormat="1" ht="25.5">
      <c r="B9" s="14"/>
      <c r="C9" s="15"/>
      <c r="D9" s="15"/>
      <c r="E9" s="15"/>
      <c r="F9" s="15"/>
      <c r="G9" s="15" t="s">
        <v>185</v>
      </c>
      <c r="H9" s="15"/>
      <c r="I9" s="15" t="s">
        <v>181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34</v>
      </c>
      <c r="C11" s="82"/>
      <c r="D11" s="82"/>
      <c r="E11" s="82"/>
      <c r="F11" s="82"/>
      <c r="G11" s="84"/>
      <c r="H11" s="85"/>
      <c r="I11" s="84">
        <v>107.31897480900001</v>
      </c>
      <c r="J11" s="82"/>
      <c r="K11" s="86">
        <f>IFERROR(I11/$I$11,0)</f>
        <v>1</v>
      </c>
      <c r="L11" s="86">
        <f>I11/'סכום נכסי הקרן'!$C$42</f>
        <v>6.9794673548092994E-5</v>
      </c>
    </row>
    <row r="12" spans="2:12" s="4" customFormat="1" ht="18" customHeight="1">
      <c r="B12" s="87" t="s">
        <v>22</v>
      </c>
      <c r="C12" s="82"/>
      <c r="D12" s="82"/>
      <c r="E12" s="82"/>
      <c r="F12" s="82"/>
      <c r="G12" s="84"/>
      <c r="H12" s="85"/>
      <c r="I12" s="84">
        <v>107.31897480900001</v>
      </c>
      <c r="J12" s="82"/>
      <c r="K12" s="86">
        <f t="shared" ref="K12:K16" si="0">IFERROR(I12/$I$11,0)</f>
        <v>1</v>
      </c>
      <c r="L12" s="86">
        <f>I12/'סכום נכסי הקרן'!$C$42</f>
        <v>6.9794673548092994E-5</v>
      </c>
    </row>
    <row r="13" spans="2:12">
      <c r="B13" s="71" t="s">
        <v>1018</v>
      </c>
      <c r="C13" s="78"/>
      <c r="D13" s="78"/>
      <c r="E13" s="78"/>
      <c r="F13" s="78"/>
      <c r="G13" s="79"/>
      <c r="H13" s="80"/>
      <c r="I13" s="79">
        <v>107.31897480900001</v>
      </c>
      <c r="J13" s="78"/>
      <c r="K13" s="81">
        <f t="shared" si="0"/>
        <v>1</v>
      </c>
      <c r="L13" s="81">
        <f>I13/'סכום נכסי הקרן'!$C$42</f>
        <v>6.9794673548092994E-5</v>
      </c>
    </row>
    <row r="14" spans="2:12">
      <c r="B14" s="72" t="s">
        <v>1019</v>
      </c>
      <c r="C14" s="82" t="s">
        <v>1020</v>
      </c>
      <c r="D14" s="83" t="s">
        <v>98</v>
      </c>
      <c r="E14" s="83" t="s">
        <v>275</v>
      </c>
      <c r="F14" s="83" t="s">
        <v>110</v>
      </c>
      <c r="G14" s="84">
        <v>8972.4772090000006</v>
      </c>
      <c r="H14" s="85">
        <v>273</v>
      </c>
      <c r="I14" s="84">
        <v>24.494862779999998</v>
      </c>
      <c r="J14" s="86">
        <v>1.2011404617022971E-3</v>
      </c>
      <c r="K14" s="86">
        <f t="shared" si="0"/>
        <v>0.22824354056302262</v>
      </c>
      <c r="L14" s="86">
        <f>I14/'סכום נכסי הקרן'!$C$42</f>
        <v>1.5930183403057086E-5</v>
      </c>
    </row>
    <row r="15" spans="2:12">
      <c r="B15" s="72" t="s">
        <v>1021</v>
      </c>
      <c r="C15" s="82" t="s">
        <v>1022</v>
      </c>
      <c r="D15" s="83" t="s">
        <v>98</v>
      </c>
      <c r="E15" s="83" t="s">
        <v>211</v>
      </c>
      <c r="F15" s="83" t="s">
        <v>110</v>
      </c>
      <c r="G15" s="84">
        <v>46036.312000000005</v>
      </c>
      <c r="H15" s="85">
        <v>166.1</v>
      </c>
      <c r="I15" s="84">
        <v>76.466314232000002</v>
      </c>
      <c r="J15" s="86">
        <v>2.6610584971098268E-3</v>
      </c>
      <c r="K15" s="86">
        <f t="shared" si="0"/>
        <v>0.71251439335951772</v>
      </c>
      <c r="L15" s="86">
        <f>I15/'סכום נכסי הקרן'!$C$42</f>
        <v>4.972970948284505E-5</v>
      </c>
    </row>
    <row r="16" spans="2:12">
      <c r="B16" s="72" t="s">
        <v>1023</v>
      </c>
      <c r="C16" s="82" t="s">
        <v>1024</v>
      </c>
      <c r="D16" s="83" t="s">
        <v>98</v>
      </c>
      <c r="E16" s="83" t="s">
        <v>105</v>
      </c>
      <c r="F16" s="83" t="s">
        <v>110</v>
      </c>
      <c r="G16" s="84">
        <v>42104.620824999998</v>
      </c>
      <c r="H16" s="85">
        <v>15.1</v>
      </c>
      <c r="I16" s="84">
        <v>6.3577977970000008</v>
      </c>
      <c r="J16" s="86">
        <v>3.8563999133440222E-4</v>
      </c>
      <c r="K16" s="86">
        <f t="shared" si="0"/>
        <v>5.9242066077459597E-2</v>
      </c>
      <c r="L16" s="86">
        <f>I16/'סכום נכסי הקרן'!$C$42</f>
        <v>4.1347806621908468E-6</v>
      </c>
    </row>
    <row r="17" spans="2:12">
      <c r="B17" s="73"/>
      <c r="C17" s="82"/>
      <c r="D17" s="82"/>
      <c r="E17" s="82"/>
      <c r="F17" s="82"/>
      <c r="G17" s="84"/>
      <c r="H17" s="85"/>
      <c r="I17" s="82"/>
      <c r="J17" s="82"/>
      <c r="K17" s="86"/>
      <c r="L17" s="82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0" t="s">
        <v>193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0" t="s">
        <v>90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0" t="s">
        <v>176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0" t="s">
        <v>184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