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1000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הלוואות!$B$7:$R$986</definedName>
    <definedName name="_xlnm._FilterDatabase" localSheetId="25" hidden="1">'השקעות אחרות '!$B$7:$K$19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מניות'!$B$8:$M$197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מניות!$B$8:$O$498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נאמנות'!$B$8:$O$198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'!$B$6:$K$15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מניות'!$B$6:$M$19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מניות!$B$6:$O$31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P12" i="78" l="1"/>
  <c r="P11" i="78" s="1"/>
  <c r="P10" i="78" s="1"/>
  <c r="C43" i="88" l="1"/>
  <c r="K38" i="64" l="1"/>
  <c r="K35" i="64"/>
  <c r="I46" i="63"/>
  <c r="I57" i="63"/>
  <c r="I76" i="63"/>
  <c r="L13" i="62"/>
  <c r="L12" i="62" s="1"/>
  <c r="L145" i="62"/>
  <c r="L171" i="62"/>
  <c r="L144" i="62" s="1"/>
  <c r="L97" i="62"/>
  <c r="I11" i="81"/>
  <c r="L11" i="62" l="1"/>
  <c r="R13" i="61"/>
  <c r="R12" i="61" s="1"/>
  <c r="R11" i="61" s="1"/>
  <c r="I10" i="81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264" i="76"/>
  <c r="J263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8" i="76"/>
  <c r="J247" i="76"/>
  <c r="J246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6" i="74"/>
  <c r="K15" i="74"/>
  <c r="K14" i="74"/>
  <c r="K13" i="74"/>
  <c r="K12" i="74"/>
  <c r="K11" i="74"/>
  <c r="R34" i="71"/>
  <c r="R33" i="71"/>
  <c r="R32" i="71"/>
  <c r="R31" i="71"/>
  <c r="R30" i="71"/>
  <c r="R29" i="71"/>
  <c r="R28" i="71"/>
  <c r="R27" i="71"/>
  <c r="R25" i="71"/>
  <c r="R24" i="71"/>
  <c r="R23" i="71"/>
  <c r="R22" i="71"/>
  <c r="R21" i="71"/>
  <c r="R20" i="71"/>
  <c r="R19" i="71"/>
  <c r="R18" i="71"/>
  <c r="R17" i="71"/>
  <c r="R16" i="71"/>
  <c r="R15" i="71"/>
  <c r="R14" i="71"/>
  <c r="R13" i="71"/>
  <c r="R12" i="71"/>
  <c r="R11" i="71"/>
  <c r="J14" i="67"/>
  <c r="J13" i="67"/>
  <c r="J12" i="67"/>
  <c r="J11" i="67"/>
  <c r="K24" i="66"/>
  <c r="K23" i="66"/>
  <c r="K22" i="66"/>
  <c r="K21" i="66"/>
  <c r="K20" i="66"/>
  <c r="K19" i="66"/>
  <c r="K17" i="66"/>
  <c r="K16" i="66"/>
  <c r="K15" i="66"/>
  <c r="K14" i="66"/>
  <c r="K13" i="66"/>
  <c r="K12" i="66"/>
  <c r="K11" i="66"/>
  <c r="K16" i="65"/>
  <c r="K15" i="65"/>
  <c r="K14" i="65"/>
  <c r="K13" i="65"/>
  <c r="K12" i="65"/>
  <c r="K11" i="65"/>
  <c r="N39" i="64"/>
  <c r="N38" i="64"/>
  <c r="N37" i="64"/>
  <c r="N36" i="64"/>
  <c r="N35" i="64"/>
  <c r="N34" i="64"/>
  <c r="N33" i="64"/>
  <c r="N32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M94" i="63"/>
  <c r="M93" i="63"/>
  <c r="M92" i="63"/>
  <c r="M91" i="63"/>
  <c r="M90" i="63"/>
  <c r="M88" i="63"/>
  <c r="M87" i="63"/>
  <c r="M86" i="63"/>
  <c r="M85" i="63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5" i="63"/>
  <c r="M34" i="63"/>
  <c r="M33" i="63"/>
  <c r="M32" i="63"/>
  <c r="M31" i="63"/>
  <c r="M30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3" i="62"/>
  <c r="N262" i="62"/>
  <c r="N261" i="62"/>
  <c r="N260" i="62"/>
  <c r="N259" i="62"/>
  <c r="N258" i="62"/>
  <c r="N257" i="62"/>
  <c r="N256" i="62"/>
  <c r="N255" i="62"/>
  <c r="N254" i="62"/>
  <c r="N253" i="62"/>
  <c r="N252" i="62"/>
  <c r="N251" i="62"/>
  <c r="N250" i="62"/>
  <c r="N249" i="62"/>
  <c r="N248" i="62"/>
  <c r="N247" i="62"/>
  <c r="N246" i="62"/>
  <c r="N245" i="62"/>
  <c r="N244" i="62"/>
  <c r="N243" i="62"/>
  <c r="N242" i="62"/>
  <c r="N240" i="62"/>
  <c r="N239" i="62"/>
  <c r="N238" i="62"/>
  <c r="N237" i="62"/>
  <c r="N236" i="62"/>
  <c r="N235" i="62"/>
  <c r="N233" i="62"/>
  <c r="N232" i="62"/>
  <c r="N230" i="62"/>
  <c r="N229" i="62"/>
  <c r="N228" i="62"/>
  <c r="N227" i="62"/>
  <c r="N226" i="62"/>
  <c r="N225" i="62"/>
  <c r="N224" i="62"/>
  <c r="N223" i="62"/>
  <c r="N222" i="62"/>
  <c r="N221" i="62"/>
  <c r="N220" i="62"/>
  <c r="N219" i="62"/>
  <c r="N218" i="62"/>
  <c r="N217" i="62"/>
  <c r="N216" i="62"/>
  <c r="N215" i="62"/>
  <c r="N213" i="62"/>
  <c r="N212" i="62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7" i="62"/>
  <c r="N196" i="62"/>
  <c r="N195" i="62"/>
  <c r="N194" i="62"/>
  <c r="N193" i="62"/>
  <c r="N192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69" i="62"/>
  <c r="N168" i="62"/>
  <c r="N167" i="62"/>
  <c r="N166" i="62"/>
  <c r="N165" i="62"/>
  <c r="N164" i="62"/>
  <c r="N163" i="62"/>
  <c r="N241" i="62"/>
  <c r="N162" i="62"/>
  <c r="N234" i="62"/>
  <c r="N161" i="62"/>
  <c r="N231" i="62"/>
  <c r="N160" i="62"/>
  <c r="N159" i="62"/>
  <c r="N158" i="62"/>
  <c r="N157" i="62"/>
  <c r="N214" i="62"/>
  <c r="N156" i="62"/>
  <c r="N155" i="62"/>
  <c r="N154" i="62"/>
  <c r="N153" i="62"/>
  <c r="N198" i="62"/>
  <c r="N152" i="62"/>
  <c r="N151" i="62"/>
  <c r="N150" i="62"/>
  <c r="N149" i="62"/>
  <c r="N148" i="62"/>
  <c r="N147" i="62"/>
  <c r="N146" i="62"/>
  <c r="N145" i="62"/>
  <c r="N144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Q59" i="59"/>
  <c r="Q58" i="59"/>
  <c r="Q57" i="59"/>
  <c r="Q56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8" i="59"/>
  <c r="Q37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33" i="88"/>
  <c r="C16" i="88"/>
  <c r="J12" i="58"/>
  <c r="J20" i="58"/>
  <c r="J11" i="58" l="1"/>
  <c r="J10" i="58" s="1"/>
  <c r="T325" i="61"/>
  <c r="T349" i="61"/>
  <c r="T285" i="61"/>
  <c r="T217" i="61"/>
  <c r="T173" i="61"/>
  <c r="T151" i="61"/>
  <c r="T130" i="61"/>
  <c r="T109" i="61"/>
  <c r="T87" i="61"/>
  <c r="T66" i="61"/>
  <c r="T45" i="61"/>
  <c r="T23" i="61"/>
  <c r="T269" i="61"/>
  <c r="T125" i="61"/>
  <c r="T82" i="61"/>
  <c r="T39" i="61"/>
  <c r="T317" i="61"/>
  <c r="T252" i="61"/>
  <c r="T185" i="61"/>
  <c r="T162" i="61"/>
  <c r="T141" i="61"/>
  <c r="T119" i="61"/>
  <c r="T98" i="61"/>
  <c r="T77" i="61"/>
  <c r="T55" i="61"/>
  <c r="T34" i="61"/>
  <c r="T301" i="61"/>
  <c r="T234" i="61"/>
  <c r="T178" i="61"/>
  <c r="T158" i="61"/>
  <c r="T135" i="61"/>
  <c r="T114" i="61"/>
  <c r="T93" i="61"/>
  <c r="T71" i="61"/>
  <c r="T50" i="61"/>
  <c r="T29" i="61"/>
  <c r="T333" i="61"/>
  <c r="T201" i="61"/>
  <c r="T167" i="61"/>
  <c r="T146" i="61"/>
  <c r="T103" i="61"/>
  <c r="T61" i="61"/>
  <c r="T18" i="61"/>
  <c r="T13" i="61"/>
  <c r="T25" i="61"/>
  <c r="T46" i="61"/>
  <c r="T62" i="61"/>
  <c r="T73" i="61"/>
  <c r="T78" i="61"/>
  <c r="T83" i="61"/>
  <c r="T89" i="61"/>
  <c r="T94" i="61"/>
  <c r="T99" i="61"/>
  <c r="T105" i="61"/>
  <c r="T110" i="61"/>
  <c r="T115" i="61"/>
  <c r="T121" i="61"/>
  <c r="T126" i="61"/>
  <c r="T131" i="61"/>
  <c r="T137" i="61"/>
  <c r="T142" i="61"/>
  <c r="T147" i="61"/>
  <c r="T154" i="61"/>
  <c r="T159" i="61"/>
  <c r="T163" i="61"/>
  <c r="T169" i="61"/>
  <c r="T174" i="61"/>
  <c r="T179" i="61"/>
  <c r="T189" i="61"/>
  <c r="T205" i="61"/>
  <c r="T222" i="61"/>
  <c r="T239" i="61"/>
  <c r="T256" i="61"/>
  <c r="T273" i="61"/>
  <c r="T289" i="61"/>
  <c r="T305" i="61"/>
  <c r="T321" i="61"/>
  <c r="T337" i="61"/>
  <c r="C15" i="88"/>
  <c r="T14" i="61"/>
  <c r="T30" i="61"/>
  <c r="T31" i="61"/>
  <c r="T63" i="61"/>
  <c r="T95" i="61"/>
  <c r="T122" i="61"/>
  <c r="T149" i="61"/>
  <c r="T170" i="61"/>
  <c r="T193" i="61"/>
  <c r="T243" i="61"/>
  <c r="T352" i="61"/>
  <c r="T348" i="61"/>
  <c r="T344" i="61"/>
  <c r="T340" i="61"/>
  <c r="T336" i="61"/>
  <c r="T332" i="61"/>
  <c r="T328" i="61"/>
  <c r="T324" i="61"/>
  <c r="T320" i="61"/>
  <c r="T316" i="61"/>
  <c r="T312" i="61"/>
  <c r="T308" i="61"/>
  <c r="T304" i="61"/>
  <c r="T300" i="61"/>
  <c r="T296" i="61"/>
  <c r="T292" i="61"/>
  <c r="T288" i="61"/>
  <c r="T284" i="61"/>
  <c r="T280" i="61"/>
  <c r="T276" i="61"/>
  <c r="T272" i="61"/>
  <c r="T268" i="61"/>
  <c r="T264" i="61"/>
  <c r="T260" i="61"/>
  <c r="T255" i="61"/>
  <c r="T251" i="61"/>
  <c r="T246" i="61"/>
  <c r="T242" i="61"/>
  <c r="T237" i="61"/>
  <c r="T233" i="61"/>
  <c r="T229" i="61"/>
  <c r="T225" i="61"/>
  <c r="T220" i="61"/>
  <c r="T216" i="61"/>
  <c r="T212" i="61"/>
  <c r="T208" i="61"/>
  <c r="T204" i="61"/>
  <c r="T200" i="61"/>
  <c r="T196" i="61"/>
  <c r="T192" i="61"/>
  <c r="T188" i="61"/>
  <c r="T184" i="61"/>
  <c r="T180" i="61"/>
  <c r="T176" i="61"/>
  <c r="T172" i="61"/>
  <c r="T168" i="61"/>
  <c r="T164" i="61"/>
  <c r="T161" i="61"/>
  <c r="T157" i="61"/>
  <c r="T152" i="61"/>
  <c r="T148" i="61"/>
  <c r="T144" i="61"/>
  <c r="T140" i="61"/>
  <c r="T136" i="61"/>
  <c r="T132" i="61"/>
  <c r="T128" i="61"/>
  <c r="T124" i="61"/>
  <c r="T120" i="61"/>
  <c r="T116" i="61"/>
  <c r="T112" i="61"/>
  <c r="T108" i="61"/>
  <c r="T104" i="61"/>
  <c r="T100" i="61"/>
  <c r="T96" i="61"/>
  <c r="T92" i="61"/>
  <c r="T88" i="61"/>
  <c r="T84" i="61"/>
  <c r="T80" i="61"/>
  <c r="T76" i="61"/>
  <c r="T72" i="61"/>
  <c r="T68" i="61"/>
  <c r="T64" i="61"/>
  <c r="T60" i="61"/>
  <c r="T56" i="61"/>
  <c r="T52" i="61"/>
  <c r="T48" i="61"/>
  <c r="T44" i="61"/>
  <c r="T40" i="61"/>
  <c r="T36" i="61"/>
  <c r="T32" i="61"/>
  <c r="T28" i="61"/>
  <c r="T24" i="61"/>
  <c r="T20" i="61"/>
  <c r="T16" i="61"/>
  <c r="T351" i="61"/>
  <c r="T347" i="61"/>
  <c r="T343" i="61"/>
  <c r="T339" i="61"/>
  <c r="T335" i="61"/>
  <c r="T331" i="61"/>
  <c r="T327" i="61"/>
  <c r="T323" i="61"/>
  <c r="T319" i="61"/>
  <c r="T315" i="61"/>
  <c r="T311" i="61"/>
  <c r="T307" i="61"/>
  <c r="T303" i="61"/>
  <c r="T299" i="61"/>
  <c r="T295" i="61"/>
  <c r="T291" i="61"/>
  <c r="T287" i="61"/>
  <c r="T283" i="61"/>
  <c r="T279" i="61"/>
  <c r="T275" i="61"/>
  <c r="T271" i="61"/>
  <c r="T267" i="61"/>
  <c r="T263" i="61"/>
  <c r="T259" i="61"/>
  <c r="T254" i="61"/>
  <c r="T250" i="61"/>
  <c r="T245" i="61"/>
  <c r="T241" i="61"/>
  <c r="T236" i="61"/>
  <c r="T232" i="61"/>
  <c r="T228" i="61"/>
  <c r="T224" i="61"/>
  <c r="T219" i="61"/>
  <c r="T215" i="61"/>
  <c r="T211" i="61"/>
  <c r="T207" i="61"/>
  <c r="T203" i="61"/>
  <c r="T199" i="61"/>
  <c r="T195" i="61"/>
  <c r="T191" i="61"/>
  <c r="T187" i="61"/>
  <c r="T350" i="61"/>
  <c r="T346" i="61"/>
  <c r="T342" i="61"/>
  <c r="T338" i="61"/>
  <c r="T334" i="61"/>
  <c r="T330" i="61"/>
  <c r="T326" i="61"/>
  <c r="T322" i="61"/>
  <c r="T318" i="61"/>
  <c r="T314" i="61"/>
  <c r="T310" i="61"/>
  <c r="T306" i="61"/>
  <c r="T302" i="61"/>
  <c r="T298" i="61"/>
  <c r="T294" i="61"/>
  <c r="T290" i="61"/>
  <c r="T286" i="61"/>
  <c r="T282" i="61"/>
  <c r="T278" i="61"/>
  <c r="T274" i="61"/>
  <c r="T270" i="61"/>
  <c r="T266" i="61"/>
  <c r="T262" i="61"/>
  <c r="T258" i="61"/>
  <c r="T253" i="61"/>
  <c r="T249" i="61"/>
  <c r="T244" i="61"/>
  <c r="T240" i="61"/>
  <c r="T235" i="61"/>
  <c r="T231" i="61"/>
  <c r="T227" i="61"/>
  <c r="T223" i="61"/>
  <c r="T218" i="61"/>
  <c r="T214" i="61"/>
  <c r="T210" i="61"/>
  <c r="T206" i="61"/>
  <c r="T202" i="61"/>
  <c r="T198" i="61"/>
  <c r="T194" i="61"/>
  <c r="T190" i="61"/>
  <c r="T186" i="61"/>
  <c r="T182" i="61"/>
  <c r="T19" i="61"/>
  <c r="T35" i="61"/>
  <c r="T41" i="61"/>
  <c r="T51" i="61"/>
  <c r="T57" i="61"/>
  <c r="T67" i="61"/>
  <c r="T11" i="61"/>
  <c r="T15" i="61"/>
  <c r="T21" i="61"/>
  <c r="T26" i="61"/>
  <c r="T37" i="61"/>
  <c r="T42" i="61"/>
  <c r="T47" i="61"/>
  <c r="T53" i="61"/>
  <c r="T58" i="61"/>
  <c r="T69" i="61"/>
  <c r="T74" i="61"/>
  <c r="T79" i="61"/>
  <c r="T85" i="61"/>
  <c r="T90" i="61"/>
  <c r="T101" i="61"/>
  <c r="T106" i="61"/>
  <c r="T111" i="61"/>
  <c r="T117" i="61"/>
  <c r="T127" i="61"/>
  <c r="T133" i="61"/>
  <c r="T138" i="61"/>
  <c r="T143" i="61"/>
  <c r="T155" i="61"/>
  <c r="T160" i="61"/>
  <c r="T165" i="61"/>
  <c r="T175" i="61"/>
  <c r="T181" i="61"/>
  <c r="T209" i="61"/>
  <c r="T226" i="61"/>
  <c r="T261" i="61"/>
  <c r="T277" i="61"/>
  <c r="T293" i="61"/>
  <c r="T309" i="61"/>
  <c r="T341" i="61"/>
  <c r="T12" i="61"/>
  <c r="T17" i="61"/>
  <c r="T22" i="61"/>
  <c r="T27" i="61"/>
  <c r="T33" i="61"/>
  <c r="T38" i="61"/>
  <c r="T43" i="61"/>
  <c r="T49" i="61"/>
  <c r="T54" i="61"/>
  <c r="T59" i="61"/>
  <c r="T65" i="61"/>
  <c r="T70" i="61"/>
  <c r="T75" i="61"/>
  <c r="T81" i="61"/>
  <c r="T86" i="61"/>
  <c r="T91" i="61"/>
  <c r="T97" i="61"/>
  <c r="T102" i="61"/>
  <c r="T107" i="61"/>
  <c r="T113" i="61"/>
  <c r="T118" i="61"/>
  <c r="T123" i="61"/>
  <c r="T129" i="61"/>
  <c r="T134" i="61"/>
  <c r="T139" i="61"/>
  <c r="T145" i="61"/>
  <c r="T150" i="61"/>
  <c r="T156" i="61"/>
  <c r="T221" i="61"/>
  <c r="T166" i="61"/>
  <c r="T171" i="61"/>
  <c r="T177" i="61"/>
  <c r="T183" i="61"/>
  <c r="T197" i="61"/>
  <c r="T213" i="61"/>
  <c r="T230" i="61"/>
  <c r="T248" i="61"/>
  <c r="T265" i="61"/>
  <c r="T281" i="61"/>
  <c r="T297" i="61"/>
  <c r="T313" i="61"/>
  <c r="T329" i="61"/>
  <c r="T345" i="61"/>
  <c r="C37" i="88"/>
  <c r="J13" i="81"/>
  <c r="J14" i="81"/>
  <c r="J12" i="81"/>
  <c r="J10" i="81"/>
  <c r="K20" i="58"/>
  <c r="K10" i="58"/>
  <c r="K14" i="58"/>
  <c r="K18" i="58"/>
  <c r="K22" i="58"/>
  <c r="K26" i="58"/>
  <c r="K30" i="58"/>
  <c r="K35" i="58"/>
  <c r="K41" i="58"/>
  <c r="K12" i="58"/>
  <c r="K16" i="58"/>
  <c r="K24" i="58"/>
  <c r="K28" i="58"/>
  <c r="K43" i="58"/>
  <c r="K44" i="58"/>
  <c r="K42" i="58"/>
  <c r="K40" i="58"/>
  <c r="K38" i="58"/>
  <c r="K36" i="58"/>
  <c r="K34" i="58"/>
  <c r="K32" i="58"/>
  <c r="K37" i="58"/>
  <c r="K39" i="58"/>
  <c r="K31" i="58"/>
  <c r="K29" i="58"/>
  <c r="K27" i="58"/>
  <c r="K25" i="58"/>
  <c r="K23" i="58"/>
  <c r="K21" i="58"/>
  <c r="K17" i="58"/>
  <c r="K15" i="58"/>
  <c r="K13" i="58"/>
  <c r="K11" i="58"/>
  <c r="K33" i="58"/>
  <c r="C23" i="88"/>
  <c r="C12" i="88"/>
  <c r="C11" i="88"/>
  <c r="C10" i="88" l="1"/>
  <c r="C42" i="88" l="1"/>
  <c r="K14" i="81" l="1"/>
  <c r="K13" i="81"/>
  <c r="K12" i="81"/>
  <c r="K10" i="81"/>
  <c r="R162" i="78"/>
  <c r="R160" i="78"/>
  <c r="R158" i="78"/>
  <c r="R156" i="78"/>
  <c r="R154" i="78"/>
  <c r="R152" i="78"/>
  <c r="R150" i="78"/>
  <c r="R148" i="78"/>
  <c r="R146" i="78"/>
  <c r="R144" i="78"/>
  <c r="R142" i="78"/>
  <c r="R140" i="78"/>
  <c r="R138" i="78"/>
  <c r="R136" i="78"/>
  <c r="R134" i="78"/>
  <c r="R132" i="78"/>
  <c r="R130" i="78"/>
  <c r="R128" i="78"/>
  <c r="R126" i="78"/>
  <c r="R124" i="78"/>
  <c r="R122" i="78"/>
  <c r="R120" i="78"/>
  <c r="R118" i="78"/>
  <c r="R116" i="78"/>
  <c r="R114" i="78"/>
  <c r="R110" i="78"/>
  <c r="R108" i="78"/>
  <c r="R106" i="78"/>
  <c r="R104" i="78"/>
  <c r="R102" i="78"/>
  <c r="R100" i="78"/>
  <c r="R98" i="78"/>
  <c r="R96" i="78"/>
  <c r="R94" i="78"/>
  <c r="R92" i="78"/>
  <c r="R90" i="78"/>
  <c r="R88" i="78"/>
  <c r="R86" i="78"/>
  <c r="R84" i="78"/>
  <c r="R82" i="78"/>
  <c r="R80" i="78"/>
  <c r="R78" i="78"/>
  <c r="R76" i="78"/>
  <c r="R74" i="78"/>
  <c r="R72" i="78"/>
  <c r="R70" i="78"/>
  <c r="R68" i="78"/>
  <c r="R66" i="78"/>
  <c r="R64" i="78"/>
  <c r="R62" i="78"/>
  <c r="R60" i="78"/>
  <c r="R58" i="78"/>
  <c r="R56" i="78"/>
  <c r="R54" i="78"/>
  <c r="R52" i="78"/>
  <c r="R50" i="78"/>
  <c r="R48" i="78"/>
  <c r="R46" i="78"/>
  <c r="R44" i="78"/>
  <c r="R42" i="78"/>
  <c r="R40" i="78"/>
  <c r="R38" i="78"/>
  <c r="R36" i="78"/>
  <c r="R34" i="78"/>
  <c r="R30" i="78"/>
  <c r="R28" i="78"/>
  <c r="R26" i="78"/>
  <c r="R24" i="78"/>
  <c r="R22" i="78"/>
  <c r="R20" i="78"/>
  <c r="R18" i="78"/>
  <c r="R16" i="78"/>
  <c r="R14" i="78"/>
  <c r="R12" i="78"/>
  <c r="R10" i="78"/>
  <c r="K263" i="76"/>
  <c r="K260" i="76"/>
  <c r="K258" i="76"/>
  <c r="K256" i="76"/>
  <c r="K254" i="76"/>
  <c r="K252" i="76"/>
  <c r="K250" i="76"/>
  <c r="K247" i="76"/>
  <c r="K244" i="76"/>
  <c r="K242" i="76"/>
  <c r="K240" i="76"/>
  <c r="K238" i="76"/>
  <c r="K236" i="76"/>
  <c r="K234" i="76"/>
  <c r="K232" i="76"/>
  <c r="K230" i="76"/>
  <c r="K228" i="76"/>
  <c r="K226" i="76"/>
  <c r="K224" i="76"/>
  <c r="K222" i="76"/>
  <c r="K220" i="76"/>
  <c r="K218" i="76"/>
  <c r="K216" i="76"/>
  <c r="K214" i="76"/>
  <c r="K212" i="76"/>
  <c r="K210" i="76"/>
  <c r="K208" i="76"/>
  <c r="K206" i="76"/>
  <c r="K204" i="76"/>
  <c r="K202" i="76"/>
  <c r="K200" i="76"/>
  <c r="K198" i="76"/>
  <c r="K196" i="76"/>
  <c r="K194" i="76"/>
  <c r="K192" i="76"/>
  <c r="K190" i="76"/>
  <c r="K188" i="76"/>
  <c r="K186" i="76"/>
  <c r="K183" i="76"/>
  <c r="K181" i="76"/>
  <c r="K179" i="76"/>
  <c r="K177" i="76"/>
  <c r="K175" i="76"/>
  <c r="K173" i="76"/>
  <c r="K171" i="76"/>
  <c r="K169" i="76"/>
  <c r="K167" i="76"/>
  <c r="K165" i="76"/>
  <c r="K163" i="76"/>
  <c r="K161" i="76"/>
  <c r="K159" i="76"/>
  <c r="K157" i="76"/>
  <c r="K155" i="76"/>
  <c r="K153" i="76"/>
  <c r="K151" i="76"/>
  <c r="K149" i="76"/>
  <c r="K147" i="76"/>
  <c r="K145" i="76"/>
  <c r="K143" i="76"/>
  <c r="K141" i="76"/>
  <c r="K139" i="76"/>
  <c r="K137" i="76"/>
  <c r="K135" i="76"/>
  <c r="K133" i="76"/>
  <c r="K131" i="76"/>
  <c r="K129" i="76"/>
  <c r="K127" i="76"/>
  <c r="K125" i="76"/>
  <c r="K123" i="76"/>
  <c r="K121" i="76"/>
  <c r="K119" i="76"/>
  <c r="K117" i="76"/>
  <c r="K115" i="76"/>
  <c r="K113" i="76"/>
  <c r="K111" i="76"/>
  <c r="K109" i="76"/>
  <c r="K107" i="76"/>
  <c r="K105" i="76"/>
  <c r="K103" i="76"/>
  <c r="K101" i="76"/>
  <c r="K99" i="76"/>
  <c r="K97" i="76"/>
  <c r="K95" i="76"/>
  <c r="K93" i="76"/>
  <c r="K91" i="76"/>
  <c r="K89" i="76"/>
  <c r="K87" i="76"/>
  <c r="K85" i="76"/>
  <c r="K83" i="76"/>
  <c r="K81" i="76"/>
  <c r="K79" i="76"/>
  <c r="K77" i="76"/>
  <c r="K75" i="76"/>
  <c r="K73" i="76"/>
  <c r="K71" i="76"/>
  <c r="K69" i="76"/>
  <c r="K67" i="76"/>
  <c r="K65" i="76"/>
  <c r="K63" i="76"/>
  <c r="K61" i="76"/>
  <c r="K59" i="76"/>
  <c r="K57" i="76"/>
  <c r="K55" i="76"/>
  <c r="K53" i="76"/>
  <c r="K51" i="76"/>
  <c r="K49" i="76"/>
  <c r="K47" i="76"/>
  <c r="K45" i="76"/>
  <c r="K43" i="76"/>
  <c r="K41" i="76"/>
  <c r="K39" i="76"/>
  <c r="K37" i="76"/>
  <c r="K35" i="76"/>
  <c r="K33" i="76"/>
  <c r="K31" i="76"/>
  <c r="K29" i="76"/>
  <c r="K27" i="76"/>
  <c r="K25" i="76"/>
  <c r="R161" i="78"/>
  <c r="R153" i="78"/>
  <c r="R145" i="78"/>
  <c r="R137" i="78"/>
  <c r="R129" i="78"/>
  <c r="R121" i="78"/>
  <c r="R103" i="78"/>
  <c r="R95" i="78"/>
  <c r="R87" i="78"/>
  <c r="R79" i="78"/>
  <c r="R71" i="78"/>
  <c r="R63" i="78"/>
  <c r="R55" i="78"/>
  <c r="R47" i="78"/>
  <c r="R39" i="78"/>
  <c r="R31" i="78"/>
  <c r="R23" i="78"/>
  <c r="R15" i="78"/>
  <c r="K261" i="76"/>
  <c r="K253" i="76"/>
  <c r="K243" i="76"/>
  <c r="K235" i="76"/>
  <c r="K227" i="76"/>
  <c r="K219" i="76"/>
  <c r="K211" i="76"/>
  <c r="K203" i="76"/>
  <c r="K195" i="76"/>
  <c r="K187" i="76"/>
  <c r="K178" i="76"/>
  <c r="K170" i="76"/>
  <c r="K162" i="76"/>
  <c r="K154" i="76"/>
  <c r="K146" i="76"/>
  <c r="K138" i="76"/>
  <c r="K130" i="76"/>
  <c r="K122" i="76"/>
  <c r="K114" i="76"/>
  <c r="K106" i="76"/>
  <c r="K98" i="76"/>
  <c r="K90" i="76"/>
  <c r="K82" i="76"/>
  <c r="K74" i="76"/>
  <c r="K66" i="76"/>
  <c r="K58" i="76"/>
  <c r="K50" i="76"/>
  <c r="K42" i="76"/>
  <c r="K34" i="76"/>
  <c r="K26" i="76"/>
  <c r="R75" i="78"/>
  <c r="R51" i="78"/>
  <c r="R35" i="78"/>
  <c r="R19" i="78"/>
  <c r="K257" i="76"/>
  <c r="K239" i="76"/>
  <c r="K223" i="76"/>
  <c r="K207" i="76"/>
  <c r="K191" i="76"/>
  <c r="K182" i="76"/>
  <c r="K174" i="76"/>
  <c r="K150" i="76"/>
  <c r="K134" i="76"/>
  <c r="K118" i="76"/>
  <c r="K86" i="76"/>
  <c r="K70" i="76"/>
  <c r="K62" i="76"/>
  <c r="K46" i="76"/>
  <c r="K30" i="76"/>
  <c r="R151" i="78"/>
  <c r="R143" i="78"/>
  <c r="R127" i="78"/>
  <c r="R109" i="78"/>
  <c r="R93" i="78"/>
  <c r="R77" i="78"/>
  <c r="R61" i="78"/>
  <c r="R37" i="78"/>
  <c r="R13" i="78"/>
  <c r="K251" i="76"/>
  <c r="K241" i="76"/>
  <c r="K225" i="76"/>
  <c r="K209" i="76"/>
  <c r="K193" i="76"/>
  <c r="K176" i="76"/>
  <c r="K160" i="76"/>
  <c r="K152" i="76"/>
  <c r="K136" i="76"/>
  <c r="K120" i="76"/>
  <c r="K96" i="76"/>
  <c r="K88" i="76"/>
  <c r="K72" i="76"/>
  <c r="K56" i="76"/>
  <c r="K40" i="76"/>
  <c r="K22" i="76"/>
  <c r="K18" i="76"/>
  <c r="K14" i="76"/>
  <c r="L14" i="74"/>
  <c r="S34" i="71"/>
  <c r="S28" i="71"/>
  <c r="S23" i="71"/>
  <c r="S19" i="71"/>
  <c r="S13" i="71"/>
  <c r="K13" i="67"/>
  <c r="L23" i="66"/>
  <c r="L14" i="66"/>
  <c r="L16" i="65"/>
  <c r="O37" i="64"/>
  <c r="O30" i="64"/>
  <c r="O26" i="64"/>
  <c r="O22" i="64"/>
  <c r="O18" i="64"/>
  <c r="O14" i="64"/>
  <c r="N94" i="63"/>
  <c r="N87" i="63"/>
  <c r="N81" i="63"/>
  <c r="N77" i="63"/>
  <c r="N73" i="63"/>
  <c r="N69" i="63"/>
  <c r="N65" i="63"/>
  <c r="N61" i="63"/>
  <c r="N55" i="63"/>
  <c r="N51" i="63"/>
  <c r="N47" i="63"/>
  <c r="N43" i="63"/>
  <c r="N39" i="63"/>
  <c r="N32" i="63"/>
  <c r="N28" i="63"/>
  <c r="N23" i="63"/>
  <c r="N19" i="63"/>
  <c r="N17" i="63"/>
  <c r="N13" i="63"/>
  <c r="R155" i="78"/>
  <c r="R147" i="78"/>
  <c r="R139" i="78"/>
  <c r="R131" i="78"/>
  <c r="R123" i="78"/>
  <c r="R115" i="78"/>
  <c r="R105" i="78"/>
  <c r="R97" i="78"/>
  <c r="R89" i="78"/>
  <c r="R81" i="78"/>
  <c r="R73" i="78"/>
  <c r="R65" i="78"/>
  <c r="R57" i="78"/>
  <c r="R49" i="78"/>
  <c r="R41" i="78"/>
  <c r="R33" i="78"/>
  <c r="R25" i="78"/>
  <c r="R17" i="78"/>
  <c r="K264" i="76"/>
  <c r="K255" i="76"/>
  <c r="K246" i="76"/>
  <c r="K237" i="76"/>
  <c r="K229" i="76"/>
  <c r="K221" i="76"/>
  <c r="K213" i="76"/>
  <c r="K205" i="76"/>
  <c r="K197" i="76"/>
  <c r="K189" i="76"/>
  <c r="K180" i="76"/>
  <c r="K172" i="76"/>
  <c r="K164" i="76"/>
  <c r="K156" i="76"/>
  <c r="K148" i="76"/>
  <c r="K140" i="76"/>
  <c r="K132" i="76"/>
  <c r="K124" i="76"/>
  <c r="K116" i="76"/>
  <c r="K108" i="76"/>
  <c r="K100" i="76"/>
  <c r="K92" i="76"/>
  <c r="K84" i="76"/>
  <c r="K76" i="76"/>
  <c r="K68" i="76"/>
  <c r="K60" i="76"/>
  <c r="K52" i="76"/>
  <c r="K44" i="76"/>
  <c r="K36" i="76"/>
  <c r="K28" i="76"/>
  <c r="K23" i="76"/>
  <c r="K21" i="76"/>
  <c r="K19" i="76"/>
  <c r="K17" i="76"/>
  <c r="K15" i="76"/>
  <c r="K13" i="76"/>
  <c r="K11" i="76"/>
  <c r="L15" i="74"/>
  <c r="L13" i="74"/>
  <c r="L11" i="74"/>
  <c r="S33" i="71"/>
  <c r="S31" i="71"/>
  <c r="S29" i="71"/>
  <c r="S27" i="71"/>
  <c r="S24" i="71"/>
  <c r="S22" i="71"/>
  <c r="S20" i="71"/>
  <c r="S18" i="71"/>
  <c r="S16" i="71"/>
  <c r="S14" i="71"/>
  <c r="S12" i="71"/>
  <c r="K14" i="67"/>
  <c r="K12" i="67"/>
  <c r="L24" i="66"/>
  <c r="L22" i="66"/>
  <c r="L20" i="66"/>
  <c r="L17" i="66"/>
  <c r="L15" i="66"/>
  <c r="L13" i="66"/>
  <c r="L11" i="66"/>
  <c r="L15" i="65"/>
  <c r="L13" i="65"/>
  <c r="L11" i="65"/>
  <c r="O38" i="64"/>
  <c r="O36" i="64"/>
  <c r="O34" i="64"/>
  <c r="O32" i="64"/>
  <c r="O29" i="64"/>
  <c r="O27" i="64"/>
  <c r="O25" i="64"/>
  <c r="O23" i="64"/>
  <c r="O21" i="64"/>
  <c r="O19" i="64"/>
  <c r="O17" i="64"/>
  <c r="O15" i="64"/>
  <c r="O13" i="64"/>
  <c r="O11" i="64"/>
  <c r="N93" i="63"/>
  <c r="N91" i="63"/>
  <c r="N88" i="63"/>
  <c r="N86" i="63"/>
  <c r="N84" i="63"/>
  <c r="N82" i="63"/>
  <c r="N80" i="63"/>
  <c r="N78" i="63"/>
  <c r="N76" i="63"/>
  <c r="N74" i="63"/>
  <c r="N72" i="63"/>
  <c r="N70" i="63"/>
  <c r="N68" i="63"/>
  <c r="N66" i="63"/>
  <c r="N64" i="63"/>
  <c r="N62" i="63"/>
  <c r="N60" i="63"/>
  <c r="N58" i="63"/>
  <c r="N56" i="63"/>
  <c r="N54" i="63"/>
  <c r="N52" i="63"/>
  <c r="N50" i="63"/>
  <c r="N48" i="63"/>
  <c r="N46" i="63"/>
  <c r="N44" i="63"/>
  <c r="N42" i="63"/>
  <c r="N40" i="63"/>
  <c r="N38" i="63"/>
  <c r="N35" i="63"/>
  <c r="N33" i="63"/>
  <c r="N31" i="63"/>
  <c r="N29" i="63"/>
  <c r="N27" i="63"/>
  <c r="N25" i="63"/>
  <c r="N22" i="63"/>
  <c r="N20" i="63"/>
  <c r="N18" i="63"/>
  <c r="N16" i="63"/>
  <c r="N14" i="63"/>
  <c r="N12" i="63"/>
  <c r="R157" i="78"/>
  <c r="R149" i="78"/>
  <c r="R141" i="78"/>
  <c r="R133" i="78"/>
  <c r="R125" i="78"/>
  <c r="R117" i="78"/>
  <c r="R107" i="78"/>
  <c r="R99" i="78"/>
  <c r="R91" i="78"/>
  <c r="R83" i="78"/>
  <c r="R67" i="78"/>
  <c r="R59" i="78"/>
  <c r="R43" i="78"/>
  <c r="R27" i="78"/>
  <c r="R11" i="78"/>
  <c r="K248" i="76"/>
  <c r="K231" i="76"/>
  <c r="K215" i="76"/>
  <c r="K199" i="76"/>
  <c r="K166" i="76"/>
  <c r="K158" i="76"/>
  <c r="K142" i="76"/>
  <c r="K126" i="76"/>
  <c r="K110" i="76"/>
  <c r="K102" i="76"/>
  <c r="K94" i="76"/>
  <c r="K78" i="76"/>
  <c r="K54" i="76"/>
  <c r="K38" i="76"/>
  <c r="R159" i="78"/>
  <c r="R135" i="78"/>
  <c r="R119" i="78"/>
  <c r="R101" i="78"/>
  <c r="R85" i="78"/>
  <c r="R69" i="78"/>
  <c r="R53" i="78"/>
  <c r="R45" i="78"/>
  <c r="R29" i="78"/>
  <c r="R21" i="78"/>
  <c r="K259" i="76"/>
  <c r="K233" i="76"/>
  <c r="K217" i="76"/>
  <c r="K201" i="76"/>
  <c r="K185" i="76"/>
  <c r="K168" i="76"/>
  <c r="K144" i="76"/>
  <c r="K128" i="76"/>
  <c r="K112" i="76"/>
  <c r="K104" i="76"/>
  <c r="K80" i="76"/>
  <c r="K64" i="76"/>
  <c r="K48" i="76"/>
  <c r="K32" i="76"/>
  <c r="K24" i="76"/>
  <c r="K20" i="76"/>
  <c r="K16" i="76"/>
  <c r="K12" i="76"/>
  <c r="L16" i="74"/>
  <c r="L12" i="74"/>
  <c r="S32" i="71"/>
  <c r="S30" i="71"/>
  <c r="S25" i="71"/>
  <c r="S21" i="71"/>
  <c r="S17" i="71"/>
  <c r="S15" i="71"/>
  <c r="S11" i="71"/>
  <c r="K11" i="67"/>
  <c r="L21" i="66"/>
  <c r="L19" i="66"/>
  <c r="L16" i="66"/>
  <c r="L12" i="66"/>
  <c r="L14" i="65"/>
  <c r="L12" i="65"/>
  <c r="O39" i="64"/>
  <c r="O35" i="64"/>
  <c r="O33" i="64"/>
  <c r="O28" i="64"/>
  <c r="O24" i="64"/>
  <c r="O20" i="64"/>
  <c r="O16" i="64"/>
  <c r="O12" i="64"/>
  <c r="N92" i="63"/>
  <c r="N90" i="63"/>
  <c r="N85" i="63"/>
  <c r="N83" i="63"/>
  <c r="N79" i="63"/>
  <c r="N75" i="63"/>
  <c r="N71" i="63"/>
  <c r="N67" i="63"/>
  <c r="N63" i="63"/>
  <c r="N59" i="63"/>
  <c r="N57" i="63"/>
  <c r="N53" i="63"/>
  <c r="N49" i="63"/>
  <c r="N45" i="63"/>
  <c r="N41" i="63"/>
  <c r="N37" i="63"/>
  <c r="N34" i="63"/>
  <c r="N30" i="63"/>
  <c r="N26" i="63"/>
  <c r="N21" i="63"/>
  <c r="N15" i="63"/>
  <c r="N11" i="63"/>
  <c r="O263" i="62"/>
  <c r="O261" i="62"/>
  <c r="O259" i="62"/>
  <c r="O257" i="62"/>
  <c r="O255" i="62"/>
  <c r="O253" i="62"/>
  <c r="O251" i="62"/>
  <c r="O249" i="62"/>
  <c r="O247" i="62"/>
  <c r="O245" i="62"/>
  <c r="O243" i="62"/>
  <c r="O240" i="62"/>
  <c r="O238" i="62"/>
  <c r="O236" i="62"/>
  <c r="O233" i="62"/>
  <c r="O230" i="62"/>
  <c r="O228" i="62"/>
  <c r="O226" i="62"/>
  <c r="O224" i="62"/>
  <c r="O222" i="62"/>
  <c r="O220" i="62"/>
  <c r="O218" i="62"/>
  <c r="O216" i="62"/>
  <c r="O213" i="62"/>
  <c r="O211" i="62"/>
  <c r="O209" i="62"/>
  <c r="O207" i="62"/>
  <c r="O205" i="62"/>
  <c r="O203" i="62"/>
  <c r="O201" i="62"/>
  <c r="O199" i="62"/>
  <c r="O196" i="62"/>
  <c r="O194" i="62"/>
  <c r="O192" i="62"/>
  <c r="O190" i="62"/>
  <c r="O188" i="62"/>
  <c r="O186" i="62"/>
  <c r="O184" i="62"/>
  <c r="O182" i="62"/>
  <c r="O180" i="62"/>
  <c r="O178" i="62"/>
  <c r="O176" i="62"/>
  <c r="O174" i="62"/>
  <c r="O172" i="62"/>
  <c r="O168" i="62"/>
  <c r="O166" i="62"/>
  <c r="O164" i="62"/>
  <c r="O241" i="62"/>
  <c r="O234" i="62"/>
  <c r="O231" i="62"/>
  <c r="O159" i="62"/>
  <c r="O157" i="62"/>
  <c r="O260" i="62"/>
  <c r="O252" i="62"/>
  <c r="O244" i="62"/>
  <c r="O235" i="62"/>
  <c r="O225" i="62"/>
  <c r="O217" i="62"/>
  <c r="O208" i="62"/>
  <c r="O200" i="62"/>
  <c r="O191" i="62"/>
  <c r="O183" i="62"/>
  <c r="O175" i="62"/>
  <c r="O167" i="62"/>
  <c r="O161" i="62"/>
  <c r="O262" i="62"/>
  <c r="O254" i="62"/>
  <c r="O246" i="62"/>
  <c r="O237" i="62"/>
  <c r="O227" i="62"/>
  <c r="O219" i="62"/>
  <c r="O210" i="62"/>
  <c r="O202" i="62"/>
  <c r="O193" i="62"/>
  <c r="O185" i="62"/>
  <c r="O177" i="62"/>
  <c r="O169" i="62"/>
  <c r="O162" i="62"/>
  <c r="O214" i="62"/>
  <c r="O155" i="62"/>
  <c r="O153" i="62"/>
  <c r="O152" i="62"/>
  <c r="O150" i="62"/>
  <c r="O148" i="62"/>
  <c r="O146" i="62"/>
  <c r="O144" i="62"/>
  <c r="O142" i="62"/>
  <c r="O140" i="62"/>
  <c r="O138" i="62"/>
  <c r="O136" i="62"/>
  <c r="O134" i="62"/>
  <c r="O132" i="62"/>
  <c r="O130" i="62"/>
  <c r="O128" i="62"/>
  <c r="O126" i="62"/>
  <c r="O123" i="62"/>
  <c r="O121" i="62"/>
  <c r="O119" i="62"/>
  <c r="O117" i="62"/>
  <c r="O115" i="62"/>
  <c r="O113" i="62"/>
  <c r="O111" i="62"/>
  <c r="O109" i="62"/>
  <c r="O107" i="62"/>
  <c r="O105" i="62"/>
  <c r="O103" i="62"/>
  <c r="O101" i="62"/>
  <c r="O99" i="62"/>
  <c r="O97" i="62"/>
  <c r="O95" i="62"/>
  <c r="O93" i="62"/>
  <c r="O91" i="62"/>
  <c r="O89" i="62"/>
  <c r="O87" i="62"/>
  <c r="O85" i="62"/>
  <c r="O83" i="62"/>
  <c r="O81" i="62"/>
  <c r="O79" i="62"/>
  <c r="O77" i="62"/>
  <c r="O75" i="62"/>
  <c r="O73" i="62"/>
  <c r="O71" i="62"/>
  <c r="O69" i="62"/>
  <c r="O67" i="62"/>
  <c r="O258" i="62"/>
  <c r="O250" i="62"/>
  <c r="O242" i="62"/>
  <c r="O232" i="62"/>
  <c r="O223" i="62"/>
  <c r="O215" i="62"/>
  <c r="O206" i="62"/>
  <c r="O197" i="62"/>
  <c r="O189" i="62"/>
  <c r="O181" i="62"/>
  <c r="O173" i="62"/>
  <c r="O165" i="62"/>
  <c r="O160" i="62"/>
  <c r="O156" i="62"/>
  <c r="O154" i="62"/>
  <c r="O198" i="62"/>
  <c r="O151" i="62"/>
  <c r="O149" i="62"/>
  <c r="O147" i="62"/>
  <c r="O145" i="62"/>
  <c r="O141" i="62"/>
  <c r="O139" i="62"/>
  <c r="O137" i="62"/>
  <c r="O135" i="62"/>
  <c r="O133" i="62"/>
  <c r="O131" i="62"/>
  <c r="O129" i="62"/>
  <c r="O127" i="62"/>
  <c r="O125" i="62"/>
  <c r="O124" i="62"/>
  <c r="O122" i="62"/>
  <c r="O120" i="62"/>
  <c r="O118" i="62"/>
  <c r="O116" i="62"/>
  <c r="O114" i="62"/>
  <c r="O112" i="62"/>
  <c r="O110" i="62"/>
  <c r="O108" i="62"/>
  <c r="O106" i="62"/>
  <c r="O104" i="62"/>
  <c r="O102" i="62"/>
  <c r="O100" i="62"/>
  <c r="O98" i="62"/>
  <c r="O94" i="62"/>
  <c r="O92" i="62"/>
  <c r="O90" i="62"/>
  <c r="O88" i="62"/>
  <c r="O86" i="62"/>
  <c r="O84" i="62"/>
  <c r="O82" i="62"/>
  <c r="O80" i="62"/>
  <c r="O78" i="62"/>
  <c r="O76" i="62"/>
  <c r="O74" i="62"/>
  <c r="O72" i="62"/>
  <c r="O70" i="62"/>
  <c r="O68" i="62"/>
  <c r="O66" i="62"/>
  <c r="O64" i="62"/>
  <c r="O62" i="62"/>
  <c r="O60" i="62"/>
  <c r="O58" i="62"/>
  <c r="O56" i="62"/>
  <c r="O54" i="62"/>
  <c r="O52" i="62"/>
  <c r="O50" i="62"/>
  <c r="O48" i="62"/>
  <c r="O46" i="62"/>
  <c r="O42" i="62"/>
  <c r="O40" i="62"/>
  <c r="O38" i="62"/>
  <c r="O36" i="62"/>
  <c r="O34" i="62"/>
  <c r="O32" i="62"/>
  <c r="O248" i="62"/>
  <c r="O212" i="62"/>
  <c r="O179" i="62"/>
  <c r="O65" i="62"/>
  <c r="O57" i="62"/>
  <c r="O49" i="62"/>
  <c r="O41" i="62"/>
  <c r="O33" i="62"/>
  <c r="O195" i="62"/>
  <c r="O163" i="62"/>
  <c r="O53" i="62"/>
  <c r="O239" i="62"/>
  <c r="O204" i="62"/>
  <c r="O171" i="62"/>
  <c r="O59" i="62"/>
  <c r="O51" i="62"/>
  <c r="O43" i="62"/>
  <c r="O35" i="62"/>
  <c r="O30" i="62"/>
  <c r="O28" i="62"/>
  <c r="O26" i="62"/>
  <c r="O24" i="62"/>
  <c r="O22" i="62"/>
  <c r="O20" i="62"/>
  <c r="O18" i="62"/>
  <c r="O16" i="62"/>
  <c r="O15" i="62"/>
  <c r="O13" i="62"/>
  <c r="O11" i="62"/>
  <c r="O229" i="62"/>
  <c r="O61" i="62"/>
  <c r="O45" i="62"/>
  <c r="O256" i="62"/>
  <c r="O221" i="62"/>
  <c r="O187" i="62"/>
  <c r="O158" i="62"/>
  <c r="O63" i="62"/>
  <c r="O55" i="62"/>
  <c r="O47" i="62"/>
  <c r="O39" i="62"/>
  <c r="O31" i="62"/>
  <c r="O29" i="62"/>
  <c r="O27" i="62"/>
  <c r="O25" i="62"/>
  <c r="O23" i="62"/>
  <c r="O21" i="62"/>
  <c r="O19" i="62"/>
  <c r="O17" i="62"/>
  <c r="O14" i="62"/>
  <c r="O12" i="62"/>
  <c r="O37" i="62"/>
  <c r="D16" i="88"/>
  <c r="U351" i="61"/>
  <c r="U349" i="61"/>
  <c r="U347" i="61"/>
  <c r="U345" i="61"/>
  <c r="U343" i="61"/>
  <c r="U341" i="61"/>
  <c r="U339" i="61"/>
  <c r="U337" i="61"/>
  <c r="U335" i="61"/>
  <c r="U333" i="61"/>
  <c r="U331" i="61"/>
  <c r="U352" i="61"/>
  <c r="U350" i="61"/>
  <c r="U348" i="61"/>
  <c r="U346" i="61"/>
  <c r="U344" i="61"/>
  <c r="U342" i="61"/>
  <c r="U340" i="61"/>
  <c r="U338" i="61"/>
  <c r="U336" i="61"/>
  <c r="U334" i="61"/>
  <c r="U332" i="61"/>
  <c r="U330" i="61"/>
  <c r="U328" i="61"/>
  <c r="U326" i="61"/>
  <c r="U324" i="61"/>
  <c r="U322" i="61"/>
  <c r="U320" i="61"/>
  <c r="U318" i="61"/>
  <c r="U316" i="61"/>
  <c r="U314" i="61"/>
  <c r="U312" i="61"/>
  <c r="U310" i="61"/>
  <c r="U308" i="61"/>
  <c r="U306" i="61"/>
  <c r="U304" i="61"/>
  <c r="U302" i="61"/>
  <c r="U300" i="61"/>
  <c r="U298" i="61"/>
  <c r="U296" i="61"/>
  <c r="U294" i="61"/>
  <c r="U292" i="61"/>
  <c r="U290" i="61"/>
  <c r="U288" i="61"/>
  <c r="U286" i="61"/>
  <c r="U284" i="61"/>
  <c r="U282" i="61"/>
  <c r="U280" i="61"/>
  <c r="U278" i="61"/>
  <c r="U276" i="61"/>
  <c r="U274" i="61"/>
  <c r="U272" i="61"/>
  <c r="U270" i="61"/>
  <c r="U268" i="61"/>
  <c r="U266" i="61"/>
  <c r="U264" i="61"/>
  <c r="U262" i="61"/>
  <c r="U260" i="61"/>
  <c r="U258" i="61"/>
  <c r="U256" i="61"/>
  <c r="U254" i="61"/>
  <c r="U252" i="61"/>
  <c r="U250" i="61"/>
  <c r="U248" i="61"/>
  <c r="U246" i="61"/>
  <c r="U244" i="61"/>
  <c r="U242" i="61"/>
  <c r="U240" i="61"/>
  <c r="U236" i="61"/>
  <c r="U234" i="61"/>
  <c r="U232" i="61"/>
  <c r="U230" i="61"/>
  <c r="U228" i="61"/>
  <c r="U226" i="61"/>
  <c r="U224" i="61"/>
  <c r="U222" i="61"/>
  <c r="U219" i="61"/>
  <c r="U217" i="61"/>
  <c r="U215" i="61"/>
  <c r="U213" i="61"/>
  <c r="U211" i="61"/>
  <c r="U209" i="61"/>
  <c r="U207" i="61"/>
  <c r="U205" i="61"/>
  <c r="U203" i="61"/>
  <c r="U201" i="61"/>
  <c r="U199" i="61"/>
  <c r="U197" i="61"/>
  <c r="U195" i="61"/>
  <c r="U193" i="61"/>
  <c r="U191" i="61"/>
  <c r="U189" i="61"/>
  <c r="U187" i="61"/>
  <c r="U185" i="61"/>
  <c r="U183" i="61"/>
  <c r="U181" i="61"/>
  <c r="U179" i="61"/>
  <c r="U177" i="61"/>
  <c r="U175" i="61"/>
  <c r="U173" i="61"/>
  <c r="U171" i="61"/>
  <c r="U169" i="61"/>
  <c r="U167" i="61"/>
  <c r="U165" i="61"/>
  <c r="U163" i="61"/>
  <c r="U221" i="61"/>
  <c r="U160" i="61"/>
  <c r="U158" i="61"/>
  <c r="U156" i="61"/>
  <c r="U154" i="61"/>
  <c r="U152" i="61"/>
  <c r="U150" i="61"/>
  <c r="U148" i="61"/>
  <c r="U145" i="61"/>
  <c r="U143" i="61"/>
  <c r="U141" i="61"/>
  <c r="U139" i="61"/>
  <c r="U137" i="61"/>
  <c r="U135" i="61"/>
  <c r="U133" i="61"/>
  <c r="U131" i="61"/>
  <c r="U129" i="61"/>
  <c r="U127" i="61"/>
  <c r="U125" i="61"/>
  <c r="U123" i="61"/>
  <c r="U121" i="61"/>
  <c r="U119" i="61"/>
  <c r="U117" i="61"/>
  <c r="U115" i="61"/>
  <c r="U113" i="61"/>
  <c r="U111" i="61"/>
  <c r="U109" i="61"/>
  <c r="U107" i="61"/>
  <c r="U105" i="61"/>
  <c r="U103" i="61"/>
  <c r="U101" i="61"/>
  <c r="U99" i="61"/>
  <c r="U97" i="61"/>
  <c r="U95" i="61"/>
  <c r="U93" i="61"/>
  <c r="U91" i="61"/>
  <c r="U89" i="61"/>
  <c r="U87" i="61"/>
  <c r="U85" i="61"/>
  <c r="U83" i="61"/>
  <c r="U81" i="61"/>
  <c r="U79" i="61"/>
  <c r="U77" i="61"/>
  <c r="U75" i="61"/>
  <c r="U73" i="61"/>
  <c r="U71" i="61"/>
  <c r="U69" i="61"/>
  <c r="U67" i="61"/>
  <c r="U65" i="61"/>
  <c r="U63" i="61"/>
  <c r="U61" i="61"/>
  <c r="U59" i="61"/>
  <c r="U57" i="61"/>
  <c r="U55" i="61"/>
  <c r="U53" i="61"/>
  <c r="U51" i="61"/>
  <c r="U49" i="61"/>
  <c r="U47" i="61"/>
  <c r="U45" i="61"/>
  <c r="U43" i="61"/>
  <c r="U41" i="61"/>
  <c r="U39" i="61"/>
  <c r="U37" i="61"/>
  <c r="U35" i="61"/>
  <c r="U33" i="61"/>
  <c r="U31" i="61"/>
  <c r="U29" i="61"/>
  <c r="U27" i="61"/>
  <c r="U25" i="61"/>
  <c r="U23" i="61"/>
  <c r="U21" i="61"/>
  <c r="U19" i="61"/>
  <c r="U17" i="61"/>
  <c r="U15" i="61"/>
  <c r="U13" i="61"/>
  <c r="U11" i="61"/>
  <c r="R58" i="59"/>
  <c r="R54" i="59"/>
  <c r="R52" i="59"/>
  <c r="R50" i="59"/>
  <c r="R48" i="59"/>
  <c r="R46" i="59"/>
  <c r="R44" i="59"/>
  <c r="R42" i="59"/>
  <c r="R40" i="59"/>
  <c r="U325" i="61"/>
  <c r="U317" i="61"/>
  <c r="U309" i="61"/>
  <c r="U301" i="61"/>
  <c r="U293" i="61"/>
  <c r="U285" i="61"/>
  <c r="U277" i="61"/>
  <c r="U269" i="61"/>
  <c r="U261" i="61"/>
  <c r="U253" i="61"/>
  <c r="U245" i="61"/>
  <c r="U237" i="61"/>
  <c r="U229" i="61"/>
  <c r="U220" i="61"/>
  <c r="U212" i="61"/>
  <c r="U204" i="61"/>
  <c r="U196" i="61"/>
  <c r="U188" i="61"/>
  <c r="U180" i="61"/>
  <c r="U172" i="61"/>
  <c r="U164" i="61"/>
  <c r="U157" i="61"/>
  <c r="U149" i="61"/>
  <c r="U142" i="61"/>
  <c r="U134" i="61"/>
  <c r="U126" i="61"/>
  <c r="U118" i="61"/>
  <c r="U110" i="61"/>
  <c r="U102" i="61"/>
  <c r="U94" i="61"/>
  <c r="U86" i="61"/>
  <c r="U78" i="61"/>
  <c r="U70" i="61"/>
  <c r="U62" i="61"/>
  <c r="U54" i="61"/>
  <c r="U46" i="61"/>
  <c r="U38" i="61"/>
  <c r="U30" i="61"/>
  <c r="U22" i="61"/>
  <c r="U14" i="61"/>
  <c r="R56" i="59"/>
  <c r="R47" i="59"/>
  <c r="R39" i="59"/>
  <c r="R37" i="59"/>
  <c r="R34" i="59"/>
  <c r="R32" i="59"/>
  <c r="R28" i="59"/>
  <c r="R25" i="59"/>
  <c r="R21" i="59"/>
  <c r="R15" i="59"/>
  <c r="R11" i="59"/>
  <c r="U146" i="61"/>
  <c r="U98" i="61"/>
  <c r="U50" i="61"/>
  <c r="U34" i="61"/>
  <c r="R51" i="59"/>
  <c r="R33" i="59"/>
  <c r="R27" i="59"/>
  <c r="R20" i="59"/>
  <c r="R16" i="59"/>
  <c r="U327" i="61"/>
  <c r="U319" i="61"/>
  <c r="U311" i="61"/>
  <c r="U303" i="61"/>
  <c r="U295" i="61"/>
  <c r="U287" i="61"/>
  <c r="U279" i="61"/>
  <c r="U271" i="61"/>
  <c r="U263" i="61"/>
  <c r="U255" i="61"/>
  <c r="U239" i="61"/>
  <c r="U231" i="61"/>
  <c r="U223" i="61"/>
  <c r="U214" i="61"/>
  <c r="U206" i="61"/>
  <c r="U198" i="61"/>
  <c r="U190" i="61"/>
  <c r="U182" i="61"/>
  <c r="U174" i="61"/>
  <c r="U166" i="61"/>
  <c r="U159" i="61"/>
  <c r="U151" i="61"/>
  <c r="U144" i="61"/>
  <c r="U136" i="61"/>
  <c r="U128" i="61"/>
  <c r="U120" i="61"/>
  <c r="U112" i="61"/>
  <c r="U104" i="61"/>
  <c r="U96" i="61"/>
  <c r="U88" i="61"/>
  <c r="U80" i="61"/>
  <c r="U72" i="61"/>
  <c r="U64" i="61"/>
  <c r="U56" i="61"/>
  <c r="U48" i="61"/>
  <c r="U40" i="61"/>
  <c r="U32" i="61"/>
  <c r="U24" i="61"/>
  <c r="U16" i="61"/>
  <c r="R57" i="59"/>
  <c r="R49" i="59"/>
  <c r="R41" i="59"/>
  <c r="U329" i="61"/>
  <c r="U321" i="61"/>
  <c r="U313" i="61"/>
  <c r="U305" i="61"/>
  <c r="U297" i="61"/>
  <c r="U289" i="61"/>
  <c r="U281" i="61"/>
  <c r="U273" i="61"/>
  <c r="U265" i="61"/>
  <c r="U249" i="61"/>
  <c r="U241" i="61"/>
  <c r="U233" i="61"/>
  <c r="U225" i="61"/>
  <c r="U216" i="61"/>
  <c r="U208" i="61"/>
  <c r="U200" i="61"/>
  <c r="U192" i="61"/>
  <c r="U184" i="61"/>
  <c r="U176" i="61"/>
  <c r="U168" i="61"/>
  <c r="U161" i="61"/>
  <c r="U138" i="61"/>
  <c r="U122" i="61"/>
  <c r="U114" i="61"/>
  <c r="U106" i="61"/>
  <c r="U82" i="61"/>
  <c r="U74" i="61"/>
  <c r="U66" i="61"/>
  <c r="U58" i="61"/>
  <c r="U42" i="61"/>
  <c r="U18" i="61"/>
  <c r="R59" i="59"/>
  <c r="R38" i="59"/>
  <c r="R35" i="59"/>
  <c r="R29" i="59"/>
  <c r="R22" i="59"/>
  <c r="R14" i="59"/>
  <c r="U323" i="61"/>
  <c r="U315" i="61"/>
  <c r="U307" i="61"/>
  <c r="U299" i="61"/>
  <c r="U291" i="61"/>
  <c r="U283" i="61"/>
  <c r="U275" i="61"/>
  <c r="U267" i="61"/>
  <c r="U259" i="61"/>
  <c r="U251" i="61"/>
  <c r="U243" i="61"/>
  <c r="U235" i="61"/>
  <c r="U227" i="61"/>
  <c r="U218" i="61"/>
  <c r="U210" i="61"/>
  <c r="U202" i="61"/>
  <c r="U194" i="61"/>
  <c r="U186" i="61"/>
  <c r="U178" i="61"/>
  <c r="U170" i="61"/>
  <c r="U162" i="61"/>
  <c r="U155" i="61"/>
  <c r="U147" i="61"/>
  <c r="U140" i="61"/>
  <c r="U132" i="61"/>
  <c r="U124" i="61"/>
  <c r="U116" i="61"/>
  <c r="U108" i="61"/>
  <c r="U100" i="61"/>
  <c r="U92" i="61"/>
  <c r="U84" i="61"/>
  <c r="U76" i="61"/>
  <c r="U68" i="61"/>
  <c r="U60" i="61"/>
  <c r="U52" i="61"/>
  <c r="U44" i="61"/>
  <c r="U36" i="61"/>
  <c r="U28" i="61"/>
  <c r="U20" i="61"/>
  <c r="U12" i="61"/>
  <c r="R53" i="59"/>
  <c r="R45" i="59"/>
  <c r="R30" i="59"/>
  <c r="R23" i="59"/>
  <c r="R19" i="59"/>
  <c r="R17" i="59"/>
  <c r="R13" i="59"/>
  <c r="U130" i="61"/>
  <c r="U90" i="61"/>
  <c r="U26" i="61"/>
  <c r="R43" i="59"/>
  <c r="R31" i="59"/>
  <c r="R24" i="59"/>
  <c r="R18" i="59"/>
  <c r="R12" i="59"/>
  <c r="D13" i="88"/>
  <c r="D29" i="88"/>
  <c r="D21" i="88"/>
  <c r="D18" i="88"/>
  <c r="D26" i="88"/>
  <c r="L42" i="58"/>
  <c r="L39" i="58"/>
  <c r="L34" i="58"/>
  <c r="L31" i="58"/>
  <c r="L29" i="58"/>
  <c r="L27" i="58"/>
  <c r="L25" i="58"/>
  <c r="L23" i="58"/>
  <c r="L21" i="58"/>
  <c r="L17" i="58"/>
  <c r="L15" i="58"/>
  <c r="L13" i="58"/>
  <c r="L44" i="58"/>
  <c r="L41" i="58"/>
  <c r="L36" i="58"/>
  <c r="L33" i="58"/>
  <c r="L43" i="58"/>
  <c r="L38" i="58"/>
  <c r="L28" i="58"/>
  <c r="L24" i="58"/>
  <c r="L20" i="58"/>
  <c r="L16" i="58"/>
  <c r="L12" i="58"/>
  <c r="L37" i="58"/>
  <c r="L32" i="58"/>
  <c r="L35" i="58"/>
  <c r="L30" i="58"/>
  <c r="L26" i="58"/>
  <c r="L22" i="58"/>
  <c r="L18" i="58"/>
  <c r="L14" i="58"/>
  <c r="L40" i="58"/>
  <c r="L11" i="58"/>
  <c r="L10" i="58"/>
  <c r="D10" i="88"/>
  <c r="D19" i="88"/>
  <c r="D23" i="88"/>
  <c r="D33" i="88"/>
  <c r="D15" i="88"/>
  <c r="D12" i="88"/>
  <c r="D11" i="88"/>
  <c r="D31" i="88"/>
  <c r="D20" i="88"/>
  <c r="D17" i="88"/>
  <c r="J11" i="81"/>
  <c r="K11" i="8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7">
    <s v="Migdal Hashkaot Neches Boded"/>
    <s v="{[Time].[Hie Time].[Yom].&amp;[20201231]}"/>
    <s v="{[Medida].[Medida].&amp;[2]}"/>
    <s v="{[Keren].[Keren].[All]}"/>
    <s v="{[Cheshbon KM].[Hie Peilut].[Peilut 7].&amp;[Kod_Peilut_L7_1041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1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8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8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8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8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8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 fi="14">
        <n x="1" s="1"/>
        <n x="2" s="1"/>
        <n x="3" s="1"/>
        <n x="4" s="1"/>
        <n x="5" s="1"/>
        <n x="33"/>
        <n x="8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  <mdx n="0" f="v">
      <t c="3" si="36">
        <n x="1" s="1"/>
        <n x="46"/>
        <n x="35"/>
      </t>
    </mdx>
  </mdxMetadata>
  <valueMetadata count="5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</valueMetadata>
</metadata>
</file>

<file path=xl/sharedStrings.xml><?xml version="1.0" encoding="utf-8"?>
<sst xmlns="http://schemas.openxmlformats.org/spreadsheetml/2006/main" count="8901" uniqueCount="2619">
  <si>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</si>
  <si>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</si>
  <si>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</si>
  <si>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</si>
  <si>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</si>
  <si>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</si>
  <si>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</si>
  <si>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</si>
  <si>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</si>
  <si>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</si>
  <si>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</si>
  <si>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</si>
  <si>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</si>
  <si>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</si>
  <si>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</si>
  <si>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</si>
  <si>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</si>
  <si>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</si>
  <si>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</si>
  <si>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</si>
  <si>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</si>
  <si>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</si>
  <si>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</si>
  <si>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</si>
  <si>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</si>
  <si>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</si>
  <si>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</si>
  <si>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</si>
  <si>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</si>
  <si>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</si>
  <si>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</si>
  <si>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</si>
  <si>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</si>
  <si>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</si>
  <si>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</si>
  <si>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</si>
  <si>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</si>
  <si>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</si>
  <si>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</si>
  <si>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</si>
  <si>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</si>
  <si>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</si>
  <si>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</si>
  <si>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</si>
  <si>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</si>
  <si>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</si>
  <si>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</si>
  <si>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</si>
  <si>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</si>
  <si>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</si>
  <si>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</si>
  <si>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</si>
  <si>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</si>
  <si>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</si>
  <si>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</si>
  <si>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</si>
  <si>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</si>
  <si>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</si>
  <si>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</si>
  <si>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</si>
  <si>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</si>
  <si>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</si>
  <si>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</si>
  <si>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</si>
  <si>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</si>
  <si>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</si>
  <si>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</si>
  <si>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</si>
  <si>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</si>
  <si>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</si>
  <si>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</si>
  <si>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</si>
  <si>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</si>
  <si>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</si>
  <si>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</si>
  <si>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</si>
  <si>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</si>
  <si>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</si>
  <si>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</si>
  <si>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</si>
  <si>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</si>
  <si>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</si>
  <si>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</si>
  <si>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</si>
  <si>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</si>
  <si>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</si>
  <si>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</si>
  <si>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</si>
  <si>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</si>
  <si>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</si>
  <si>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</si>
  <si>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</si>
  <si>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</si>
  <si>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</si>
  <si>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</si>
  <si>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</si>
  <si>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</si>
  <si>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</si>
  <si>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</si>
  <si>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</si>
  <si>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</si>
  <si>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</si>
  <si>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</si>
  <si>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</si>
  <si>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</si>
  <si>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</si>
  <si>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</si>
  <si>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</si>
  <si>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</si>
  <si>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</si>
  <si>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</si>
  <si>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</si>
  <si>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</si>
  <si>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</si>
  <si>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</si>
  <si>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</si>
  <si>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</si>
  <si>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</si>
  <si>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</si>
  <si>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</si>
  <si>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</si>
  <si>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</si>
  <si>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</si>
  <si>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</si>
  <si>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</si>
  <si>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</si>
  <si>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</si>
  <si>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</si>
  <si>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</si>
  <si>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</si>
  <si>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</si>
  <si>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</si>
  <si>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</si>
  <si>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</si>
  <si>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</si>
  <si>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</si>
  <si>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</si>
  <si>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</si>
  <si>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</si>
  <si>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</si>
  <si>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</si>
  <si>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</si>
  <si>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</si>
  <si>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</si>
  <si>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</si>
  <si>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</si>
  <si>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</si>
  <si>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</si>
  <si>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</si>
  <si>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</si>
  <si>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</si>
  <si>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</si>
  <si>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</si>
  <si>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</si>
  <si>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</si>
  <si>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</si>
  <si>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</si>
  <si>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</si>
  <si>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</si>
  <si>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</si>
  <si>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</si>
  <si>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</si>
  <si>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</si>
  <si>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</si>
  <si>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</si>
  <si>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</si>
  <si>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</si>
  <si>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</si>
  <si>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</si>
  <si>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</si>
  <si>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</si>
  <si>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</si>
  <si>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</si>
  <si>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</si>
  <si>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</si>
  <si>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</si>
  <si>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</si>
  <si>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</si>
  <si>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</si>
  <si>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</si>
  <si>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</si>
  <si>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</si>
  <si>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</si>
  <si>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</si>
  <si>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</si>
  <si>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</si>
  <si>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</si>
  <si>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</si>
  <si>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</si>
  <si>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</si>
  <si>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</si>
  <si>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</si>
  <si>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</si>
  <si>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</si>
  <si>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</si>
  <si>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</si>
  <si>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</si>
  <si>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</si>
  <si>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</si>
  <si>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</si>
  <si>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</si>
  <si>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</si>
  <si>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</si>
  <si>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</si>
  <si>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</si>
  <si>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</si>
  <si>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</si>
  <si>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</si>
  <si>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</si>
  <si>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</si>
  <si>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</si>
  <si>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</si>
  <si>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</si>
  <si>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</si>
  <si>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</si>
  <si>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</si>
  <si>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</si>
  <si>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</si>
  <si>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</si>
  <si>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</si>
  <si>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</si>
  <si>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31/12/2020</t>
  </si>
  <si>
    <t>מגדל מקפת קרנות פנסיה וקופות גמל בע"מ</t>
  </si>
  <si>
    <t xml:space="preserve">מגדל מקפת משלימה (מספר אוצר 659) - מסלול כללי למקבלי קצבה 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</si>
  <si>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</si>
  <si>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</si>
  <si>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</si>
  <si>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</si>
  <si>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</si>
  <si>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</si>
  <si>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</si>
  <si>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</si>
  <si>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</si>
  <si>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</si>
  <si>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</si>
  <si>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</si>
  <si>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</si>
  <si>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1025</t>
  </si>
  <si>
    <t>1135912</t>
  </si>
  <si>
    <t>ממשלתי צמוד 1151</t>
  </si>
  <si>
    <t>1168301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</si>
  <si>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</si>
  <si>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</si>
  <si>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</si>
  <si>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</si>
  <si>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</si>
  <si>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</si>
  <si>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1011</t>
  </si>
  <si>
    <t>8211013</t>
  </si>
  <si>
    <t>מקמ 111</t>
  </si>
  <si>
    <t>8210114</t>
  </si>
  <si>
    <t>מקמ 1111</t>
  </si>
  <si>
    <t>8211112</t>
  </si>
  <si>
    <t>מקמ 1221</t>
  </si>
  <si>
    <t>8211229</t>
  </si>
  <si>
    <t>מקמ 211</t>
  </si>
  <si>
    <t>8210213</t>
  </si>
  <si>
    <t>מקמ 811</t>
  </si>
  <si>
    <t>8210817</t>
  </si>
  <si>
    <t>מקמ 911</t>
  </si>
  <si>
    <t>8210916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</si>
  <si>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</si>
  <si>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</si>
  <si>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</si>
  <si>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</si>
  <si>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</si>
  <si>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</si>
  <si>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</si>
  <si>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</si>
  <si>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</si>
  <si>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</si>
  <si>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</si>
  <si>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</si>
  <si>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</si>
  <si>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</si>
  <si>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</si>
  <si>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</si>
  <si>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</si>
  <si>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</si>
  <si>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</si>
  <si>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</si>
  <si>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</si>
  <si>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</si>
  <si>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</si>
  <si>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</si>
  <si>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</si>
  <si>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</si>
  <si>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</si>
  <si>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</si>
  <si>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</si>
  <si>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</si>
  <si>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</si>
  <si>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</si>
  <si>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</si>
  <si>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</si>
  <si>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3.8 05/60</t>
  </si>
  <si>
    <t>XS2167193015</t>
  </si>
  <si>
    <t>A+</t>
  </si>
  <si>
    <t>FITCH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</si>
  <si>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</si>
  <si>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</si>
  <si>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</si>
  <si>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</si>
  <si>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</si>
  <si>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</si>
  <si>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</si>
  <si>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</si>
  <si>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</si>
  <si>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</si>
  <si>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</si>
  <si>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</si>
  <si>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</si>
  <si>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</si>
  <si>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</si>
  <si>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</si>
  <si>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</si>
  <si>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</si>
  <si>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</si>
  <si>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</si>
  <si>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</si>
  <si>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</si>
  <si>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</si>
  <si>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</si>
  <si>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</si>
  <si>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</si>
  <si>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</si>
  <si>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</si>
  <si>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</si>
  <si>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</si>
  <si>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</si>
  <si>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</si>
  <si>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</si>
  <si>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</si>
  <si>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</si>
  <si>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</si>
  <si>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</si>
  <si>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</si>
  <si>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</si>
  <si>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</si>
  <si>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</si>
  <si>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</si>
  <si>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</si>
  <si>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</si>
  <si>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</si>
  <si>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</si>
  <si>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</si>
  <si>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</si>
  <si>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</si>
  <si>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</si>
  <si>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</si>
  <si>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</si>
  <si>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</si>
  <si>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</si>
  <si>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</si>
  <si>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וילאר אג 6</t>
  </si>
  <si>
    <t>4160115</t>
  </si>
  <si>
    <t>520038910</t>
  </si>
  <si>
    <t>נדל"ן מניב בישראל</t>
  </si>
  <si>
    <t>ilAA+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</si>
  <si>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</si>
  <si>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</si>
  <si>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</si>
  <si>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</si>
  <si>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</si>
  <si>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</si>
  <si>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</si>
  <si>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</si>
  <si>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</si>
  <si>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</si>
  <si>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</si>
  <si>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</si>
  <si>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</si>
  <si>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</si>
  <si>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</si>
  <si>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</si>
  <si>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</si>
  <si>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</si>
  <si>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</si>
  <si>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</si>
  <si>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</si>
  <si>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</si>
  <si>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</si>
  <si>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אגוד הנפקות  יט</t>
  </si>
  <si>
    <t>1124080</t>
  </si>
  <si>
    <t>513668277</t>
  </si>
  <si>
    <t>Aa2.il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</si>
  <si>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</si>
  <si>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</si>
  <si>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</si>
  <si>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</si>
  <si>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</si>
  <si>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</si>
  <si>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</si>
  <si>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</si>
  <si>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</si>
  <si>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אמות אגח ד</t>
  </si>
  <si>
    <t>1133149</t>
  </si>
  <si>
    <t>אמות אגח ו</t>
  </si>
  <si>
    <t>1158609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</si>
  <si>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</si>
  <si>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</si>
  <si>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</si>
  <si>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</si>
  <si>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</si>
  <si>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</si>
  <si>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</si>
  <si>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</si>
  <si>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</si>
  <si>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</si>
  <si>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</si>
  <si>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</si>
  <si>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</si>
  <si>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</si>
  <si>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</si>
  <si>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</si>
  <si>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גזית גלוב אגח טו</t>
  </si>
  <si>
    <t>1260769</t>
  </si>
  <si>
    <t>520033234</t>
  </si>
  <si>
    <t>נדל"ן מניב בחו"ל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</si>
  <si>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</si>
  <si>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</si>
  <si>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</si>
  <si>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</si>
  <si>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</si>
  <si>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</si>
  <si>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</si>
  <si>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</si>
  <si>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</si>
  <si>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</si>
  <si>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</si>
  <si>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</si>
  <si>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</si>
  <si>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</si>
  <si>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</si>
  <si>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</si>
  <si>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</si>
  <si>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</si>
  <si>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</si>
  <si>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</si>
  <si>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</si>
  <si>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</si>
  <si>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</si>
  <si>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</si>
  <si>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</si>
  <si>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</si>
  <si>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</si>
  <si>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</si>
  <si>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</si>
  <si>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</si>
  <si>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</si>
  <si>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</si>
  <si>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</si>
  <si>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</si>
  <si>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</si>
  <si>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</si>
  <si>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</si>
  <si>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</si>
  <si>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</si>
  <si>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</si>
  <si>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</si>
  <si>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</si>
  <si>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</si>
  <si>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</si>
  <si>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</si>
  <si>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</si>
  <si>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</si>
  <si>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</si>
  <si>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</si>
  <si>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</si>
  <si>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</si>
  <si>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</si>
  <si>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</si>
  <si>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</si>
  <si>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</si>
  <si>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</si>
  <si>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</si>
  <si>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</si>
  <si>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</si>
  <si>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</si>
  <si>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</si>
  <si>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</si>
  <si>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</si>
  <si>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</si>
  <si>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</si>
  <si>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</si>
  <si>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</si>
  <si>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</si>
  <si>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</si>
  <si>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</si>
  <si>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</si>
  <si>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</si>
  <si>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</si>
  <si>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</si>
  <si>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</si>
  <si>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</si>
  <si>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</si>
  <si>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</si>
  <si>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</si>
  <si>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</si>
  <si>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</si>
  <si>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</si>
  <si>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</si>
  <si>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</si>
  <si>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</si>
  <si>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</si>
  <si>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</si>
  <si>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</si>
  <si>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</si>
  <si>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</si>
  <si>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</si>
  <si>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</si>
  <si>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</si>
  <si>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</si>
  <si>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</si>
  <si>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</si>
  <si>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</si>
  <si>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</si>
  <si>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</si>
  <si>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</si>
  <si>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</si>
  <si>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</si>
  <si>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</si>
  <si>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</si>
  <si>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</si>
  <si>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</si>
  <si>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</si>
  <si>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</si>
  <si>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</si>
  <si>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</si>
  <si>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</si>
  <si>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</si>
  <si>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</si>
  <si>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</si>
  <si>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</si>
  <si>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</si>
  <si>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</si>
  <si>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</si>
  <si>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</si>
  <si>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</si>
  <si>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</si>
  <si>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</si>
  <si>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</si>
  <si>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</si>
  <si>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</si>
  <si>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</si>
  <si>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</si>
  <si>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הנפקות Coco 53</t>
  </si>
  <si>
    <t>2310399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</si>
  <si>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</si>
  <si>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</si>
  <si>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</si>
  <si>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</si>
  <si>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</si>
  <si>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</si>
  <si>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</si>
  <si>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</si>
  <si>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</si>
  <si>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</si>
  <si>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</si>
  <si>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</si>
  <si>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</si>
  <si>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</si>
  <si>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</si>
  <si>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</si>
  <si>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</si>
  <si>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COCO ה</t>
  </si>
  <si>
    <t>6620462</t>
  </si>
  <si>
    <t>520000118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</si>
  <si>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</si>
  <si>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</si>
  <si>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</si>
  <si>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</si>
  <si>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</si>
  <si>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</si>
  <si>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</si>
  <si>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</si>
  <si>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</si>
  <si>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</si>
  <si>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</si>
  <si>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</si>
  <si>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</si>
  <si>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</si>
  <si>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</si>
  <si>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</si>
  <si>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רבוע נדלן אגח ח</t>
  </si>
  <si>
    <t>1157569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</si>
  <si>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</si>
  <si>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</si>
  <si>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</si>
  <si>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</si>
  <si>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</si>
  <si>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</si>
  <si>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גירון אגח 6</t>
  </si>
  <si>
    <t>1139849</t>
  </si>
  <si>
    <t>520044520</t>
  </si>
  <si>
    <t>A1.il</t>
  </si>
  <si>
    <t>גירון אגח ז</t>
  </si>
  <si>
    <t>1142629</t>
  </si>
  <si>
    <t>רבוע נדלן אגח ו</t>
  </si>
  <si>
    <t>1140607</t>
  </si>
  <si>
    <t>אלדן אגח ה</t>
  </si>
  <si>
    <t>1155357</t>
  </si>
  <si>
    <t>510454333</t>
  </si>
  <si>
    <t>ilA</t>
  </si>
  <si>
    <t>אלדן סדרה ד</t>
  </si>
  <si>
    <t>1140821</t>
  </si>
  <si>
    <t>אפריקה נכסים 6</t>
  </si>
  <si>
    <t>1129550</t>
  </si>
  <si>
    <t>510560188</t>
  </si>
  <si>
    <t>A2.il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</si>
  <si>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</si>
  <si>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</si>
  <si>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</si>
  <si>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</si>
  <si>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</si>
  <si>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</si>
  <si>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ז</t>
  </si>
  <si>
    <t>1141696</t>
  </si>
  <si>
    <t>מגה אור אגח ט</t>
  </si>
  <si>
    <t>1165141</t>
  </si>
  <si>
    <t>מימון ישיר אגח ג</t>
  </si>
  <si>
    <t>1171214</t>
  </si>
  <si>
    <t>513893123</t>
  </si>
  <si>
    <t>סלקום אגח ח*</t>
  </si>
  <si>
    <t>1132828</t>
  </si>
  <si>
    <t>511930125</t>
  </si>
  <si>
    <t>אדגר אגח ט*</t>
  </si>
  <si>
    <t>1820190</t>
  </si>
  <si>
    <t>520035171</t>
  </si>
  <si>
    <t>A3.il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</si>
  <si>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</si>
  <si>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</si>
  <si>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</si>
  <si>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</si>
  <si>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</si>
  <si>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</si>
  <si>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</si>
  <si>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</si>
  <si>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</si>
  <si>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</si>
  <si>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</si>
  <si>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</si>
  <si>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</si>
  <si>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</si>
  <si>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</si>
  <si>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</si>
  <si>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</si>
  <si>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</si>
  <si>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</si>
  <si>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</si>
  <si>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</si>
  <si>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משק אנרגיה אגח א*</t>
  </si>
  <si>
    <t>1169531</t>
  </si>
  <si>
    <t>516167343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</si>
  <si>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</si>
  <si>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</si>
  <si>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</si>
  <si>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</si>
  <si>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</si>
  <si>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</si>
  <si>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</si>
  <si>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</si>
  <si>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</si>
  <si>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</si>
  <si>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</si>
  <si>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</si>
  <si>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</si>
  <si>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</si>
  <si>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</si>
  <si>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</si>
  <si>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</si>
  <si>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</si>
  <si>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</si>
  <si>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</si>
  <si>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</si>
  <si>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</si>
  <si>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אפריקה מגורים ה*</t>
  </si>
  <si>
    <t>1162825</t>
  </si>
  <si>
    <t>520034760</t>
  </si>
  <si>
    <t>בנייה</t>
  </si>
  <si>
    <t>ביג אג"ח סדרה ו</t>
  </si>
  <si>
    <t>1132521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</si>
  <si>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</si>
  <si>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</si>
  <si>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</si>
  <si>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</si>
  <si>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</si>
  <si>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</si>
  <si>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</si>
  <si>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</si>
  <si>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</si>
  <si>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</si>
  <si>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</si>
  <si>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</si>
  <si>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</si>
  <si>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ישראמקו אגח ג*</t>
  </si>
  <si>
    <t>2320232</t>
  </si>
  <si>
    <t>550010003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</si>
  <si>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</si>
  <si>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</si>
  <si>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</si>
  <si>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</si>
  <si>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</si>
  <si>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</si>
  <si>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</si>
  <si>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</si>
  <si>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</si>
  <si>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</si>
  <si>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</si>
  <si>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</si>
  <si>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</si>
  <si>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</si>
  <si>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</si>
  <si>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</si>
  <si>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</si>
  <si>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</si>
  <si>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</si>
  <si>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</si>
  <si>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</si>
  <si>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</si>
  <si>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</si>
  <si>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</si>
  <si>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</si>
  <si>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</si>
  <si>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</si>
  <si>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</si>
  <si>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</si>
  <si>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</si>
  <si>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</si>
  <si>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</si>
  <si>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</si>
  <si>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</si>
  <si>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</si>
  <si>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</si>
  <si>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</si>
  <si>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</si>
  <si>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</si>
  <si>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</si>
  <si>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</si>
  <si>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</si>
  <si>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</si>
  <si>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</si>
  <si>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</si>
  <si>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</si>
  <si>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</si>
  <si>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</si>
  <si>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</si>
  <si>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</si>
  <si>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</si>
  <si>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</si>
  <si>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</si>
  <si>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</si>
  <si>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</si>
  <si>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</si>
  <si>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</si>
  <si>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</si>
  <si>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</si>
  <si>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</si>
  <si>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ilA+</t>
  </si>
  <si>
    <t>דמרי אגח ז*</t>
  </si>
  <si>
    <t>1141191</t>
  </si>
  <si>
    <t>511399388</t>
  </si>
  <si>
    <t>דמרי אגח ט*</t>
  </si>
  <si>
    <t>1168368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</si>
  <si>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</si>
  <si>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</si>
  <si>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</si>
  <si>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</si>
  <si>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</si>
  <si>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</si>
  <si>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</si>
  <si>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</si>
  <si>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</si>
  <si>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</si>
  <si>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</si>
  <si>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</si>
  <si>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</si>
  <si>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</si>
  <si>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</si>
  <si>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</si>
  <si>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</si>
  <si>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</si>
  <si>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</si>
  <si>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</si>
  <si>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</si>
  <si>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</si>
  <si>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</si>
  <si>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</si>
  <si>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</si>
  <si>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</si>
  <si>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</si>
  <si>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</si>
  <si>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</si>
  <si>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</si>
  <si>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</si>
  <si>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520025990</t>
  </si>
  <si>
    <t>אזורים סדרה 14*</t>
  </si>
  <si>
    <t>7150444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</si>
  <si>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</si>
  <si>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</si>
  <si>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</si>
  <si>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</si>
  <si>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</si>
  <si>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</si>
  <si>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</si>
  <si>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</si>
  <si>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</si>
  <si>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</si>
  <si>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</si>
  <si>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</si>
  <si>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</si>
  <si>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</si>
  <si>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</si>
  <si>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</si>
  <si>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אנרג'יקס אגח ב*</t>
  </si>
  <si>
    <t>1168483</t>
  </si>
  <si>
    <t>513901371</t>
  </si>
  <si>
    <t>סלקום אגח ט*</t>
  </si>
  <si>
    <t>1132836</t>
  </si>
  <si>
    <t>סלקום אגח יב*</t>
  </si>
  <si>
    <t>1143080</t>
  </si>
  <si>
    <t>סלקום יא*</t>
  </si>
  <si>
    <t>1139252</t>
  </si>
  <si>
    <t>קרסו אגח ב</t>
  </si>
  <si>
    <t>1139591</t>
  </si>
  <si>
    <t>רילייטד אגח א</t>
  </si>
  <si>
    <t>1134923</t>
  </si>
  <si>
    <t>1849766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</si>
  <si>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</si>
  <si>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</si>
  <si>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</si>
  <si>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</si>
  <si>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</si>
  <si>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</si>
  <si>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</si>
  <si>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</si>
  <si>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</si>
  <si>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</si>
  <si>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</si>
  <si>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אירופה אגח ד</t>
  </si>
  <si>
    <t>1168038</t>
  </si>
  <si>
    <t>515328250</t>
  </si>
  <si>
    <t>פתאל החזקות אגח 1*</t>
  </si>
  <si>
    <t>1169721</t>
  </si>
  <si>
    <t>512607888</t>
  </si>
  <si>
    <t>מלונאות ותיירות</t>
  </si>
  <si>
    <t>Baa1.il</t>
  </si>
  <si>
    <t>פתאל החזקות אגח ב*</t>
  </si>
  <si>
    <t>1150812</t>
  </si>
  <si>
    <t>פתאל החזקות אגח ג*</t>
  </si>
  <si>
    <t>1161785</t>
  </si>
  <si>
    <t>אול יר אגח 3</t>
  </si>
  <si>
    <t>1140136</t>
  </si>
  <si>
    <t>1841580</t>
  </si>
  <si>
    <t>Caa3.il</t>
  </si>
  <si>
    <t>אול יר אגח ה</t>
  </si>
  <si>
    <t>1143304</t>
  </si>
  <si>
    <t>אנלייט אגח ה*</t>
  </si>
  <si>
    <t>7200116</t>
  </si>
  <si>
    <t>ישראמקו א*</t>
  </si>
  <si>
    <t>2320174</t>
  </si>
  <si>
    <t>ישראמקו אגח ב*</t>
  </si>
  <si>
    <t>2320224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</si>
  <si>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</si>
  <si>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</si>
  <si>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</si>
  <si>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</si>
  <si>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</si>
  <si>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</si>
  <si>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</si>
  <si>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</si>
  <si>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</si>
  <si>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</si>
  <si>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</si>
  <si>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</si>
  <si>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</si>
  <si>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</si>
  <si>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</si>
  <si>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</si>
  <si>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</si>
  <si>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</si>
  <si>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</si>
  <si>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</si>
  <si>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</si>
  <si>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</si>
  <si>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</si>
  <si>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</si>
  <si>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</si>
  <si>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</si>
  <si>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TEVA 6 01/25 10/24</t>
  </si>
  <si>
    <t>XS2198213956</t>
  </si>
  <si>
    <t>520013954</t>
  </si>
  <si>
    <t>פארמה</t>
  </si>
  <si>
    <t>BB-</t>
  </si>
  <si>
    <t>CYBERARK SOFT 11/15/24</t>
  </si>
  <si>
    <t>US23248VAB18</t>
  </si>
  <si>
    <t>512291642</t>
  </si>
  <si>
    <t>Software &amp; Services</t>
  </si>
  <si>
    <t>NICEIT 0 09/25</t>
  </si>
  <si>
    <t>US653656AA68</t>
  </si>
  <si>
    <t>520036872</t>
  </si>
  <si>
    <t>BRITISH AIRWAYS 4.25 11/32</t>
  </si>
  <si>
    <t>US11044MAA45</t>
  </si>
  <si>
    <t>Transportation</t>
  </si>
  <si>
    <t>A-</t>
  </si>
  <si>
    <t>RALPH LAUREN 2.95 06/30</t>
  </si>
  <si>
    <t>US731572AB96</t>
  </si>
  <si>
    <t>Consumer Durables &amp; Apparel</t>
  </si>
  <si>
    <t>UNITED AIRLINES 5.875 10/27</t>
  </si>
  <si>
    <t>US90931GAA76</t>
  </si>
  <si>
    <t>TELECOMMUNICATION SERVICES</t>
  </si>
  <si>
    <t>A3</t>
  </si>
  <si>
    <t>Moodys</t>
  </si>
  <si>
    <t>ZURNVX 5.125 06/48</t>
  </si>
  <si>
    <t>XS1795323952</t>
  </si>
  <si>
    <t>Insurance</t>
  </si>
  <si>
    <t>COMMONWEALTH BANK 3.61 9/34</t>
  </si>
  <si>
    <t>USQ2704MAA64</t>
  </si>
  <si>
    <t>Banks</t>
  </si>
  <si>
    <t>BBB+</t>
  </si>
  <si>
    <t>NAB 3.933 08/2034 08/29</t>
  </si>
  <si>
    <t>USG6S94TAB96</t>
  </si>
  <si>
    <t>SRENVX 4.5 24/44</t>
  </si>
  <si>
    <t>XS1108784510</t>
  </si>
  <si>
    <t>WESTPAC BANKING 4.11 07/34 07/29</t>
  </si>
  <si>
    <t>US961214EF61</t>
  </si>
  <si>
    <t>ABBVIE 4.45 05/46 06/46</t>
  </si>
  <si>
    <t>US00287YAW93</t>
  </si>
  <si>
    <t>Pharmaceuticals &amp; Biotechnology</t>
  </si>
  <si>
    <t>Baa2</t>
  </si>
  <si>
    <t>ABIBB 5.55 01/49</t>
  </si>
  <si>
    <t>US03523TBV98</t>
  </si>
  <si>
    <t>Food, Beverage &amp; Tobacco</t>
  </si>
  <si>
    <t>AMERICAN CAMPUS COM 3.875 01/31</t>
  </si>
  <si>
    <t>US024836AG36</t>
  </si>
  <si>
    <t>Real Estate</t>
  </si>
  <si>
    <t>AT&amp;T 3.5 02/2061</t>
  </si>
  <si>
    <t>US00206RKF81</t>
  </si>
  <si>
    <t>AT&amp;T 3.65 09/59</t>
  </si>
  <si>
    <t>US00206RME98</t>
  </si>
  <si>
    <t>BPLN 4.875 PERP 03/30</t>
  </si>
  <si>
    <t>US05565QDV77</t>
  </si>
  <si>
    <t>CREDIT SUISSE 6.5 08/23</t>
  </si>
  <si>
    <t>XS0957135212</t>
  </si>
  <si>
    <t>Diversified Financials</t>
  </si>
  <si>
    <t>HEWLETT PACKARD 3.4 06/30</t>
  </si>
  <si>
    <t>US40434LAC90</t>
  </si>
  <si>
    <t>Technology Hardware &amp; Equipment</t>
  </si>
  <si>
    <t>PRU 4.5 PRUDENTIAL 09/47</t>
  </si>
  <si>
    <t>US744320AW24</t>
  </si>
  <si>
    <t>WHIRLPOOL 4.6 05/50</t>
  </si>
  <si>
    <t>US963320AX45</t>
  </si>
  <si>
    <t>AERCAP IRELAND 6.5 07/25</t>
  </si>
  <si>
    <t>US00774MAN56</t>
  </si>
  <si>
    <t>Capital Goods</t>
  </si>
  <si>
    <t>ASHTEAD CAPITAL 4.25 11/29 11/27</t>
  </si>
  <si>
    <t>US045054AL70</t>
  </si>
  <si>
    <t>ASHTEAD CAPITAL 5.25 08/26 08/24</t>
  </si>
  <si>
    <t>US045054AH68</t>
  </si>
  <si>
    <t>AVGO 4.75 04/29</t>
  </si>
  <si>
    <t>US11135FBA84</t>
  </si>
  <si>
    <t>Semiconductors &amp; Semiconductor Equipment</t>
  </si>
  <si>
    <t>Blackstone 3.625 01/26</t>
  </si>
  <si>
    <t>US09261LAB45</t>
  </si>
  <si>
    <t>BLOCK FINANCIAL 3.875 08/30</t>
  </si>
  <si>
    <t>US093662AH70</t>
  </si>
  <si>
    <t>Hotels Restaurants &amp; Leisure</t>
  </si>
  <si>
    <t>Baa3</t>
  </si>
  <si>
    <t>BOEING 5.93 05/60</t>
  </si>
  <si>
    <t>US097023CX16</t>
  </si>
  <si>
    <t>BROADCOM 5 04/30</t>
  </si>
  <si>
    <t>US11135FBD24</t>
  </si>
  <si>
    <t>CHCOCH 3.7 11/29</t>
  </si>
  <si>
    <t>US16412XAJ46</t>
  </si>
  <si>
    <t>CHCOCH 7 6/30/24</t>
  </si>
  <si>
    <t>US16412XAD75</t>
  </si>
  <si>
    <t>CHENIERE CORPUS 5.125 06/27</t>
  </si>
  <si>
    <t>US16412XAG07</t>
  </si>
  <si>
    <t>DELL 5.3 01/29</t>
  </si>
  <si>
    <t>US24703DBA81</t>
  </si>
  <si>
    <t>DELL 6.2 07/30</t>
  </si>
  <si>
    <t>US24703DBD21</t>
  </si>
  <si>
    <t>ENI 3.375 PERP</t>
  </si>
  <si>
    <t>XS2242931603</t>
  </si>
  <si>
    <t>ETP 5.25 04/29</t>
  </si>
  <si>
    <t>US29278NAG88</t>
  </si>
  <si>
    <t>EXPEDIA 6.25 05/25</t>
  </si>
  <si>
    <t>US30212PAS48</t>
  </si>
  <si>
    <t>Retailing</t>
  </si>
  <si>
    <t>FLEX 4.875 05/30</t>
  </si>
  <si>
    <t>US33938XAB10</t>
  </si>
  <si>
    <t>FLOWSERVE 3.5 10/30</t>
  </si>
  <si>
    <t>US34354PAF27</t>
  </si>
  <si>
    <t>FS KKR CAPITAL 3.4 01/26</t>
  </si>
  <si>
    <t>US302635AG21</t>
  </si>
  <si>
    <t>FSK 4.125 02/25</t>
  </si>
  <si>
    <t>US302635AE72</t>
  </si>
  <si>
    <t>General Motors 6.8 10/27</t>
  </si>
  <si>
    <t>US37045VAU44</t>
  </si>
  <si>
    <t>Automobiles &amp; Components</t>
  </si>
  <si>
    <t>JBL 3 01/31</t>
  </si>
  <si>
    <t>US466313AK92</t>
  </si>
  <si>
    <t>LENOVO 3.421 2030 144A</t>
  </si>
  <si>
    <t>US526250AB16</t>
  </si>
  <si>
    <t>LENOVO 3.421 2030 REGS</t>
  </si>
  <si>
    <t>USY5257YAJ65</t>
  </si>
  <si>
    <t>MACQUARIE BANK 3.624 06/30</t>
  </si>
  <si>
    <t>USQ568A9SQ14</t>
  </si>
  <si>
    <t>MARRIOT 3.5 10/32</t>
  </si>
  <si>
    <t>US571903BF91</t>
  </si>
  <si>
    <t>MEITUAN DIANPING 3.05 10/30</t>
  </si>
  <si>
    <t>USG59669AC89</t>
  </si>
  <si>
    <t>MERCK 2.875 06/29 06/79</t>
  </si>
  <si>
    <t>XS2011260705</t>
  </si>
  <si>
    <t>MOLSON COORS 4.2 07/46 01/46</t>
  </si>
  <si>
    <t>US60871RAH30</t>
  </si>
  <si>
    <t>OWL ROCK 3.4 7/26</t>
  </si>
  <si>
    <t>US69121KAE47</t>
  </si>
  <si>
    <t>OWL ROCK 3.75 07/25</t>
  </si>
  <si>
    <t>US69121KAC80</t>
  </si>
  <si>
    <t>PVH 4.625 07/25</t>
  </si>
  <si>
    <t>US693656AC47</t>
  </si>
  <si>
    <t>RPRX 3.55 09/50</t>
  </si>
  <si>
    <t>US78081BAF04</t>
  </si>
  <si>
    <t>SABINE PASS 4.5 05/30</t>
  </si>
  <si>
    <t>US785592AW69</t>
  </si>
  <si>
    <t>SRENVX 5.75 08/15/50 08/25</t>
  </si>
  <si>
    <t>XS1261170515</t>
  </si>
  <si>
    <t>TMUS 3.6 11/2060</t>
  </si>
  <si>
    <t>US87264ABQ76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</si>
  <si>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</si>
  <si>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</si>
  <si>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</si>
  <si>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</si>
  <si>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</si>
  <si>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</si>
  <si>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</si>
  <si>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</si>
  <si>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Food &amp; Staples Retailing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</si>
  <si>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</si>
  <si>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</si>
  <si>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</si>
  <si>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</si>
  <si>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</si>
  <si>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</si>
  <si>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</si>
  <si>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</si>
  <si>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</si>
  <si>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HEINZ FOODS 4.25 03/31</t>
  </si>
  <si>
    <t>US50077LBD73</t>
  </si>
  <si>
    <t>HOLCIM FIN 3 07/24</t>
  </si>
  <si>
    <t>XS1713466495</t>
  </si>
  <si>
    <t>NATWEST GROUP PLC 3.754 11/29</t>
  </si>
  <si>
    <t>US780097BM20</t>
  </si>
  <si>
    <t>QORVO 3.375 04/31</t>
  </si>
  <si>
    <t>US74736KAJ07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</si>
  <si>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</si>
  <si>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</si>
  <si>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</si>
  <si>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</si>
  <si>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</si>
  <si>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</si>
  <si>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</si>
  <si>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</si>
  <si>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</si>
  <si>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</si>
  <si>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</si>
  <si>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</si>
  <si>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</si>
  <si>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</si>
  <si>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</si>
  <si>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</si>
  <si>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US16411QAG64</t>
  </si>
  <si>
    <t>BB</t>
  </si>
  <si>
    <t>FORD 9.625 04/30</t>
  </si>
  <si>
    <t>US345370CX67</t>
  </si>
  <si>
    <t>Ba2</t>
  </si>
  <si>
    <t>HILTON DOMESTIC 4 05/31</t>
  </si>
  <si>
    <t>US432833AL52</t>
  </si>
  <si>
    <t>MSCI 3.625 09/30 03/28</t>
  </si>
  <si>
    <t>US55354GAK67</t>
  </si>
  <si>
    <t>ALLISON TRANS 3.75 01/31</t>
  </si>
  <si>
    <t>US019736AG29</t>
  </si>
  <si>
    <t>Ba3</t>
  </si>
  <si>
    <t>ALLISON TRANSM 5.875 06/29</t>
  </si>
  <si>
    <t>US019736AF46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</si>
  <si>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</si>
  <si>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</si>
  <si>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</si>
  <si>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</si>
  <si>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</si>
  <si>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</si>
  <si>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</si>
  <si>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</si>
  <si>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</si>
  <si>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</si>
  <si>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Health Care Equipment &amp; Services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</si>
  <si>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</si>
  <si>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</si>
  <si>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</si>
  <si>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</si>
  <si>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</si>
  <si>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</si>
  <si>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</si>
  <si>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</si>
  <si>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</si>
  <si>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</si>
  <si>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Media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</si>
  <si>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</si>
  <si>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</si>
  <si>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</si>
  <si>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</si>
  <si>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</si>
  <si>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</si>
  <si>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</si>
  <si>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</si>
  <si>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</si>
  <si>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</si>
  <si>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</si>
  <si>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CCC+</t>
  </si>
  <si>
    <t>FS KKR CAPITAL 4.25 2/25 01/25</t>
  </si>
  <si>
    <t>US30313RAA77</t>
  </si>
  <si>
    <t>סה"כ תל אביב 35</t>
  </si>
  <si>
    <t>אורמת טכנולוגיות*</t>
  </si>
  <si>
    <t>1134402</t>
  </si>
  <si>
    <t>520036716</t>
  </si>
  <si>
    <t>איי סי אל*</t>
  </si>
  <si>
    <t>281014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</si>
  <si>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</si>
  <si>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</si>
  <si>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</si>
  <si>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</si>
  <si>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</si>
  <si>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</si>
  <si>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</si>
  <si>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</si>
  <si>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</si>
  <si>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</si>
  <si>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</si>
  <si>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</si>
  <si>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</si>
  <si>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</si>
  <si>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</si>
  <si>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</si>
  <si>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</si>
  <si>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</si>
  <si>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</si>
  <si>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</si>
  <si>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</si>
  <si>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</si>
  <si>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</si>
  <si>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</si>
  <si>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</si>
  <si>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</si>
  <si>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</si>
  <si>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</si>
  <si>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</si>
  <si>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</si>
  <si>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</si>
  <si>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</si>
  <si>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</si>
  <si>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</si>
  <si>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</si>
  <si>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</si>
  <si>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</si>
  <si>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</si>
  <si>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מטריקס*</t>
  </si>
  <si>
    <t>445015</t>
  </si>
  <si>
    <t>520039413</t>
  </si>
  <si>
    <t>שירותי מידע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</si>
  <si>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</si>
  <si>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</si>
  <si>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</si>
  <si>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</si>
  <si>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</si>
  <si>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</si>
  <si>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</si>
  <si>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</si>
  <si>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511812463</t>
  </si>
  <si>
    <t>נייס</t>
  </si>
  <si>
    <t>273011</t>
  </si>
  <si>
    <t>פועלים</t>
  </si>
  <si>
    <t>662577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</si>
  <si>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</si>
  <si>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</si>
  <si>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</si>
  <si>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</si>
  <si>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</si>
  <si>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</si>
  <si>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</si>
  <si>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</si>
  <si>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</si>
  <si>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</si>
  <si>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</si>
  <si>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</si>
  <si>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</si>
  <si>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</si>
  <si>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</si>
  <si>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</si>
  <si>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</si>
  <si>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</si>
  <si>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</si>
  <si>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</si>
  <si>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</si>
  <si>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</si>
  <si>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</si>
  <si>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</si>
  <si>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</si>
  <si>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</si>
  <si>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</si>
  <si>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</si>
  <si>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</si>
  <si>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</si>
  <si>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</si>
  <si>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</si>
  <si>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</si>
  <si>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</si>
  <si>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</si>
  <si>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</si>
  <si>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</si>
  <si>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</si>
  <si>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</si>
  <si>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</si>
  <si>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</si>
  <si>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</si>
  <si>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</si>
  <si>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</si>
  <si>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</si>
  <si>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</si>
  <si>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</si>
  <si>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</si>
  <si>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</si>
  <si>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אקויטל</t>
  </si>
  <si>
    <t>755017</t>
  </si>
  <si>
    <t>520030859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</si>
  <si>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</si>
  <si>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</si>
  <si>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</si>
  <si>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</si>
  <si>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</si>
  <si>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</si>
  <si>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</si>
  <si>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דוראל*</t>
  </si>
  <si>
    <t>1166768</t>
  </si>
  <si>
    <t>515364891</t>
  </si>
  <si>
    <t>דלק קדוחים*</t>
  </si>
  <si>
    <t>475020</t>
  </si>
  <si>
    <t>דמרי*</t>
  </si>
  <si>
    <t>1090315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</si>
  <si>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</si>
  <si>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</si>
  <si>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</si>
  <si>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</si>
  <si>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</si>
  <si>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</si>
  <si>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</si>
  <si>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</si>
  <si>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</si>
  <si>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חילן טק*</t>
  </si>
  <si>
    <t>1084698</t>
  </si>
  <si>
    <t>520039942</t>
  </si>
  <si>
    <t>ישראכרט</t>
  </si>
  <si>
    <t>1157403</t>
  </si>
  <si>
    <t>510706153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</si>
  <si>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</si>
  <si>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</si>
  <si>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</si>
  <si>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</si>
  <si>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</si>
  <si>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</si>
  <si>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</si>
  <si>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</si>
  <si>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</si>
  <si>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</si>
  <si>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</si>
  <si>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</si>
  <si>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מנורה</t>
  </si>
  <si>
    <t>566018</t>
  </si>
  <si>
    <t>520007469</t>
  </si>
  <si>
    <t>מספנות*</t>
  </si>
  <si>
    <t>1168533</t>
  </si>
  <si>
    <t>516084753</t>
  </si>
  <si>
    <t>מקס סטוק</t>
  </si>
  <si>
    <t>1168558</t>
  </si>
  <si>
    <t>513618967</t>
  </si>
  <si>
    <t>נובולוג*</t>
  </si>
  <si>
    <t>1140151</t>
  </si>
  <si>
    <t>510475312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</si>
  <si>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</si>
  <si>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</si>
  <si>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</si>
  <si>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</si>
  <si>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</si>
  <si>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</si>
  <si>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</si>
  <si>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</si>
  <si>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</si>
  <si>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</si>
  <si>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</si>
  <si>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</si>
  <si>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</si>
  <si>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</si>
  <si>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</si>
  <si>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</si>
  <si>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</si>
  <si>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</si>
  <si>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</si>
  <si>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</si>
  <si>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</si>
  <si>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</si>
  <si>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</si>
  <si>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</si>
  <si>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</si>
  <si>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</si>
  <si>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</si>
  <si>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</si>
  <si>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</si>
  <si>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</si>
  <si>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</si>
  <si>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</si>
  <si>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</si>
  <si>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רבוע נדלן</t>
  </si>
  <si>
    <t>1098565</t>
  </si>
  <si>
    <t>ריט 1*</t>
  </si>
  <si>
    <t>1098920</t>
  </si>
  <si>
    <t>רמי לוי*</t>
  </si>
  <si>
    <t>1104249</t>
  </si>
  <si>
    <t>513770669</t>
  </si>
  <si>
    <t>רציו יהש</t>
  </si>
  <si>
    <t>394015</t>
  </si>
  <si>
    <t>550012777</t>
  </si>
  <si>
    <t>תדיראן</t>
  </si>
  <si>
    <t>258012</t>
  </si>
  <si>
    <t>520036732</t>
  </si>
  <si>
    <t>אוארטי*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</si>
  <si>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</si>
  <si>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</si>
  <si>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</si>
  <si>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</si>
  <si>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</si>
  <si>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</si>
  <si>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</si>
  <si>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</si>
  <si>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</si>
  <si>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</si>
  <si>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</si>
  <si>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</si>
  <si>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</si>
  <si>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</si>
  <si>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</si>
  <si>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</si>
  <si>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</si>
  <si>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</si>
  <si>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</si>
  <si>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</si>
  <si>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</si>
  <si>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</si>
  <si>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</si>
  <si>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</si>
  <si>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</si>
  <si>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</si>
  <si>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</si>
  <si>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</si>
  <si>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אקוואריוס</t>
  </si>
  <si>
    <t>1170240</t>
  </si>
  <si>
    <t>515114429</t>
  </si>
  <si>
    <t>אקופיה</t>
  </si>
  <si>
    <t>1169895</t>
  </si>
  <si>
    <t>514856772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</si>
  <si>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</si>
  <si>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</si>
  <si>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</si>
  <si>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</si>
  <si>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</si>
  <si>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</si>
  <si>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</si>
  <si>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</si>
  <si>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</si>
  <si>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גי וואן*</t>
  </si>
  <si>
    <t>1156280</t>
  </si>
  <si>
    <t>510095987</t>
  </si>
  <si>
    <t>גניגר*</t>
  </si>
  <si>
    <t>1095892</t>
  </si>
  <si>
    <t>512416991</t>
  </si>
  <si>
    <t>גנסל</t>
  </si>
  <si>
    <t>1169689</t>
  </si>
  <si>
    <t>514579887</t>
  </si>
  <si>
    <t>גנריישן*</t>
  </si>
  <si>
    <t>1156926</t>
  </si>
  <si>
    <t>515846558</t>
  </si>
  <si>
    <t>דלק תמלוגים*</t>
  </si>
  <si>
    <t>1129493</t>
  </si>
  <si>
    <t>514837111</t>
  </si>
  <si>
    <t>הייקון</t>
  </si>
  <si>
    <t>1169945</t>
  </si>
  <si>
    <t>514347160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</si>
  <si>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</si>
  <si>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</si>
  <si>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</si>
  <si>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</si>
  <si>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</si>
  <si>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</si>
  <si>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</si>
  <si>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</si>
  <si>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</si>
  <si>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</si>
  <si>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</si>
  <si>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</si>
  <si>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</si>
  <si>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</si>
  <si>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</si>
  <si>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</si>
  <si>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</si>
  <si>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</si>
  <si>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מניבים ריט</t>
  </si>
  <si>
    <t>1140573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</si>
  <si>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</si>
  <si>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</si>
  <si>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</si>
  <si>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</si>
  <si>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</si>
  <si>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</si>
  <si>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</si>
  <si>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נופר אנרגי</t>
  </si>
  <si>
    <t>1170877</t>
  </si>
  <si>
    <t>514599943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</si>
  <si>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</si>
  <si>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</si>
  <si>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</si>
  <si>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</si>
  <si>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</si>
  <si>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</si>
  <si>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</si>
  <si>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</si>
  <si>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</si>
  <si>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</si>
  <si>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</si>
  <si>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</si>
  <si>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פלאזה סנטרס</t>
  </si>
  <si>
    <t>1109917</t>
  </si>
  <si>
    <t>33248324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</si>
  <si>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</si>
  <si>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</si>
  <si>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</si>
  <si>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</si>
  <si>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</si>
  <si>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</si>
  <si>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</si>
  <si>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</si>
  <si>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</si>
  <si>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</si>
  <si>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</si>
  <si>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</si>
  <si>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</si>
  <si>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</si>
  <si>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</si>
  <si>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</si>
  <si>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</si>
  <si>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</si>
  <si>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</si>
  <si>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</si>
  <si>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</si>
  <si>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</si>
  <si>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</si>
  <si>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</si>
  <si>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</si>
  <si>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</si>
  <si>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</si>
  <si>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</si>
  <si>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</si>
  <si>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</si>
  <si>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</si>
  <si>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</si>
  <si>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</si>
  <si>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</si>
  <si>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</si>
  <si>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</si>
  <si>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</si>
  <si>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</si>
  <si>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</si>
  <si>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</si>
  <si>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</si>
  <si>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</si>
  <si>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</si>
  <si>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</si>
  <si>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</si>
  <si>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</si>
  <si>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</si>
  <si>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</si>
  <si>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</si>
  <si>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</si>
  <si>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</si>
  <si>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</si>
  <si>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</si>
  <si>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</si>
  <si>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</si>
  <si>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</si>
  <si>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</si>
  <si>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</si>
  <si>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</si>
  <si>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</si>
  <si>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</si>
  <si>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</si>
  <si>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</si>
  <si>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</si>
  <si>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</si>
  <si>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</si>
  <si>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</si>
  <si>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NANO X IMAGING</t>
  </si>
  <si>
    <t>IL0011681371</t>
  </si>
  <si>
    <t>515942076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</si>
  <si>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</si>
  <si>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</si>
  <si>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</si>
  <si>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</si>
  <si>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</si>
  <si>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</si>
  <si>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</si>
  <si>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</si>
  <si>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</si>
  <si>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</si>
  <si>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</si>
  <si>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</si>
  <si>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</si>
  <si>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SAPIENS INTERNATIONAL CORP</t>
  </si>
  <si>
    <t>KYG7T16G1039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</si>
  <si>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</si>
  <si>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</si>
  <si>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</si>
  <si>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</si>
  <si>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</si>
  <si>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</si>
  <si>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</si>
  <si>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</si>
  <si>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</si>
  <si>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</si>
  <si>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</si>
  <si>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</si>
  <si>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</si>
  <si>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</si>
  <si>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</si>
  <si>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</si>
  <si>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</si>
  <si>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</si>
  <si>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</si>
  <si>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</si>
  <si>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</si>
  <si>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</si>
  <si>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</si>
  <si>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</si>
  <si>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</si>
  <si>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</si>
  <si>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</t>
  </si>
  <si>
    <t>KYG017191142</t>
  </si>
  <si>
    <t>HKSE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</si>
  <si>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</si>
  <si>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</si>
  <si>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</si>
  <si>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</si>
  <si>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</si>
  <si>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</si>
  <si>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</si>
  <si>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</si>
  <si>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ANGLO AMERICAN</t>
  </si>
  <si>
    <t>GB00B1XZS820</t>
  </si>
  <si>
    <t>ANTOFAGASTA</t>
  </si>
  <si>
    <t>GB0000456144</t>
  </si>
  <si>
    <t>APPLE INC</t>
  </si>
  <si>
    <t>US0378331005</t>
  </si>
  <si>
    <t>AROUNDTOWN</t>
  </si>
  <si>
    <t>LU1673108939</t>
  </si>
  <si>
    <t>ASML HOLDING NV</t>
  </si>
  <si>
    <t>NL0010273215</t>
  </si>
  <si>
    <t>BANK OF AMERICA CORP</t>
  </si>
  <si>
    <t>US0605051046</t>
  </si>
  <si>
    <t>BARCLAYS PLC</t>
  </si>
  <si>
    <t>GB0031348658</t>
  </si>
  <si>
    <t>BLACKROCK</t>
  </si>
  <si>
    <t>US09247X1019</t>
  </si>
  <si>
    <t>BOEING</t>
  </si>
  <si>
    <t>US0970231058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</si>
  <si>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</si>
  <si>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</si>
  <si>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</si>
  <si>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</si>
  <si>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</si>
  <si>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</si>
  <si>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</si>
  <si>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CENTENE CORP</t>
  </si>
  <si>
    <t>US15135B1017</t>
  </si>
  <si>
    <t>CITIGROUP INC</t>
  </si>
  <si>
    <t>US1729674242</t>
  </si>
  <si>
    <t>D.R. HORTON INC</t>
  </si>
  <si>
    <t>US23331A1097</t>
  </si>
  <si>
    <t>DARDEN RESTAURANTS</t>
  </si>
  <si>
    <t>US2371941053</t>
  </si>
  <si>
    <t>DEUTSCHE POST AG REG</t>
  </si>
  <si>
    <t>DE0005552004</t>
  </si>
  <si>
    <t>EIFFAGE</t>
  </si>
  <si>
    <t>FR0000130452</t>
  </si>
  <si>
    <t>ERICSSON LM B SHS</t>
  </si>
  <si>
    <t>SE0000108656</t>
  </si>
  <si>
    <t>FACEBOOK INC A</t>
  </si>
  <si>
    <t>US30303M1027</t>
  </si>
  <si>
    <t>FEDEX CORPORATION</t>
  </si>
  <si>
    <t>US31428X1063</t>
  </si>
  <si>
    <t>FORD MOTOR</t>
  </si>
  <si>
    <t>US3453708600</t>
  </si>
  <si>
    <t>FREEPORT MCMORAN COPPER</t>
  </si>
  <si>
    <t>US35671D8570</t>
  </si>
  <si>
    <t>GENERAL MOTORS CO</t>
  </si>
  <si>
    <t>US37045V1008</t>
  </si>
  <si>
    <t>GOLDMAN SACHS GROUP INC</t>
  </si>
  <si>
    <t>US38141G1040</t>
  </si>
  <si>
    <t>HASBRO</t>
  </si>
  <si>
    <t>US4180561072</t>
  </si>
  <si>
    <t>HENNES &amp; MAURITZ AB B SHS</t>
  </si>
  <si>
    <t>SE0000106270</t>
  </si>
  <si>
    <t>HOME DEPOT INC</t>
  </si>
  <si>
    <t>US4370761029</t>
  </si>
  <si>
    <t>INDITEX</t>
  </si>
  <si>
    <t>ES0148396007</t>
  </si>
  <si>
    <t>INFINEON TECHNOLOGIES</t>
  </si>
  <si>
    <t>DE0006231004</t>
  </si>
  <si>
    <t>INTERCONTINENTAL EXCHANGE IN</t>
  </si>
  <si>
    <t>US45866F1049</t>
  </si>
  <si>
    <t>JPMORGAN CHASE</t>
  </si>
  <si>
    <t>US46625H1005</t>
  </si>
  <si>
    <t>KERING</t>
  </si>
  <si>
    <t>FR0000121485</t>
  </si>
  <si>
    <t>LLOYDS BANKING GROUP PLC</t>
  </si>
  <si>
    <t>GB0008706128</t>
  </si>
  <si>
    <t>LVMH MOET HENNESSY LOUIS VUI</t>
  </si>
  <si>
    <t>FR0000121014</t>
  </si>
  <si>
    <t>MASTERCARD INC CLASS A</t>
  </si>
  <si>
    <t>US57636Q1040</t>
  </si>
  <si>
    <t>MATTEL</t>
  </si>
  <si>
    <t>US5770811025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</si>
  <si>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</si>
  <si>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</si>
  <si>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</si>
  <si>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</si>
  <si>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</si>
  <si>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</si>
  <si>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</si>
  <si>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</si>
  <si>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NASDAQ INC</t>
  </si>
  <si>
    <t>US6311031081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</si>
  <si>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</si>
  <si>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</si>
  <si>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</si>
  <si>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</si>
  <si>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</si>
  <si>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</si>
  <si>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</si>
  <si>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</si>
  <si>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</si>
  <si>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</si>
  <si>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</si>
  <si>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</si>
  <si>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</si>
  <si>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</si>
  <si>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PALO ALTO NETWORKS</t>
  </si>
  <si>
    <t>US6974351057</t>
  </si>
  <si>
    <t>PAYPAL HOLDINGS INC</t>
  </si>
  <si>
    <t>US70450Y1038</t>
  </si>
  <si>
    <t>PEUGEOT SA</t>
  </si>
  <si>
    <t>FR0000121501</t>
  </si>
  <si>
    <t>PROLOGIS INC</t>
  </si>
  <si>
    <t>US74340W1036</t>
  </si>
  <si>
    <t>PUMA</t>
  </si>
  <si>
    <t>DE0006969603</t>
  </si>
  <si>
    <t>PVH CORP</t>
  </si>
  <si>
    <t>US6936561009</t>
  </si>
  <si>
    <t>ROSS STORES</t>
  </si>
  <si>
    <t>US7782961038</t>
  </si>
  <si>
    <t>SAMSUNG ELECTR GDR REG</t>
  </si>
  <si>
    <t>US7960508882</t>
  </si>
  <si>
    <t>SCHNEIDER ELECTRIC</t>
  </si>
  <si>
    <t>FR0000121972</t>
  </si>
  <si>
    <t>SEGRO</t>
  </si>
  <si>
    <t>GB00B5ZN1N88</t>
  </si>
  <si>
    <t>SIEMENS AG REG</t>
  </si>
  <si>
    <t>DE0007236101</t>
  </si>
  <si>
    <t>SL GREEN REALTY CORP</t>
  </si>
  <si>
    <t>US78440X1019</t>
  </si>
  <si>
    <t>STMICROELECTRONICS</t>
  </si>
  <si>
    <t>NL0000226223</t>
  </si>
  <si>
    <t>TAIWAN SEMICONDUCTOR</t>
  </si>
  <si>
    <t>US8740391003</t>
  </si>
  <si>
    <t>TARGET CORP</t>
  </si>
  <si>
    <t>US87612E1064</t>
  </si>
  <si>
    <t>TENCENT HOLDINGS LTD</t>
  </si>
  <si>
    <t>KYG875721634</t>
  </si>
  <si>
    <t>TJX COMPANIES INC</t>
  </si>
  <si>
    <t>US8725401090</t>
  </si>
  <si>
    <t>UNILEVER NV CVA</t>
  </si>
  <si>
    <t>GB00B10RZP78</t>
  </si>
  <si>
    <t>Household &amp; Personal Products</t>
  </si>
  <si>
    <t>UNITED PARCEL SERVICE CL B</t>
  </si>
  <si>
    <t>US9113121068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</si>
  <si>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</si>
  <si>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</si>
  <si>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</si>
  <si>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</si>
  <si>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</si>
  <si>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</si>
  <si>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</si>
  <si>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</si>
  <si>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</si>
  <si>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</si>
  <si>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</si>
  <si>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</si>
  <si>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</si>
  <si>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</si>
  <si>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WAL MART STORES INC</t>
  </si>
  <si>
    <t>US9311421039</t>
  </si>
  <si>
    <t>WALT DISNEY CO/THE</t>
  </si>
  <si>
    <t>US2546871060</t>
  </si>
  <si>
    <t>WENDYS CO/THE</t>
  </si>
  <si>
    <t>US95058W1009</t>
  </si>
  <si>
    <t>WHIRLPOOL CORP</t>
  </si>
  <si>
    <t>US9633201069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</si>
  <si>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</si>
  <si>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</si>
  <si>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</si>
  <si>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</si>
  <si>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</si>
  <si>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</si>
  <si>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</si>
  <si>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</si>
  <si>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</si>
  <si>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</si>
  <si>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</si>
  <si>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</si>
  <si>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</si>
  <si>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</si>
  <si>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</si>
  <si>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</si>
  <si>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</si>
  <si>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</si>
  <si>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</si>
  <si>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</si>
  <si>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</si>
  <si>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</si>
  <si>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</si>
  <si>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</si>
  <si>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</si>
  <si>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</si>
  <si>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</si>
  <si>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</si>
  <si>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</si>
  <si>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</si>
  <si>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</si>
  <si>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</si>
  <si>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</si>
  <si>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</si>
  <si>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</si>
  <si>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</si>
  <si>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</si>
  <si>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</si>
  <si>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</si>
  <si>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</si>
  <si>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</si>
  <si>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</si>
  <si>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</si>
  <si>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</si>
  <si>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</si>
  <si>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</si>
  <si>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</si>
  <si>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</si>
  <si>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</si>
  <si>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</si>
  <si>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</si>
  <si>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</si>
  <si>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</si>
  <si>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</si>
  <si>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</si>
  <si>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</si>
  <si>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</si>
  <si>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</si>
  <si>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</si>
  <si>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</si>
  <si>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</si>
  <si>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</si>
  <si>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</si>
  <si>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</si>
  <si>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</si>
  <si>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</si>
  <si>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</si>
  <si>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</si>
  <si>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</si>
  <si>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</si>
  <si>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</si>
  <si>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</si>
  <si>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</si>
  <si>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</si>
  <si>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</si>
  <si>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</si>
  <si>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</si>
  <si>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</si>
  <si>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</si>
  <si>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</si>
  <si>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</si>
  <si>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</si>
  <si>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</si>
  <si>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</si>
  <si>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MIDCAP ETF</t>
  </si>
  <si>
    <t>US4642875078</t>
  </si>
  <si>
    <t>ISHARES DJ CONSRU</t>
  </si>
  <si>
    <t>US4642887529</t>
  </si>
  <si>
    <t>ISHARES DJ US HEALTH CAR</t>
  </si>
  <si>
    <t>US4642888287</t>
  </si>
  <si>
    <t>ISHARES DJ US TRANSPORT AVG</t>
  </si>
  <si>
    <t>US4642871929</t>
  </si>
  <si>
    <t>ISHARES EUR600 INSURANCE (DE)</t>
  </si>
  <si>
    <t>DE000A0H08K7</t>
  </si>
  <si>
    <t>Ishares FTSE 100</t>
  </si>
  <si>
    <t>IE0005042456</t>
  </si>
  <si>
    <t>ISHARES HANG SENG TECH USD</t>
  </si>
  <si>
    <t>HK0000651221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</si>
  <si>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</si>
  <si>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</si>
  <si>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</si>
  <si>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</si>
  <si>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</si>
  <si>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</si>
  <si>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</si>
  <si>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</si>
  <si>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STOXX EUROPE 600 FOOD &amp; BEVERAGE</t>
  </si>
  <si>
    <t>DE000A0H08H3</t>
  </si>
  <si>
    <t>ISHARES U.S. AEROSPACE &amp; DEFENSE ETF</t>
  </si>
  <si>
    <t>US4642887602</t>
  </si>
  <si>
    <t>ISHR EUR600 IND GDS&amp;SERV (DE)</t>
  </si>
  <si>
    <t>DE000A0H08J9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</si>
  <si>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</si>
  <si>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</si>
  <si>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</si>
  <si>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</si>
  <si>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</si>
  <si>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</si>
  <si>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</si>
  <si>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</si>
  <si>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</si>
  <si>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</si>
  <si>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</si>
  <si>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</si>
  <si>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</si>
  <si>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</si>
  <si>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</si>
  <si>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</si>
  <si>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</si>
  <si>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</si>
  <si>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</si>
  <si>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</si>
  <si>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</si>
  <si>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</si>
  <si>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US GLOBAL JETS ETF</t>
  </si>
  <si>
    <t>US26922A8421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</si>
  <si>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</si>
  <si>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</si>
  <si>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</si>
  <si>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</si>
  <si>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</si>
  <si>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</si>
  <si>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</si>
  <si>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</si>
  <si>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</si>
  <si>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</si>
  <si>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</si>
  <si>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</si>
  <si>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</si>
  <si>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</si>
  <si>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</si>
  <si>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</si>
  <si>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</si>
  <si>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</si>
  <si>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</si>
  <si>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</si>
  <si>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</si>
  <si>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</si>
  <si>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</si>
  <si>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</si>
  <si>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</si>
  <si>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</si>
  <si>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</si>
  <si>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</si>
  <si>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</si>
  <si>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</si>
  <si>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</si>
  <si>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FIDELITY US HIGH YD I ACC</t>
  </si>
  <si>
    <t>LU0891474172</t>
  </si>
  <si>
    <t>SICAV Santander LatAm Corp Fund</t>
  </si>
  <si>
    <t>LU0363170191</t>
  </si>
  <si>
    <t>CS NL GL SEN LO MC</t>
  </si>
  <si>
    <t>LU0635707705</t>
  </si>
  <si>
    <t>B</t>
  </si>
  <si>
    <t>Guggenheim US Loan Fund</t>
  </si>
  <si>
    <t>IE00BCFKMH92</t>
  </si>
  <si>
    <t>ING US Senior Loans</t>
  </si>
  <si>
    <t>LU0426533492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</si>
  <si>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</si>
  <si>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</si>
  <si>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</si>
  <si>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</si>
  <si>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</si>
  <si>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</si>
  <si>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</si>
  <si>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</si>
  <si>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</si>
  <si>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</si>
  <si>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</si>
  <si>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INVESCO US SENIOR LOAN G</t>
  </si>
  <si>
    <t>LU0564079282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</si>
  <si>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</si>
  <si>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</si>
  <si>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</si>
  <si>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</si>
  <si>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</si>
  <si>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</si>
  <si>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</si>
  <si>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</si>
  <si>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</si>
  <si>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</si>
  <si>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</si>
  <si>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</si>
  <si>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</si>
  <si>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</si>
  <si>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</si>
  <si>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אקופיה אופציה 1</t>
  </si>
  <si>
    <t>1169903</t>
  </si>
  <si>
    <t>פולירם אופציה 1</t>
  </si>
  <si>
    <t>1170224</t>
  </si>
  <si>
    <t>רציו אופציה 19</t>
  </si>
  <si>
    <t>3940319</t>
  </si>
  <si>
    <t>bC 2000 JAN 2021</t>
  </si>
  <si>
    <t>83341032</t>
  </si>
  <si>
    <t>bP 2000 JAN 2021</t>
  </si>
  <si>
    <t>83341545</t>
  </si>
  <si>
    <t>C 115 JAN 2021 בזק</t>
  </si>
  <si>
    <t>83343327</t>
  </si>
  <si>
    <t>P 115 JAN 2021 בזק</t>
  </si>
  <si>
    <t>83343616</t>
  </si>
  <si>
    <t>SPX 01/15/21 P3200</t>
  </si>
  <si>
    <t>SPX0121P3200</t>
  </si>
  <si>
    <t>SPX 01/15/21 P3550</t>
  </si>
  <si>
    <t>SPX0121P3550</t>
  </si>
  <si>
    <t>SX5E 01/15/21 P3100</t>
  </si>
  <si>
    <t>SX5E121P3100</t>
  </si>
  <si>
    <t>SX5E 01/15/21 P3450</t>
  </si>
  <si>
    <t>SX5E121P3450</t>
  </si>
  <si>
    <t>S&amp;P500 EMINI MAR21</t>
  </si>
  <si>
    <t>ESH1</t>
  </si>
  <si>
    <t>STOXX EUROPE 600 MAR21</t>
  </si>
  <si>
    <t>SXOH1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</si>
  <si>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</si>
  <si>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</si>
  <si>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</si>
  <si>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</si>
  <si>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</si>
  <si>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</si>
  <si>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</si>
  <si>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</si>
  <si>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רשויות מקומיות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</si>
  <si>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</si>
  <si>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</si>
  <si>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</si>
  <si>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</si>
  <si>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</si>
  <si>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</si>
  <si>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</si>
  <si>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</si>
  <si>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</si>
  <si>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</si>
  <si>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</si>
  <si>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</si>
  <si>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</si>
  <si>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ilBBB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</si>
  <si>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</si>
  <si>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</si>
  <si>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</si>
  <si>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</si>
  <si>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</si>
  <si>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</si>
  <si>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</si>
  <si>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</si>
  <si>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</si>
  <si>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</si>
  <si>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</si>
  <si>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</si>
  <si>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</si>
  <si>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</si>
  <si>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</si>
  <si>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</si>
  <si>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</si>
  <si>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</si>
  <si>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</si>
  <si>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</si>
  <si>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</si>
  <si>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</si>
  <si>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</si>
  <si>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</si>
  <si>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</si>
  <si>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סה"כ כתבי אופציה בישראל:</t>
  </si>
  <si>
    <t>אופציה גב ים ל.ס CALL*</t>
  </si>
  <si>
    <t>אלקטריון אופציה לא סחירה</t>
  </si>
  <si>
    <t>578779</t>
  </si>
  <si>
    <t>SOLGEL WARRANT</t>
  </si>
  <si>
    <t>565685</t>
  </si>
  <si>
    <t>₪ / מט"ח</t>
  </si>
  <si>
    <t>+ILS/-USD 3.197 08-07-21 (12) -110</t>
  </si>
  <si>
    <t>10000798</t>
  </si>
  <si>
    <t>+ILS/-USD 3.2006 13-07-21 (20) -114</t>
  </si>
  <si>
    <t>10000790</t>
  </si>
  <si>
    <t>+ILS/-USD 3.2008 13-07-21 (12) -117</t>
  </si>
  <si>
    <t>10000789</t>
  </si>
  <si>
    <t>+ILS/-USD 3.2029 07-07-21 (10) -111</t>
  </si>
  <si>
    <t>10000793</t>
  </si>
  <si>
    <t>+ILS/-USD 3.2029 14-07-21 (12) -121</t>
  </si>
  <si>
    <t>10000791</t>
  </si>
  <si>
    <t>+ILS/-USD 3.2031 14-07-21 (20) -119</t>
  </si>
  <si>
    <t>10000792</t>
  </si>
  <si>
    <t>+ILS/-USD 3.2068 27-04-21 (12) -72</t>
  </si>
  <si>
    <t>10000267</t>
  </si>
  <si>
    <t>+ILS/-USD 3.2074 27-04-21 (11) -71</t>
  </si>
  <si>
    <t>10000266</t>
  </si>
  <si>
    <t>+ILS/-USD 3.2333 29-06-21 (11) -92</t>
  </si>
  <si>
    <t>10000263</t>
  </si>
  <si>
    <t>+ILS/-USD 3.2339 24-06-21 (10) -91</t>
  </si>
  <si>
    <t>10000759</t>
  </si>
  <si>
    <t>+ILS/-USD 3.2343 29-06-21 (11) -92</t>
  </si>
  <si>
    <t>10000265</t>
  </si>
  <si>
    <t>+ILS/-USD 3.2347 10-06-21 (12) -88</t>
  </si>
  <si>
    <t>10000754</t>
  </si>
  <si>
    <t>+ILS/-USD 3.2354 10-05-21 (11) -66</t>
  </si>
  <si>
    <t>10000260</t>
  </si>
  <si>
    <t>+ILS/-USD 3.2358 29-06-21 (11) -92</t>
  </si>
  <si>
    <t>10000264</t>
  </si>
  <si>
    <t>+ILS/-USD 3.2364 08-06-21 (20) -86</t>
  </si>
  <si>
    <t>10000261</t>
  </si>
  <si>
    <t>+ILS/-USD 3.241 23-06-21 (12) -100</t>
  </si>
  <si>
    <t>10000760</t>
  </si>
  <si>
    <t>+ILS/-USD 3.2413 10-06-21 (10) -97</t>
  </si>
  <si>
    <t>10000764</t>
  </si>
  <si>
    <t>+ILS/-USD 3.242 12-07-21 (20) -120</t>
  </si>
  <si>
    <t>10000748</t>
  </si>
  <si>
    <t>+ILS/-USD 3.242 15-06-21 (11) -85</t>
  </si>
  <si>
    <t>10000262</t>
  </si>
  <si>
    <t>+ILS/-USD 3.2428 19-03-21 (93) -49</t>
  </si>
  <si>
    <t>10000742</t>
  </si>
  <si>
    <t>+ILS/-USD 3.2431 17-06-21 (10) -89</t>
  </si>
  <si>
    <t>10000756</t>
  </si>
  <si>
    <t>+ILS/-USD 3.2431 19-03-21 (11) -49</t>
  </si>
  <si>
    <t>10000253</t>
  </si>
  <si>
    <t>+ILS/-USD 3.244 06-05-21 (11) -80</t>
  </si>
  <si>
    <t>10000255</t>
  </si>
  <si>
    <t>+ILS/-USD 3.244 06-05-21 (20) -80</t>
  </si>
  <si>
    <t>10000744</t>
  </si>
  <si>
    <t>10000257</t>
  </si>
  <si>
    <t>+ILS/-USD 3.245 06-05-21 (12) -80</t>
  </si>
  <si>
    <t>10000259</t>
  </si>
  <si>
    <t>10000746</t>
  </si>
  <si>
    <t>+ILS/-USD 3.2454 10-05-21 (11) -76</t>
  </si>
  <si>
    <t>10000251</t>
  </si>
  <si>
    <t>+ILS/-USD 3.2462 11-05-21 (11) -78</t>
  </si>
  <si>
    <t>10000247</t>
  </si>
  <si>
    <t>+ILS/-USD 3.2463 03-06-21 (10) -87</t>
  </si>
  <si>
    <t>10000762</t>
  </si>
  <si>
    <t>+ILS/-USD 3.2472 13-01-21 (11) -13</t>
  </si>
  <si>
    <t>10000249</t>
  </si>
  <si>
    <t>+ILS/-USD 3.24755 19-03-21 (12) -49.5</t>
  </si>
  <si>
    <t>10000738</t>
  </si>
  <si>
    <t>+ILS/-USD 3.2491 19-03-21 (20) -49</t>
  </si>
  <si>
    <t>10000740</t>
  </si>
  <si>
    <t>+ILS/-USD 3.251 22-06-21 (20) -1740</t>
  </si>
  <si>
    <t>10000216</t>
  </si>
  <si>
    <t>+ILS/-USD 3.2634 02-06-21 (11) -81</t>
  </si>
  <si>
    <t>10000245</t>
  </si>
  <si>
    <t>+ILS/-USD 3.27 02-06-21 (11) -80</t>
  </si>
  <si>
    <t>10000244</t>
  </si>
  <si>
    <t>+ILS/-USD 3.2898 07-07-21 (11) -102</t>
  </si>
  <si>
    <t>10000242</t>
  </si>
  <si>
    <t>+ILS/-USD 3.2915 19-03-21 (10) -85</t>
  </si>
  <si>
    <t>10000639</t>
  </si>
  <si>
    <t>+ILS/-USD 3.2918 29-07-21 (20) -112</t>
  </si>
  <si>
    <t>10000712</t>
  </si>
  <si>
    <t>+ILS/-USD 3.2924 15-07-21 (11) -106</t>
  </si>
  <si>
    <t>10000241</t>
  </si>
  <si>
    <t>+ILS/-USD 3.313 29-07-21 (10) -105</t>
  </si>
  <si>
    <t>10000702</t>
  </si>
  <si>
    <t>+ILS/-USD 3.33 24-05-21 (10) -74</t>
  </si>
  <si>
    <t>10000698</t>
  </si>
  <si>
    <t>+ILS/-USD 3.3334 13-07-21 (11) -206</t>
  </si>
  <si>
    <t>10000189</t>
  </si>
  <si>
    <t>+ILS/-USD 3.34 15-07-21 (12) -205</t>
  </si>
  <si>
    <t>10000507</t>
  </si>
  <si>
    <t>+ILS/-USD 3.3406 07-07-21 (10) -204</t>
  </si>
  <si>
    <t>10000504</t>
  </si>
  <si>
    <t>+ILS/-USD 3.342 15-07-21 (20) -205</t>
  </si>
  <si>
    <t>10000506</t>
  </si>
  <si>
    <t>+ILS/-USD 3.3462 27-07-21 (11) -118</t>
  </si>
  <si>
    <t>10000238</t>
  </si>
  <si>
    <t>+ILS/-USD 3.3465 07-07-21 (12) -205</t>
  </si>
  <si>
    <t>10000503</t>
  </si>
  <si>
    <t>+ILS/-USD 3.3468 22-04-21 (10) -62</t>
  </si>
  <si>
    <t>10000690</t>
  </si>
  <si>
    <t>+ILS/-USD 3.3472 08-07-21 (20) -203</t>
  </si>
  <si>
    <t>10000509</t>
  </si>
  <si>
    <t>+ILS/-USD 3.349 08-07-21 (10) -195</t>
  </si>
  <si>
    <t>10000508</t>
  </si>
  <si>
    <t>+ILS/-USD 3.3493 06-07-21 (11) -102</t>
  </si>
  <si>
    <t>10000236</t>
  </si>
  <si>
    <t>+ILS/-USD 3.3601 20-04-21 (10) -89</t>
  </si>
  <si>
    <t>10000674</t>
  </si>
  <si>
    <t>+ILS/-USD 3.3607 10-02-21 (12) -43</t>
  </si>
  <si>
    <t>10000675</t>
  </si>
  <si>
    <t>+ILS/-USD 3.3609 20-07-21 (11) -236</t>
  </si>
  <si>
    <t>10000191</t>
  </si>
  <si>
    <t>+ILS/-USD 3.3633 20-04-21 (11) -87</t>
  </si>
  <si>
    <t>10000231</t>
  </si>
  <si>
    <t>+ILS/-USD 3.3638 28-07-21 (10) -162</t>
  </si>
  <si>
    <t>10000628</t>
  </si>
  <si>
    <t>+ILS/-USD 3.3665 16-02-21 (11) -35</t>
  </si>
  <si>
    <t>10000233</t>
  </si>
  <si>
    <t>+ILS/-USD 3.3676 01-06-21 (10) -124</t>
  </si>
  <si>
    <t>10000631</t>
  </si>
  <si>
    <t>+ILS/-USD 3.3696 01-06-21 (12) -124</t>
  </si>
  <si>
    <t>10000633</t>
  </si>
  <si>
    <t>+ILS/-USD 3.37 19-04-21 (20) -95</t>
  </si>
  <si>
    <t>10000224</t>
  </si>
  <si>
    <t>+ILS/-USD 3.3706 14-04-21 (11) -94</t>
  </si>
  <si>
    <t>10000226</t>
  </si>
  <si>
    <t>+ILS/-USD 3.3708 25-04-21 (12) -82</t>
  </si>
  <si>
    <t>10000636</t>
  </si>
  <si>
    <t>+ILS/-USD 3.3714 19-04-21 (12) -96</t>
  </si>
  <si>
    <t>10000626</t>
  </si>
  <si>
    <t>+ILS/-USD 3.3726 20-04-21 (20) -99</t>
  </si>
  <si>
    <t>10000670</t>
  </si>
  <si>
    <t>+ILS/-USD 3.3737 01-03-21 (10) -78</t>
  </si>
  <si>
    <t>10000610</t>
  </si>
  <si>
    <t>+ILS/-USD 3.374 14-01-21 (12) -92</t>
  </si>
  <si>
    <t>10000514</t>
  </si>
  <si>
    <t>+ILS/-USD 3.3748 03-06-21 (11) -142</t>
  </si>
  <si>
    <t>10000222</t>
  </si>
  <si>
    <t>+ILS/-USD 3.3761 01-02-21 (10) -59</t>
  </si>
  <si>
    <t>10000597</t>
  </si>
  <si>
    <t>+ILS/-USD 3.3773 16-02-21 (12) -67</t>
  </si>
  <si>
    <t>10000607</t>
  </si>
  <si>
    <t>+ILS/-USD 3.3795 06-07-21 (10) -190</t>
  </si>
  <si>
    <t>10000501</t>
  </si>
  <si>
    <t>+ILS/-USD 3.38 19-01-21 (20) -34</t>
  </si>
  <si>
    <t>10000621</t>
  </si>
  <si>
    <t>+ILS/-USD 3.3802 06-07-21 (20) -188</t>
  </si>
  <si>
    <t>10000500</t>
  </si>
  <si>
    <t>+ILS/-USD 3.3803 20-04-21 (12) -92</t>
  </si>
  <si>
    <t>10000671</t>
  </si>
  <si>
    <t>+ILS/-USD 3.3806 22-07-21 (11) -244</t>
  </si>
  <si>
    <t>10000193</t>
  </si>
  <si>
    <t>+ILS/-USD 3.3817 06-07-21 (10) -198</t>
  </si>
  <si>
    <t>10000497</t>
  </si>
  <si>
    <t>+ILS/-USD 3.3817 21-04-21 (11) -63</t>
  </si>
  <si>
    <t>10000235</t>
  </si>
  <si>
    <t>+ILS/-USD 3.3824 08-03-21 (11) -81</t>
  </si>
  <si>
    <t>10000220</t>
  </si>
  <si>
    <t>+ILS/-USD 3.3825 22-02-21 (20) -75</t>
  </si>
  <si>
    <t>10000598</t>
  </si>
  <si>
    <t>+ILS/-USD 3.3827 09-03-21 (20) -83</t>
  </si>
  <si>
    <t>10000588</t>
  </si>
  <si>
    <t>+ILS/-USD 3.3827 20-04-21 (12) -103</t>
  </si>
  <si>
    <t>10000668</t>
  </si>
  <si>
    <t>+ILS/-USD 3.3829 09-03-21 (12) -81</t>
  </si>
  <si>
    <t>10000589</t>
  </si>
  <si>
    <t>+ILS/-USD 3.3845 26-01-21 (20) -55</t>
  </si>
  <si>
    <t>10000593</t>
  </si>
  <si>
    <t>+ILS/-USD 3.3846 27-01-21 (20) -44</t>
  </si>
  <si>
    <t>10000641</t>
  </si>
  <si>
    <t>+ILS/-USD 3.385 20-04-21 (20) -100</t>
  </si>
  <si>
    <t>10000669</t>
  </si>
  <si>
    <t>+ILS/-USD 3.3866 26-07-21 (11) -229</t>
  </si>
  <si>
    <t>10000197</t>
  </si>
  <si>
    <t>+ILS/-USD 3.3883 28-01-21 (12) -57</t>
  </si>
  <si>
    <t>10000592</t>
  </si>
  <si>
    <t>+ILS/-USD 3.389 26-07-21 (20) -230</t>
  </si>
  <si>
    <t>10000199</t>
  </si>
  <si>
    <t>+ILS/-USD 3.3894 01-02-21 (12) -91</t>
  </si>
  <si>
    <t>10000494</t>
  </si>
  <si>
    <t>+ILS/-USD 3.3908 01-02-21 (20) -92</t>
  </si>
  <si>
    <t>10000493</t>
  </si>
  <si>
    <t>+ILS/-USD 3.3921 01-02-21 (10) -102</t>
  </si>
  <si>
    <t>10000491</t>
  </si>
  <si>
    <t>+ILS/-USD 3.3932 22-07-21 (20) -98</t>
  </si>
  <si>
    <t>10000195</t>
  </si>
  <si>
    <t>+ILS/-USD 3.395 03-03-21 (10) -125</t>
  </si>
  <si>
    <t>10000483</t>
  </si>
  <si>
    <t>+ILS/-USD 3.395 03-03-21 (20) -125</t>
  </si>
  <si>
    <t>10000485</t>
  </si>
  <si>
    <t>+ILS/-USD 3.3974 06-01-21 (11) -86</t>
  </si>
  <si>
    <t>10000187</t>
  </si>
  <si>
    <t>+ILS/-USD 3.398 09-03-21 (10) -80</t>
  </si>
  <si>
    <t>10000586</t>
  </si>
  <si>
    <t>+ILS/-USD 3.3991 05-01-21 (10) -109</t>
  </si>
  <si>
    <t>10000176</t>
  </si>
  <si>
    <t>+ILS/-USD 3.4 14-01-21 (20) -33</t>
  </si>
  <si>
    <t>10000230</t>
  </si>
  <si>
    <t>10000660</t>
  </si>
  <si>
    <t>+ILS/-USD 3.4 18-03-21 (11) -85</t>
  </si>
  <si>
    <t>10000219</t>
  </si>
  <si>
    <t>+ILS/-USD 3.4005 08-03-21 (20) -125</t>
  </si>
  <si>
    <t>10000532</t>
  </si>
  <si>
    <t>+ILS/-USD 3.4008 10-03-21 (20) -82</t>
  </si>
  <si>
    <t>10000587</t>
  </si>
  <si>
    <t>+ILS/-USD 3.4015 03-03-21 (11) -505</t>
  </si>
  <si>
    <t>10000082</t>
  </si>
  <si>
    <t>+ILS/-USD 3.4017 14-01-21 (10) -33</t>
  </si>
  <si>
    <t>10000658</t>
  </si>
  <si>
    <t>+ILS/-USD 3.4017 16-02-21 (10) -108</t>
  </si>
  <si>
    <t>10000533</t>
  </si>
  <si>
    <t>+ILS/-USD 3.4019 12-01-21 (10) -31</t>
  </si>
  <si>
    <t>10000656</t>
  </si>
  <si>
    <t>+ILS/-USD 3.4019 15-03-21 (10) -81</t>
  </si>
  <si>
    <t>10000647</t>
  </si>
  <si>
    <t>+ILS/-USD 3.4024 12-01-21 (11) -31</t>
  </si>
  <si>
    <t>10000228</t>
  </si>
  <si>
    <t>+ILS/-USD 3.4028 15-07-21 (10) -222</t>
  </si>
  <si>
    <t>10000531</t>
  </si>
  <si>
    <t>+ILS/-USD 3.404 10-03-21 (11) -120</t>
  </si>
  <si>
    <t>10000208</t>
  </si>
  <si>
    <t>+ILS/-USD 3.4055 29-03-21 (11) -145</t>
  </si>
  <si>
    <t>10000205</t>
  </si>
  <si>
    <t>+ILS/-USD 3.4075 20-01-21 (93) -94</t>
  </si>
  <si>
    <t>10000201</t>
  </si>
  <si>
    <t>+ILS/-USD 3.41 10-02-21 (10) -53</t>
  </si>
  <si>
    <t>10000662</t>
  </si>
  <si>
    <t>+ILS/-USD 3.41 18-02-21 (10) -57</t>
  </si>
  <si>
    <t>10000664</t>
  </si>
  <si>
    <t>+ILS/-USD 3.4139 11-03-21 (20) -91</t>
  </si>
  <si>
    <t>10000583</t>
  </si>
  <si>
    <t>+ILS/-USD 3.4147 09-02-21 (10) -103</t>
  </si>
  <si>
    <t>10000529</t>
  </si>
  <si>
    <t>+ILS/-USD 3.4158 09-02-21 (11) -102</t>
  </si>
  <si>
    <t>10000207</t>
  </si>
  <si>
    <t>+ILS/-USD 3.419 02-03-21 (12) -87</t>
  </si>
  <si>
    <t>10000581</t>
  </si>
  <si>
    <t>+ILS/-USD 3.42 16-02-21 (11) -102</t>
  </si>
  <si>
    <t>10000210</t>
  </si>
  <si>
    <t>+ILS/-USD 3.4216 01-07-21 (11) -214</t>
  </si>
  <si>
    <t>10000203</t>
  </si>
  <si>
    <t>+ILS/-USD 3.4258 08-07-21 (12) -222</t>
  </si>
  <si>
    <t>10000578</t>
  </si>
  <si>
    <t>+ILS/-USD 3.4272 27-01-21 (12) -103</t>
  </si>
  <si>
    <t>10000525</t>
  </si>
  <si>
    <t>+ILS/-USD 3.4312 23-06-21 (11) -218</t>
  </si>
  <si>
    <t>10000214</t>
  </si>
  <si>
    <t>+ILS/-USD 3.4364 22-01-21 (12) -116</t>
  </si>
  <si>
    <t>10000560</t>
  </si>
  <si>
    <t>+ILS/-USD 3.4474 18-02-21 (11) -116</t>
  </si>
  <si>
    <t>10000212</t>
  </si>
  <si>
    <t>+ILS/-USD 3.4666 27-01-21 (10) -104</t>
  </si>
  <si>
    <t>10000568</t>
  </si>
  <si>
    <t>+ILS/-USD 3.4679 24-02-21 (12) -121</t>
  </si>
  <si>
    <t>10000562</t>
  </si>
  <si>
    <t>+ILS/-USD 3.4707 24-02-21 (20) -121</t>
  </si>
  <si>
    <t>10000564</t>
  </si>
  <si>
    <t>+ILS/-USD 3.5376 16-03-21 (11) -514</t>
  </si>
  <si>
    <t>10000097</t>
  </si>
  <si>
    <t>+ILS/-USD 3.59 16-03-21 (12) +0</t>
  </si>
  <si>
    <t>+USD/-ILS 3.2146 07-01-21 (20) -4</t>
  </si>
  <si>
    <t>10000269</t>
  </si>
  <si>
    <t>+USD/-ILS 3.2161 27-01-21 (20) -19</t>
  </si>
  <si>
    <t>10000779</t>
  </si>
  <si>
    <t>+USD/-ILS 3.2162 26-01-21 (20) -18</t>
  </si>
  <si>
    <t>10000777</t>
  </si>
  <si>
    <t>+USD/-ILS 3.2198 14-01-21 (20) -12</t>
  </si>
  <si>
    <t>10000775</t>
  </si>
  <si>
    <t>+USD/-ILS 3.27855 01-02-21 (10) -14.5</t>
  </si>
  <si>
    <t>10000725</t>
  </si>
  <si>
    <t>+USD/-ILS 3.2787 27-01-21 (10) -13</t>
  </si>
  <si>
    <t>10000723</t>
  </si>
  <si>
    <t>+USD/-ILS 3.3007 12-01-21 (10) -3</t>
  </si>
  <si>
    <t>10000721</t>
  </si>
  <si>
    <t>+USD/-ILS 3.47 16-03-21 (12) -240</t>
  </si>
  <si>
    <t>10000385</t>
  </si>
  <si>
    <t>+ILS/-USD 3.2232 29-06-21 (10) -98</t>
  </si>
  <si>
    <t>10000310</t>
  </si>
  <si>
    <t>10000211</t>
  </si>
  <si>
    <t>+ILS/-USD 3.2443 10-05-21 (20) -77</t>
  </si>
  <si>
    <t>10000045</t>
  </si>
  <si>
    <t>+ILS/-USD 3.2461 11-05-21 (20) -79</t>
  </si>
  <si>
    <t>10000209</t>
  </si>
  <si>
    <t>+ILS/-USD 3.2469 25-03-21 (10) -56</t>
  </si>
  <si>
    <t>10000306</t>
  </si>
  <si>
    <t>+ILS/-USD 3.2802 28-04-21 (20) -68</t>
  </si>
  <si>
    <t>10000206</t>
  </si>
  <si>
    <t>+ILS/-USD 3.33 24-05-21 (12) -74</t>
  </si>
  <si>
    <t>+ILS/-USD 3.3453 27-07-21 (20) -117</t>
  </si>
  <si>
    <t>10000041</t>
  </si>
  <si>
    <t>+ILS/-USD 3.3468 22-04-21 (20) -62</t>
  </si>
  <si>
    <t>10000043</t>
  </si>
  <si>
    <t>+ILS/-USD 3.3612 25-03-21 (10) -68</t>
  </si>
  <si>
    <t>10000291</t>
  </si>
  <si>
    <t>+ILS/-USD 3.3664 16-02-21 (20) -36</t>
  </si>
  <si>
    <t>10000039</t>
  </si>
  <si>
    <t>+ILS/-USD 3.3677 04-02-21 (93) -36</t>
  </si>
  <si>
    <t>10000194</t>
  </si>
  <si>
    <t>+ILS/-USD 3.3696 25-03-21 (10) -44</t>
  </si>
  <si>
    <t>10000294</t>
  </si>
  <si>
    <t>10000184</t>
  </si>
  <si>
    <t>+ILS/-USD 3.3868 08-02-21 (10) -52</t>
  </si>
  <si>
    <t>10000186</t>
  </si>
  <si>
    <t>+ILS/-USD 3.3951 01-02-21 (20) -49</t>
  </si>
  <si>
    <t>10000188</t>
  </si>
  <si>
    <t>+ILS/-USD 3.3967 10-03-21 (10) -428</t>
  </si>
  <si>
    <t>10000077</t>
  </si>
  <si>
    <t>+ILS/-USD 3.3988 29-06-21 (10) -212</t>
  </si>
  <si>
    <t>+ILS/-USD 3.4 20-01-21 (12) -92</t>
  </si>
  <si>
    <t>10000173</t>
  </si>
  <si>
    <t>+ILS/-USD 3.4045 03-03-21 (12) -505</t>
  </si>
  <si>
    <t>10000006</t>
  </si>
  <si>
    <t>+ILS/-USD 3.414 17-03-21 (10) -440</t>
  </si>
  <si>
    <t>10000079</t>
  </si>
  <si>
    <t>+ILS/-USD 3.4148 09-02-21 (12) -102</t>
  </si>
  <si>
    <t>10000035</t>
  </si>
  <si>
    <t>+ILS/-USD 3.4172 15-03-21 (10) -453</t>
  </si>
  <si>
    <t>10000083</t>
  </si>
  <si>
    <t>+ILS/-USD 3.418 08-03-21 (10) -445</t>
  </si>
  <si>
    <t>10000081</t>
  </si>
  <si>
    <t>+ILS/-USD 3.4345 17-06-21 (12) -215</t>
  </si>
  <si>
    <t>10000180</t>
  </si>
  <si>
    <t>+ILS/-USD 3.4368 22-02-21 (93) -117</t>
  </si>
  <si>
    <t>+ILS/-USD 3.44135 28-01-21 (20) -86.5</t>
  </si>
  <si>
    <t>10000037</t>
  </si>
  <si>
    <t>+ILS/-USD 3.4438 01-03-21 (10) -122</t>
  </si>
  <si>
    <t>10000178</t>
  </si>
  <si>
    <t>+ILS/-USD 3.51765 15-03-21 (12) -418.5</t>
  </si>
  <si>
    <t>10000103</t>
  </si>
  <si>
    <t>+ILS/-USD 3.5185 25-03-21 (10) -535</t>
  </si>
  <si>
    <t>+USD/-ILS 3.377 29-06-21 (10) -150</t>
  </si>
  <si>
    <t>10000285</t>
  </si>
  <si>
    <t>+EUR/-USD 1.22075 11-01-21 (10) +12.5</t>
  </si>
  <si>
    <t>10000782</t>
  </si>
  <si>
    <t>+JPY/-USD 103.165 27-05-21 (10) -25.5</t>
  </si>
  <si>
    <t>10000773</t>
  </si>
  <si>
    <t>+JPY/-USD 103.279 25-02-21 (10) -14.1</t>
  </si>
  <si>
    <t>10000771</t>
  </si>
  <si>
    <t>+JPY/-USD 103.32 21-01-21 (10) -10</t>
  </si>
  <si>
    <t>10000769</t>
  </si>
  <si>
    <t>+JPY/-USD 103.676 25-02-21 (10) -12.4</t>
  </si>
  <si>
    <t>10000753</t>
  </si>
  <si>
    <t>+JPY/-USD 103.915 13-04-21 (10) -18.5</t>
  </si>
  <si>
    <t>10000751</t>
  </si>
  <si>
    <t>+JPY/-USD 103.965 21-01-21 (10) -11.5</t>
  </si>
  <si>
    <t>10000710</t>
  </si>
  <si>
    <t>+JPY/-USD 105.235 25-02-21 (10) -19.5</t>
  </si>
  <si>
    <t>10000609</t>
  </si>
  <si>
    <t>+USD/-EUR 1.14587 11-01-21 (10) +46.7</t>
  </si>
  <si>
    <t>10000438</t>
  </si>
  <si>
    <t>+USD/-EUR 1.17355 11-02-21 (10) +27.5</t>
  </si>
  <si>
    <t>10000666</t>
  </si>
  <si>
    <t>+USD/-EUR 1.17865 12-04-21 (12) +46.5</t>
  </si>
  <si>
    <t>10000612</t>
  </si>
  <si>
    <t>+USD/-EUR 1.18022 03-02-21 (12) -27.8</t>
  </si>
  <si>
    <t>10000635</t>
  </si>
  <si>
    <t>+USD/-EUR 1.1834 26-04-21 (20) +49</t>
  </si>
  <si>
    <t>10000619</t>
  </si>
  <si>
    <t>+USD/-EUR 1.1837 26-04-21 (12) +49</t>
  </si>
  <si>
    <t>10000617</t>
  </si>
  <si>
    <t>+USD/-EUR 1.1846 12-04-21 (10) +42</t>
  </si>
  <si>
    <t>10000684</t>
  </si>
  <si>
    <t>+USD/-EUR 1.18745 03-02-21 (10) +24.5</t>
  </si>
  <si>
    <t>10000677</t>
  </si>
  <si>
    <t>+USD/-EUR 1.192 29-04-21 (10) +47</t>
  </si>
  <si>
    <t>10000681</t>
  </si>
  <si>
    <t>+USD/-EUR 1.19235 13-05-21 (10) +50.5</t>
  </si>
  <si>
    <t>10000679</t>
  </si>
  <si>
    <t>+USD/-EUR 1.19362 07-06-21 (10) +54.2</t>
  </si>
  <si>
    <t>10000700</t>
  </si>
  <si>
    <t>+USD/-EUR 1.20405 28-06-21 (10) +59.5</t>
  </si>
  <si>
    <t>10000704</t>
  </si>
  <si>
    <t>+USD/-EUR 1.20407 28-06-21 (12) +59.7</t>
  </si>
  <si>
    <t>10000706</t>
  </si>
  <si>
    <t>+USD/-EUR 1.233 19-07-21 (10) +52</t>
  </si>
  <si>
    <t>10000797</t>
  </si>
  <si>
    <t>+USD/-GBP 1.28793 02-02-21 (10) +14.3</t>
  </si>
  <si>
    <t>10000526</t>
  </si>
  <si>
    <t>+USD/-GBP 1.29698 06-04-21 (12) +15.8</t>
  </si>
  <si>
    <t>10000538</t>
  </si>
  <si>
    <t>+USD/-GBP 1.30427 07-04-21 (10) +11.7</t>
  </si>
  <si>
    <t>10000591</t>
  </si>
  <si>
    <t>+USD/-GBP 1.32695 14-06-21 (12) +17.5</t>
  </si>
  <si>
    <t>10000730</t>
  </si>
  <si>
    <t>+USD/-GBP 1.32905 06-04-21 (10) +13.5</t>
  </si>
  <si>
    <t>10000727</t>
  </si>
  <si>
    <t>+USD/-GBP 1.33274 14-06-21 (10) +17.4</t>
  </si>
  <si>
    <t>10000736</t>
  </si>
  <si>
    <t>+USD/-GBP 1.33441 14-06-21 (10) +18.1</t>
  </si>
  <si>
    <t>10000729</t>
  </si>
  <si>
    <t>+USD/-GBP 1.34717 17-05-21 (10) +17.7</t>
  </si>
  <si>
    <t>10000734</t>
  </si>
  <si>
    <t>+USD/-GBP 1.35995 17-05-21 (10) -17.5</t>
  </si>
  <si>
    <t>10000785</t>
  </si>
  <si>
    <t>+USD/-JPY 103.76 27-05-21 (10) -28</t>
  </si>
  <si>
    <t>10000732</t>
  </si>
  <si>
    <t>+USD/-JPY 105 13-04-21 (10) -25.8</t>
  </si>
  <si>
    <t>10000614</t>
  </si>
  <si>
    <t>+USD/-JPY 105.2 26-04-21 (20) -23.5</t>
  </si>
  <si>
    <t>10000687</t>
  </si>
  <si>
    <t>+USD/-JPY 105.33 25-02-21 (10) -19</t>
  </si>
  <si>
    <t>10000606</t>
  </si>
  <si>
    <t>+USD/-JPY 105.373 25-02-21 (10) -22.7</t>
  </si>
  <si>
    <t>10000577</t>
  </si>
  <si>
    <t>+USD/-JPY 105.375 21-01-21 (10) -14.5</t>
  </si>
  <si>
    <t>10000604</t>
  </si>
  <si>
    <t>+USD/-JPY 105.84 21-01-21 (10) -24</t>
  </si>
  <si>
    <t>10000520</t>
  </si>
  <si>
    <t>+EUR/-USD 1.19878 25-01-21 (10) +19.8</t>
  </si>
  <si>
    <t>+GBP/-USD 1.33336 23-02-21 (10) +11.6</t>
  </si>
  <si>
    <t>10000301</t>
  </si>
  <si>
    <t>+USD/-AUD 0.7425 03-06-21 (10) +10</t>
  </si>
  <si>
    <t>10000305</t>
  </si>
  <si>
    <t>+USD/-EUR 1.1764 04-03-21 (10) +39</t>
  </si>
  <si>
    <t>10000278</t>
  </si>
  <si>
    <t>+USD/-EUR 1.1816 25-01-21 (10) +28</t>
  </si>
  <si>
    <t>10000182</t>
  </si>
  <si>
    <t>+USD/-EUR 1.18258 11-02-21 (12) +32.3</t>
  </si>
  <si>
    <t>10000280</t>
  </si>
  <si>
    <t>+USD/-EUR 1.19048 11-02-21 (12) +44.8</t>
  </si>
  <si>
    <t>10000168</t>
  </si>
  <si>
    <t>+USD/-EUR 1.19518 08-06-21 (10) +53.8</t>
  </si>
  <si>
    <t>10000299</t>
  </si>
  <si>
    <t>+USD/-EUR 1.22984 08-06-21 (10) +41.4</t>
  </si>
  <si>
    <t>10000314</t>
  </si>
  <si>
    <t>+USD/-EUR 1.2301 08-06-21 (12) +46</t>
  </si>
  <si>
    <t>10000312</t>
  </si>
  <si>
    <t>+USD/-GBP 1.27347 23-02-21 (10) +9.7</t>
  </si>
  <si>
    <t>10000274</t>
  </si>
  <si>
    <t>+USD/-GBP 1.3071 17-05-21 (10) +14</t>
  </si>
  <si>
    <t>10000190</t>
  </si>
  <si>
    <t>+USD/-GBP 1.3077 17-05-21 (12) +14</t>
  </si>
  <si>
    <t>10000192</t>
  </si>
  <si>
    <t>+USD/-GBP 1.31822 23-02-21 (10) +10.2</t>
  </si>
  <si>
    <t>10000296</t>
  </si>
  <si>
    <t>+USD/-GBP 1.321 02-02-21 (20) +14</t>
  </si>
  <si>
    <t>10000170</t>
  </si>
  <si>
    <t>+USD/-GBP 1.33028 23-02-21 (10) +11.8</t>
  </si>
  <si>
    <t>10000303</t>
  </si>
  <si>
    <t>+USD/-GBP 1.35559 23-02-21 (12) +10.9</t>
  </si>
  <si>
    <t>10000308</t>
  </si>
  <si>
    <t>+USD/-JPY 104.6965 26-04-21 (10) -24.35</t>
  </si>
  <si>
    <t>10000295</t>
  </si>
  <si>
    <t>+USD/-JPY 105.215 26-04-21 (10) -23.5</t>
  </si>
  <si>
    <t>10000293</t>
  </si>
  <si>
    <t>IRS</t>
  </si>
  <si>
    <t>10000002</t>
  </si>
  <si>
    <t>TRS</t>
  </si>
  <si>
    <t>10000442</t>
  </si>
  <si>
    <t>10000349</t>
  </si>
  <si>
    <t>10000469</t>
  </si>
  <si>
    <t>10000624</t>
  </si>
  <si>
    <t>10000537</t>
  </si>
  <si>
    <t>10000696</t>
  </si>
  <si>
    <t>10000688</t>
  </si>
  <si>
    <t>10000448</t>
  </si>
  <si>
    <t>10000766</t>
  </si>
  <si>
    <t>10000786</t>
  </si>
  <si>
    <t>10000174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</si>
  <si>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</si>
  <si>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</si>
  <si>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</si>
  <si>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</si>
  <si>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</si>
  <si>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</si>
  <si>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</si>
  <si>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</si>
  <si>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</si>
  <si>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</si>
  <si>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</si>
  <si>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</si>
  <si>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</si>
  <si>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בנק מזרחי טפחות בע"מ</t>
  </si>
  <si>
    <t>30120000</t>
  </si>
  <si>
    <t>30211000</t>
  </si>
  <si>
    <t>32011000</t>
  </si>
  <si>
    <t>30311000</t>
  </si>
  <si>
    <t>30212000</t>
  </si>
  <si>
    <t>32012000</t>
  </si>
  <si>
    <t>30312000</t>
  </si>
  <si>
    <t>31212000</t>
  </si>
  <si>
    <t>31712000</t>
  </si>
  <si>
    <t>31110000</t>
  </si>
  <si>
    <t>34510000</t>
  </si>
  <si>
    <t>34610000</t>
  </si>
  <si>
    <t>31710000</t>
  </si>
  <si>
    <t>32610000</t>
  </si>
  <si>
    <t>33810000</t>
  </si>
  <si>
    <t>34010000</t>
  </si>
  <si>
    <t>30810000</t>
  </si>
  <si>
    <t>31210000</t>
  </si>
  <si>
    <t>31220000</t>
  </si>
  <si>
    <t>34020000</t>
  </si>
  <si>
    <t>32020000</t>
  </si>
  <si>
    <t>31720000</t>
  </si>
  <si>
    <t>33820000</t>
  </si>
  <si>
    <t>34520000</t>
  </si>
  <si>
    <t>30820000</t>
  </si>
  <si>
    <t>דירוג פנימי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</si>
  <si>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</si>
  <si>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</si>
  <si>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</si>
  <si>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</si>
  <si>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</si>
  <si>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</si>
  <si>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</si>
  <si>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</si>
  <si>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91102700</t>
  </si>
  <si>
    <t>91102701</t>
  </si>
  <si>
    <t>91102799</t>
  </si>
  <si>
    <t>91102798</t>
  </si>
  <si>
    <t>לא</t>
  </si>
  <si>
    <t>14760843</t>
  </si>
  <si>
    <t>AA-</t>
  </si>
  <si>
    <t>472710</t>
  </si>
  <si>
    <t>74006127</t>
  </si>
  <si>
    <t>74006128</t>
  </si>
  <si>
    <t>90145563</t>
  </si>
  <si>
    <t>9912270</t>
  </si>
  <si>
    <t>14760844</t>
  </si>
  <si>
    <t>14811160</t>
  </si>
  <si>
    <t>90136004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</si>
  <si>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</si>
  <si>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</si>
  <si>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</si>
  <si>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</si>
  <si>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</si>
  <si>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</si>
  <si>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</si>
  <si>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</si>
  <si>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</si>
  <si>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</si>
  <si>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</si>
  <si>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</si>
  <si>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</si>
  <si>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458870</t>
  </si>
  <si>
    <t>458869</t>
  </si>
  <si>
    <t>455954</t>
  </si>
  <si>
    <t>A</t>
  </si>
  <si>
    <t>90145980</t>
  </si>
  <si>
    <t>482154</t>
  </si>
  <si>
    <t>482153</t>
  </si>
  <si>
    <t>90141407</t>
  </si>
  <si>
    <t>67859</t>
  </si>
  <si>
    <t>77801</t>
  </si>
  <si>
    <t>קרדן אן.וי אגח ב חש 2/18</t>
  </si>
  <si>
    <t>1143270</t>
  </si>
  <si>
    <t>סה"כ תעודות חוב מסחריות</t>
  </si>
  <si>
    <t>סה"כ מוצרים מובנים</t>
  </si>
  <si>
    <t xml:space="preserve">סה"כ קרנות השקעה </t>
  </si>
  <si>
    <t>סה"כ  פקדונות מעל 3 חודשים</t>
  </si>
  <si>
    <t>סה"כ מקרקעין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</si>
  <si>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</si>
  <si>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</si>
  <si>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</si>
  <si>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</si>
  <si>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</si>
  <si>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סה"כ בחו"ל</t>
  </si>
  <si>
    <t>גורם 155</t>
  </si>
  <si>
    <t>גורם 80</t>
  </si>
  <si>
    <t>גורם 158</t>
  </si>
  <si>
    <t>גורם 167</t>
  </si>
  <si>
    <t>גורם 156</t>
  </si>
  <si>
    <t>גורם 168</t>
  </si>
  <si>
    <t>גורם 163</t>
  </si>
  <si>
    <t>גורם 164</t>
  </si>
  <si>
    <t>גורם 148</t>
  </si>
  <si>
    <t>גורם 166</t>
  </si>
  <si>
    <t>גורם 112</t>
  </si>
  <si>
    <t>גורם 139</t>
  </si>
  <si>
    <t>גורם 161</t>
  </si>
  <si>
    <t>גורם 153</t>
  </si>
  <si>
    <t>גורם 165</t>
  </si>
  <si>
    <t>גורם 157</t>
  </si>
  <si>
    <t>מובטחות משכנתא - גורם 01</t>
  </si>
  <si>
    <t>בבטחונות אחרים - גורם 80</t>
  </si>
  <si>
    <t>בבטחונות אחרים - גורם 38</t>
  </si>
  <si>
    <t>בבטחונות אחרים - גורם 94</t>
  </si>
  <si>
    <t>בבטחונות אחרים - גורם 29</t>
  </si>
  <si>
    <t>בבטחונות אחרים- גורם 162</t>
  </si>
  <si>
    <t>בבטחונות אחרים - גורם 144</t>
  </si>
  <si>
    <t>בבטחונות אחרים - גורם 69</t>
  </si>
  <si>
    <t>בבטחונות אחרים - גורם 158</t>
  </si>
  <si>
    <t>בבטחונות אחרים - גורם 37</t>
  </si>
  <si>
    <t>בבטחונות אחרים - גורם 156</t>
  </si>
  <si>
    <t>בבטחונות אחרים - גורם 152</t>
  </si>
  <si>
    <t>בבטחונות אחרים - גורם 154</t>
  </si>
  <si>
    <t>בבטחונות אחרים - גורם 159</t>
  </si>
  <si>
    <t>בבטחונות אחרים - גורם 40</t>
  </si>
  <si>
    <t>בבטחונות אחרים - גורם 96</t>
  </si>
  <si>
    <t>בבטחונות אחרים - גורם 147</t>
  </si>
  <si>
    <t>בבטחונות אחרים - גורם 41</t>
  </si>
  <si>
    <t>בבטחונות אחרים - גורם 89</t>
  </si>
  <si>
    <t>בבטחונות אחרים - גורם 61</t>
  </si>
  <si>
    <t>בבטחונות אחרים - גורם 30</t>
  </si>
  <si>
    <t>בבטחונות אחרים - גורם 103</t>
  </si>
  <si>
    <t>בבטחונות אחרים - גורם 155</t>
  </si>
  <si>
    <t>בבטחונות אחרים - גורם 70</t>
  </si>
  <si>
    <t>בבטחונות אחרים - גורם 115*</t>
  </si>
  <si>
    <t>בבטחונות אחרים - גורם 102</t>
  </si>
  <si>
    <t>בבטחונות אחרים - גורם 97</t>
  </si>
  <si>
    <t>בבטחונות אחרים - גורם 169</t>
  </si>
  <si>
    <t>בבטחונות אחרים - גורם 118</t>
  </si>
  <si>
    <t>בבטחונות אחרים - גורם 148</t>
  </si>
  <si>
    <t>בבטחונות אחרים - גורם 166</t>
  </si>
  <si>
    <t>בבטחונות אחרים - גורם 112</t>
  </si>
  <si>
    <t>בבטחונות אחרים - גורם 153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</si>
  <si>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</si>
  <si>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</si>
  <si>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</si>
  <si>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</si>
  <si>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165</t>
  </si>
  <si>
    <t>בבטחונות אחרים - 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</si>
</sst>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30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164" fontId="23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6" fontId="13" fillId="0" borderId="0" applyFill="0" applyBorder="0" applyProtection="0">
      <alignment horizontal="right"/>
    </xf>
    <xf numFmtId="166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39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167" fontId="26" fillId="0" borderId="23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24" xfId="0" applyFont="1" applyFill="1" applyBorder="1" applyAlignment="1">
      <alignment horizontal="right"/>
    </xf>
    <xf numFmtId="0" fontId="27" fillId="0" borderId="24" xfId="0" applyFont="1" applyFill="1" applyBorder="1" applyAlignment="1">
      <alignment horizontal="right" indent="1"/>
    </xf>
    <xf numFmtId="0" fontId="26" fillId="0" borderId="24" xfId="0" applyFont="1" applyFill="1" applyBorder="1" applyAlignment="1">
      <alignment horizontal="right" indent="2"/>
    </xf>
    <xf numFmtId="0" fontId="27" fillId="0" borderId="24" xfId="0" applyFont="1" applyFill="1" applyBorder="1" applyAlignment="1">
      <alignment horizontal="right" indent="3"/>
    </xf>
    <xf numFmtId="0" fontId="27" fillId="0" borderId="24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2"/>
    </xf>
    <xf numFmtId="0" fontId="27" fillId="0" borderId="26" xfId="0" applyNumberFormat="1" applyFont="1" applyFill="1" applyBorder="1" applyAlignment="1">
      <alignment horizontal="right"/>
    </xf>
    <xf numFmtId="2" fontId="27" fillId="0" borderId="26" xfId="0" applyNumberFormat="1" applyFont="1" applyFill="1" applyBorder="1" applyAlignment="1">
      <alignment horizontal="right"/>
    </xf>
    <xf numFmtId="10" fontId="27" fillId="0" borderId="26" xfId="0" applyNumberFormat="1" applyFont="1" applyFill="1" applyBorder="1" applyAlignment="1">
      <alignment horizontal="right"/>
    </xf>
    <xf numFmtId="4" fontId="27" fillId="0" borderId="26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 indent="3"/>
    </xf>
    <xf numFmtId="4" fontId="26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5" fillId="4" borderId="0" xfId="0" applyFont="1" applyFill="1" applyAlignment="1">
      <alignment horizontal="center"/>
    </xf>
    <xf numFmtId="164" fontId="6" fillId="0" borderId="27" xfId="13" applyFont="1" applyFill="1" applyBorder="1" applyAlignment="1">
      <alignment horizontal="right"/>
    </xf>
    <xf numFmtId="10" fontId="6" fillId="0" borderId="27" xfId="14" applyNumberFormat="1" applyFont="1" applyFill="1" applyBorder="1" applyAlignment="1">
      <alignment horizontal="center"/>
    </xf>
    <xf numFmtId="2" fontId="6" fillId="0" borderId="27" xfId="7" applyNumberFormat="1" applyFont="1" applyFill="1" applyBorder="1" applyAlignment="1">
      <alignment horizontal="right"/>
    </xf>
    <xf numFmtId="168" fontId="6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7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9" fillId="0" borderId="0" xfId="0" applyFont="1" applyFill="1"/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</cellXfs>
  <cellStyles count="23">
    <cellStyle name="Comma" xfId="13" builtinId="3"/>
    <cellStyle name="Comma 2" xfId="1"/>
    <cellStyle name="Comma 2 2" xfId="15"/>
    <cellStyle name="Comma 3" xfId="22"/>
    <cellStyle name="Comma 4" xfId="20"/>
    <cellStyle name="Currency [0] _1" xfId="2"/>
    <cellStyle name="Hyperlink 2" xfId="3"/>
    <cellStyle name="Normal" xfId="0" builtinId="0"/>
    <cellStyle name="Normal 11" xfId="4"/>
    <cellStyle name="Normal 11 2" xfId="16"/>
    <cellStyle name="Normal 2" xfId="5"/>
    <cellStyle name="Normal 2 2" xfId="17"/>
    <cellStyle name="Normal 3" xfId="6"/>
    <cellStyle name="Normal 3 2" xfId="18"/>
    <cellStyle name="Normal 4" xfId="12"/>
    <cellStyle name="Normal_2007-16618" xfId="7"/>
    <cellStyle name="Percent" xfId="14" builtinId="5"/>
    <cellStyle name="Percent 2" xfId="8"/>
    <cellStyle name="Percent 2 2" xfId="19"/>
    <cellStyle name="Percent 3" xfId="21"/>
    <cellStyle name="Text" xfId="9"/>
    <cellStyle name="Total" xfId="10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zoomScale="85" zoomScaleNormal="85" workbookViewId="0">
      <selection activeCell="G12" sqref="G12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141</v>
      </c>
      <c r="C1" s="67" t="s" vm="1">
        <v>221</v>
      </c>
    </row>
    <row r="2" spans="1:4">
      <c r="B2" s="46" t="s">
        <v>140</v>
      </c>
      <c r="C2" s="67" t="s">
        <v>222</v>
      </c>
    </row>
    <row r="3" spans="1:4">
      <c r="B3" s="46" t="s">
        <v>142</v>
      </c>
      <c r="C3" s="67" t="s">
        <v>223</v>
      </c>
    </row>
    <row r="4" spans="1:4">
      <c r="B4" s="46" t="s">
        <v>143</v>
      </c>
      <c r="C4" s="67">
        <v>12152</v>
      </c>
    </row>
    <row r="6" spans="1:4" ht="26.25" customHeight="1">
      <c r="B6" s="124" t="s">
        <v>155</v>
      </c>
      <c r="C6" s="125"/>
      <c r="D6" s="126"/>
    </row>
    <row r="7" spans="1:4" s="9" customFormat="1">
      <c r="B7" s="21"/>
      <c r="C7" s="22" t="s">
        <v>106</v>
      </c>
      <c r="D7" s="23" t="s">
        <v>104</v>
      </c>
    </row>
    <row r="8" spans="1:4" s="9" customFormat="1">
      <c r="B8" s="21"/>
      <c r="C8" s="24" t="s">
        <v>200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154</v>
      </c>
      <c r="C10" s="107">
        <f>C11+C12+C23+C33+C37</f>
        <v>51681.912609578998</v>
      </c>
      <c r="D10" s="108">
        <f>C10/$C$42</f>
        <v>1</v>
      </c>
    </row>
    <row r="11" spans="1:4">
      <c r="A11" s="42" t="s">
        <v>121</v>
      </c>
      <c r="B11" s="27" t="s">
        <v>156</v>
      </c>
      <c r="C11" s="107">
        <f>מזומנים!J10</f>
        <v>3344.5468147000001</v>
      </c>
      <c r="D11" s="108">
        <f t="shared" ref="D11:D13" si="0">C11/$C$42</f>
        <v>6.471406814925236E-2</v>
      </c>
    </row>
    <row r="12" spans="1:4">
      <c r="B12" s="27" t="s">
        <v>157</v>
      </c>
      <c r="C12" s="107">
        <f>SUM(C13:C21)</f>
        <v>46105.598922523001</v>
      </c>
      <c r="D12" s="108">
        <f t="shared" si="0"/>
        <v>0.89210318648264475</v>
      </c>
    </row>
    <row r="13" spans="1:4">
      <c r="A13" s="44" t="s">
        <v>121</v>
      </c>
      <c r="B13" s="28" t="s">
        <v>67</v>
      </c>
      <c r="C13" s="107" vm="2">
        <v>16031.988767651999</v>
      </c>
      <c r="D13" s="108">
        <f t="shared" si="0"/>
        <v>0.31020502063773364</v>
      </c>
    </row>
    <row r="14" spans="1:4">
      <c r="A14" s="44" t="s">
        <v>121</v>
      </c>
      <c r="B14" s="28" t="s">
        <v>68</v>
      </c>
      <c r="C14" s="107" t="s" vm="3">
        <v>2465</v>
      </c>
      <c r="D14" s="108" t="s" vm="4">
        <v>2465</v>
      </c>
    </row>
    <row r="15" spans="1:4">
      <c r="A15" s="44" t="s">
        <v>121</v>
      </c>
      <c r="B15" s="28" t="s">
        <v>69</v>
      </c>
      <c r="C15" s="107">
        <f>'אג"ח קונצרני'!R11</f>
        <v>15900.187141508004</v>
      </c>
      <c r="D15" s="108">
        <f t="shared" ref="D15:D21" si="1">C15/$C$42</f>
        <v>0.30765477395588836</v>
      </c>
    </row>
    <row r="16" spans="1:4">
      <c r="A16" s="44" t="s">
        <v>121</v>
      </c>
      <c r="B16" s="28" t="s">
        <v>70</v>
      </c>
      <c r="C16" s="107">
        <f>מניות!L11</f>
        <v>4291.2536306499996</v>
      </c>
      <c r="D16" s="108">
        <f t="shared" si="1"/>
        <v>8.3032020565249665E-2</v>
      </c>
    </row>
    <row r="17" spans="1:4">
      <c r="A17" s="44" t="s">
        <v>121</v>
      </c>
      <c r="B17" s="28" t="s">
        <v>213</v>
      </c>
      <c r="C17" s="107" vm="5">
        <v>8679.5020283100002</v>
      </c>
      <c r="D17" s="108">
        <f t="shared" si="1"/>
        <v>0.16794080540086853</v>
      </c>
    </row>
    <row r="18" spans="1:4">
      <c r="A18" s="44" t="s">
        <v>121</v>
      </c>
      <c r="B18" s="28" t="s">
        <v>71</v>
      </c>
      <c r="C18" s="107" vm="6">
        <v>1167.7998438280001</v>
      </c>
      <c r="D18" s="108">
        <f t="shared" si="1"/>
        <v>2.2595909958865453E-2</v>
      </c>
    </row>
    <row r="19" spans="1:4">
      <c r="A19" s="44" t="s">
        <v>121</v>
      </c>
      <c r="B19" s="28" t="s">
        <v>72</v>
      </c>
      <c r="C19" s="107" vm="7">
        <v>0.8933272000000001</v>
      </c>
      <c r="D19" s="108">
        <f t="shared" si="1"/>
        <v>1.7285103334864318E-5</v>
      </c>
    </row>
    <row r="20" spans="1:4">
      <c r="A20" s="44" t="s">
        <v>121</v>
      </c>
      <c r="B20" s="28" t="s">
        <v>73</v>
      </c>
      <c r="C20" s="107" vm="8">
        <v>5.5329336699999994</v>
      </c>
      <c r="D20" s="108">
        <f t="shared" si="1"/>
        <v>1.070574479663219E-4</v>
      </c>
    </row>
    <row r="21" spans="1:4">
      <c r="A21" s="44" t="s">
        <v>121</v>
      </c>
      <c r="B21" s="28" t="s">
        <v>74</v>
      </c>
      <c r="C21" s="107" vm="9">
        <v>28.441249705000008</v>
      </c>
      <c r="D21" s="108">
        <f t="shared" si="1"/>
        <v>5.5031341273791316E-4</v>
      </c>
    </row>
    <row r="22" spans="1:4">
      <c r="A22" s="44" t="s">
        <v>121</v>
      </c>
      <c r="B22" s="28" t="s">
        <v>75</v>
      </c>
      <c r="C22" s="107" t="s" vm="10">
        <v>2465</v>
      </c>
      <c r="D22" s="108" t="s" vm="11">
        <v>2465</v>
      </c>
    </row>
    <row r="23" spans="1:4">
      <c r="B23" s="27" t="s">
        <v>158</v>
      </c>
      <c r="C23" s="107">
        <f>SUM(C26:C31)</f>
        <v>495.60841737499993</v>
      </c>
      <c r="D23" s="108">
        <f>C23/$C$42</f>
        <v>9.5895912583378595E-3</v>
      </c>
    </row>
    <row r="24" spans="1:4">
      <c r="A24" s="44" t="s">
        <v>121</v>
      </c>
      <c r="B24" s="28" t="s">
        <v>76</v>
      </c>
      <c r="C24" s="107" t="s" vm="12">
        <v>2465</v>
      </c>
      <c r="D24" s="108" t="s" vm="13">
        <v>2465</v>
      </c>
    </row>
    <row r="25" spans="1:4">
      <c r="A25" s="44" t="s">
        <v>121</v>
      </c>
      <c r="B25" s="28" t="s">
        <v>77</v>
      </c>
      <c r="C25" s="107" t="s" vm="14">
        <v>2465</v>
      </c>
      <c r="D25" s="108" t="s" vm="15">
        <v>2465</v>
      </c>
    </row>
    <row r="26" spans="1:4">
      <c r="A26" s="44" t="s">
        <v>121</v>
      </c>
      <c r="B26" s="28" t="s">
        <v>69</v>
      </c>
      <c r="C26" s="107" vm="16">
        <v>215.26696265399997</v>
      </c>
      <c r="D26" s="108">
        <f>C26/$C$42</f>
        <v>4.1652282546157408E-3</v>
      </c>
    </row>
    <row r="27" spans="1:4">
      <c r="A27" s="44" t="s">
        <v>121</v>
      </c>
      <c r="B27" s="28" t="s">
        <v>78</v>
      </c>
      <c r="C27" s="107" t="s" vm="17">
        <v>2465</v>
      </c>
      <c r="D27" s="108" t="s" vm="18">
        <v>2465</v>
      </c>
    </row>
    <row r="28" spans="1:4">
      <c r="A28" s="44" t="s">
        <v>121</v>
      </c>
      <c r="B28" s="28" t="s">
        <v>79</v>
      </c>
      <c r="C28" s="107" t="s" vm="19">
        <v>2465</v>
      </c>
      <c r="D28" s="108" t="s" vm="20">
        <v>2465</v>
      </c>
    </row>
    <row r="29" spans="1:4">
      <c r="A29" s="44" t="s">
        <v>121</v>
      </c>
      <c r="B29" s="28" t="s">
        <v>80</v>
      </c>
      <c r="C29" s="107" vm="21">
        <v>-4.7376827409999995</v>
      </c>
      <c r="D29" s="108">
        <f>C29/$C$42</f>
        <v>-9.1670035062167818E-5</v>
      </c>
    </row>
    <row r="30" spans="1:4">
      <c r="A30" s="44" t="s">
        <v>121</v>
      </c>
      <c r="B30" s="28" t="s">
        <v>181</v>
      </c>
      <c r="C30" s="107" t="s" vm="22">
        <v>2465</v>
      </c>
      <c r="D30" s="108" t="s" vm="23">
        <v>2465</v>
      </c>
    </row>
    <row r="31" spans="1:4">
      <c r="A31" s="44" t="s">
        <v>121</v>
      </c>
      <c r="B31" s="28" t="s">
        <v>101</v>
      </c>
      <c r="C31" s="107" vm="24">
        <v>285.07913746199995</v>
      </c>
      <c r="D31" s="108">
        <f>C31/$C$42</f>
        <v>5.5160330387842857E-3</v>
      </c>
    </row>
    <row r="32" spans="1:4">
      <c r="A32" s="44" t="s">
        <v>121</v>
      </c>
      <c r="B32" s="28" t="s">
        <v>81</v>
      </c>
      <c r="C32" s="107" t="s" vm="25">
        <v>2465</v>
      </c>
      <c r="D32" s="108" t="s" vm="26">
        <v>2465</v>
      </c>
    </row>
    <row r="33" spans="1:4">
      <c r="A33" s="44" t="s">
        <v>121</v>
      </c>
      <c r="B33" s="27" t="s">
        <v>159</v>
      </c>
      <c r="C33" s="107">
        <f>הלוואות!P10</f>
        <v>1745.6816095060001</v>
      </c>
      <c r="D33" s="108">
        <f>C33/$C$42</f>
        <v>3.3777418856252746E-2</v>
      </c>
    </row>
    <row r="34" spans="1:4">
      <c r="A34" s="44" t="s">
        <v>121</v>
      </c>
      <c r="B34" s="27" t="s">
        <v>160</v>
      </c>
      <c r="C34" s="107" t="s" vm="27">
        <v>2465</v>
      </c>
      <c r="D34" s="108" t="s" vm="28">
        <v>2465</v>
      </c>
    </row>
    <row r="35" spans="1:4">
      <c r="A35" s="44" t="s">
        <v>121</v>
      </c>
      <c r="B35" s="27" t="s">
        <v>161</v>
      </c>
      <c r="C35" s="107" t="s" vm="29">
        <v>2465</v>
      </c>
      <c r="D35" s="108" t="s" vm="30">
        <v>2465</v>
      </c>
    </row>
    <row r="36" spans="1:4">
      <c r="A36" s="44" t="s">
        <v>121</v>
      </c>
      <c r="B36" s="45" t="s">
        <v>162</v>
      </c>
      <c r="C36" s="107" t="s" vm="31">
        <v>2465</v>
      </c>
      <c r="D36" s="108" t="s" vm="32">
        <v>2465</v>
      </c>
    </row>
    <row r="37" spans="1:4">
      <c r="A37" s="44" t="s">
        <v>121</v>
      </c>
      <c r="B37" s="27" t="s">
        <v>163</v>
      </c>
      <c r="C37" s="107">
        <f>'השקעות אחרות '!I10</f>
        <v>-9.5231545250000007</v>
      </c>
      <c r="D37" s="108" vm="33">
        <v>3.0731073332473972E-5</v>
      </c>
    </row>
    <row r="38" spans="1:4">
      <c r="A38" s="44"/>
      <c r="B38" s="55" t="s">
        <v>165</v>
      </c>
      <c r="C38" s="107">
        <v>0</v>
      </c>
      <c r="D38" s="108">
        <v>0</v>
      </c>
    </row>
    <row r="39" spans="1:4">
      <c r="A39" s="44" t="s">
        <v>121</v>
      </c>
      <c r="B39" s="56" t="s">
        <v>166</v>
      </c>
      <c r="C39" s="107" t="s" vm="34">
        <v>2465</v>
      </c>
      <c r="D39" s="108" t="s" vm="35">
        <v>2465</v>
      </c>
    </row>
    <row r="40" spans="1:4">
      <c r="A40" s="44" t="s">
        <v>121</v>
      </c>
      <c r="B40" s="56" t="s">
        <v>198</v>
      </c>
      <c r="C40" s="107" t="s" vm="36">
        <v>2465</v>
      </c>
      <c r="D40" s="108" t="s" vm="37">
        <v>2465</v>
      </c>
    </row>
    <row r="41" spans="1:4">
      <c r="A41" s="44" t="s">
        <v>121</v>
      </c>
      <c r="B41" s="56" t="s">
        <v>167</v>
      </c>
      <c r="C41" s="107" t="s" vm="38">
        <v>2465</v>
      </c>
      <c r="D41" s="108" t="s" vm="39">
        <v>2465</v>
      </c>
    </row>
    <row r="42" spans="1:4">
      <c r="B42" s="56" t="s">
        <v>82</v>
      </c>
      <c r="C42" s="107">
        <f>C10</f>
        <v>51681.912609578998</v>
      </c>
      <c r="D42" s="108" vm="40">
        <v>1</v>
      </c>
    </row>
    <row r="43" spans="1:4">
      <c r="A43" s="44" t="s">
        <v>121</v>
      </c>
      <c r="B43" s="56" t="s">
        <v>164</v>
      </c>
      <c r="C43" s="107">
        <f>'יתרת התחייבות להשקעה'!C10</f>
        <v>743.20962687970689</v>
      </c>
      <c r="D43" s="108"/>
    </row>
    <row r="44" spans="1:4">
      <c r="B44" s="5" t="s">
        <v>105</v>
      </c>
    </row>
    <row r="45" spans="1:4">
      <c r="C45" s="62" t="s">
        <v>148</v>
      </c>
      <c r="D45" s="34" t="s">
        <v>100</v>
      </c>
    </row>
    <row r="46" spans="1:4">
      <c r="C46" s="63" t="s">
        <v>0</v>
      </c>
      <c r="D46" s="23" t="s">
        <v>1</v>
      </c>
    </row>
    <row r="47" spans="1:4">
      <c r="C47" s="109" t="s">
        <v>131</v>
      </c>
      <c r="D47" s="110" vm="41">
        <v>2.4834000000000001</v>
      </c>
    </row>
    <row r="48" spans="1:4">
      <c r="C48" s="109" t="s">
        <v>138</v>
      </c>
      <c r="D48" s="110">
        <v>0.6189953599414697</v>
      </c>
    </row>
    <row r="49" spans="2:4">
      <c r="C49" s="109" t="s">
        <v>135</v>
      </c>
      <c r="D49" s="110" vm="42">
        <v>2.5217000000000001</v>
      </c>
    </row>
    <row r="50" spans="2:4">
      <c r="B50" s="11"/>
      <c r="C50" s="109" t="s">
        <v>1547</v>
      </c>
      <c r="D50" s="110" vm="43">
        <v>3.6497999999999999</v>
      </c>
    </row>
    <row r="51" spans="2:4">
      <c r="C51" s="109" t="s">
        <v>129</v>
      </c>
      <c r="D51" s="110" vm="44">
        <v>3.9441000000000002</v>
      </c>
    </row>
    <row r="52" spans="2:4">
      <c r="C52" s="109" t="s">
        <v>130</v>
      </c>
      <c r="D52" s="110" vm="45">
        <v>4.3918999999999997</v>
      </c>
    </row>
    <row r="53" spans="2:4">
      <c r="C53" s="109" t="s">
        <v>132</v>
      </c>
      <c r="D53" s="110">
        <v>0.41466749213228088</v>
      </c>
    </row>
    <row r="54" spans="2:4">
      <c r="C54" s="109" t="s">
        <v>136</v>
      </c>
      <c r="D54" s="110" vm="46">
        <v>3.1191</v>
      </c>
    </row>
    <row r="55" spans="2:4">
      <c r="C55" s="109" t="s">
        <v>137</v>
      </c>
      <c r="D55" s="110">
        <v>0.1616666499049611</v>
      </c>
    </row>
    <row r="56" spans="2:4">
      <c r="C56" s="109" t="s">
        <v>134</v>
      </c>
      <c r="D56" s="110" vm="47">
        <v>0.53</v>
      </c>
    </row>
    <row r="57" spans="2:4">
      <c r="C57" s="109" t="s">
        <v>2466</v>
      </c>
      <c r="D57" s="110">
        <v>2.3138354999999997</v>
      </c>
    </row>
    <row r="58" spans="2:4">
      <c r="C58" s="109" t="s">
        <v>133</v>
      </c>
      <c r="D58" s="110" vm="48">
        <v>0.39319999999999999</v>
      </c>
    </row>
    <row r="59" spans="2:4">
      <c r="C59" s="109" t="s">
        <v>127</v>
      </c>
      <c r="D59" s="110" vm="49">
        <v>3.2149999999999999</v>
      </c>
    </row>
    <row r="60" spans="2:4">
      <c r="C60" s="109" t="s">
        <v>139</v>
      </c>
      <c r="D60" s="110" vm="50">
        <v>0.219</v>
      </c>
    </row>
    <row r="61" spans="2:4">
      <c r="C61" s="109" t="s">
        <v>2467</v>
      </c>
      <c r="D61" s="110" vm="51">
        <v>0.37669999999999998</v>
      </c>
    </row>
    <row r="62" spans="2:4">
      <c r="C62" s="109" t="s">
        <v>2468</v>
      </c>
      <c r="D62" s="110">
        <v>4.3362502427760637E-2</v>
      </c>
    </row>
    <row r="63" spans="2:4">
      <c r="C63" s="109" t="s">
        <v>2469</v>
      </c>
      <c r="D63" s="110">
        <v>0.49255423458757203</v>
      </c>
    </row>
    <row r="64" spans="2:4">
      <c r="C64" s="109" t="s">
        <v>128</v>
      </c>
      <c r="D64" s="110">
        <v>1</v>
      </c>
    </row>
    <row r="65" spans="3:4">
      <c r="C65" s="111"/>
      <c r="D65" s="111"/>
    </row>
    <row r="66" spans="3:4">
      <c r="C66" s="111"/>
      <c r="D66" s="111"/>
    </row>
    <row r="67" spans="3:4">
      <c r="C67" s="112"/>
      <c r="D67" s="112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140625" style="2" bestFit="1" customWidth="1"/>
    <col min="3" max="3" width="64.710937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141</v>
      </c>
      <c r="C1" s="67" t="s" vm="1">
        <v>221</v>
      </c>
    </row>
    <row r="2" spans="2:13">
      <c r="B2" s="46" t="s">
        <v>140</v>
      </c>
      <c r="C2" s="67" t="s">
        <v>222</v>
      </c>
    </row>
    <row r="3" spans="2:13">
      <c r="B3" s="46" t="s">
        <v>142</v>
      </c>
      <c r="C3" s="67" t="s">
        <v>223</v>
      </c>
    </row>
    <row r="4" spans="2:13">
      <c r="B4" s="46" t="s">
        <v>143</v>
      </c>
      <c r="C4" s="67">
        <v>12152</v>
      </c>
    </row>
    <row r="6" spans="2:13" ht="26.25" customHeight="1">
      <c r="B6" s="127" t="s">
        <v>169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3" ht="26.25" customHeight="1">
      <c r="B7" s="127" t="s">
        <v>90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  <c r="M7" s="3"/>
    </row>
    <row r="8" spans="2:13" s="3" customFormat="1" ht="78.75">
      <c r="B8" s="21" t="s">
        <v>111</v>
      </c>
      <c r="C8" s="29" t="s">
        <v>44</v>
      </c>
      <c r="D8" s="29" t="s">
        <v>114</v>
      </c>
      <c r="E8" s="29" t="s">
        <v>65</v>
      </c>
      <c r="F8" s="29" t="s">
        <v>98</v>
      </c>
      <c r="G8" s="29" t="s">
        <v>197</v>
      </c>
      <c r="H8" s="29" t="s">
        <v>196</v>
      </c>
      <c r="I8" s="29" t="s">
        <v>61</v>
      </c>
      <c r="J8" s="29" t="s">
        <v>58</v>
      </c>
      <c r="K8" s="29" t="s">
        <v>144</v>
      </c>
      <c r="L8" s="30" t="s">
        <v>146</v>
      </c>
    </row>
    <row r="9" spans="2:13" s="3" customFormat="1">
      <c r="B9" s="14"/>
      <c r="C9" s="29"/>
      <c r="D9" s="29"/>
      <c r="E9" s="29"/>
      <c r="F9" s="29"/>
      <c r="G9" s="15" t="s">
        <v>204</v>
      </c>
      <c r="H9" s="15"/>
      <c r="I9" s="15" t="s">
        <v>200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03" t="s">
        <v>49</v>
      </c>
      <c r="C11" s="70"/>
      <c r="D11" s="70"/>
      <c r="E11" s="70"/>
      <c r="F11" s="70"/>
      <c r="G11" s="101"/>
      <c r="H11" s="79"/>
      <c r="I11" s="101">
        <v>5.5329336699999994</v>
      </c>
      <c r="J11" s="70"/>
      <c r="K11" s="78">
        <f>IFERROR(I11/$I$11,0)</f>
        <v>1</v>
      </c>
      <c r="L11" s="78">
        <f>I11/'סכום נכסי הקרן'!$C$42</f>
        <v>1.070574479663219E-4</v>
      </c>
    </row>
    <row r="12" spans="2:13">
      <c r="B12" s="88" t="s">
        <v>191</v>
      </c>
      <c r="C12" s="72"/>
      <c r="D12" s="72"/>
      <c r="E12" s="72"/>
      <c r="F12" s="72"/>
      <c r="G12" s="102"/>
      <c r="H12" s="81"/>
      <c r="I12" s="102">
        <v>4.4333640089999999</v>
      </c>
      <c r="J12" s="72"/>
      <c r="K12" s="80">
        <f t="shared" ref="K12:K24" si="0">IFERROR(I12/$I$11,0)</f>
        <v>0.80126823732553443</v>
      </c>
      <c r="L12" s="80">
        <f>I12/'סכום נכסי הקרן'!$C$42</f>
        <v>8.5781732624544876E-5</v>
      </c>
    </row>
    <row r="13" spans="2:13">
      <c r="B13" s="85" t="s">
        <v>187</v>
      </c>
      <c r="C13" s="70"/>
      <c r="D13" s="70"/>
      <c r="E13" s="70"/>
      <c r="F13" s="70"/>
      <c r="G13" s="101"/>
      <c r="H13" s="79"/>
      <c r="I13" s="101">
        <v>4.4333640089999999</v>
      </c>
      <c r="J13" s="70"/>
      <c r="K13" s="78">
        <f t="shared" si="0"/>
        <v>0.80126823732553443</v>
      </c>
      <c r="L13" s="78">
        <f>I13/'סכום נכסי הקרן'!$C$42</f>
        <v>8.5781732624544876E-5</v>
      </c>
    </row>
    <row r="14" spans="2:13">
      <c r="B14" s="100" t="s">
        <v>1935</v>
      </c>
      <c r="C14" s="72" t="s">
        <v>1936</v>
      </c>
      <c r="D14" s="82" t="s">
        <v>115</v>
      </c>
      <c r="E14" s="82" t="s">
        <v>639</v>
      </c>
      <c r="F14" s="82" t="s">
        <v>128</v>
      </c>
      <c r="G14" s="102">
        <v>0.27207799999999999</v>
      </c>
      <c r="H14" s="81">
        <v>397000</v>
      </c>
      <c r="I14" s="102">
        <v>1.08014839</v>
      </c>
      <c r="J14" s="72"/>
      <c r="K14" s="80">
        <f t="shared" si="0"/>
        <v>0.19522164089127786</v>
      </c>
      <c r="L14" s="80">
        <f>I14/'סכום נכסי הקרן'!$C$42</f>
        <v>2.0899930661617959E-5</v>
      </c>
    </row>
    <row r="15" spans="2:13">
      <c r="B15" s="100" t="s">
        <v>1937</v>
      </c>
      <c r="C15" s="72" t="s">
        <v>1938</v>
      </c>
      <c r="D15" s="82" t="s">
        <v>115</v>
      </c>
      <c r="E15" s="82" t="s">
        <v>639</v>
      </c>
      <c r="F15" s="82" t="s">
        <v>128</v>
      </c>
      <c r="G15" s="102">
        <v>-0.27207799999999999</v>
      </c>
      <c r="H15" s="81">
        <v>454000</v>
      </c>
      <c r="I15" s="102">
        <v>-1.235232667</v>
      </c>
      <c r="J15" s="72"/>
      <c r="K15" s="80">
        <f t="shared" si="0"/>
        <v>-0.22325094437649387</v>
      </c>
      <c r="L15" s="80">
        <f>I15/'סכום נכסי הקרן'!$C$42</f>
        <v>-2.3900676361018718E-5</v>
      </c>
    </row>
    <row r="16" spans="2:13">
      <c r="B16" s="100" t="s">
        <v>1939</v>
      </c>
      <c r="C16" s="72" t="s">
        <v>1940</v>
      </c>
      <c r="D16" s="82" t="s">
        <v>115</v>
      </c>
      <c r="E16" s="82" t="s">
        <v>639</v>
      </c>
      <c r="F16" s="82" t="s">
        <v>128</v>
      </c>
      <c r="G16" s="102">
        <v>0.89670699999999992</v>
      </c>
      <c r="H16" s="81">
        <v>512000</v>
      </c>
      <c r="I16" s="102">
        <v>4.5911384059999998</v>
      </c>
      <c r="J16" s="72"/>
      <c r="K16" s="80">
        <f t="shared" si="0"/>
        <v>0.82978374219331641</v>
      </c>
      <c r="L16" s="80">
        <f>I16/'סכום נכסי הקרן'!$C$42</f>
        <v>8.8834529803160839E-5</v>
      </c>
    </row>
    <row r="17" spans="2:12">
      <c r="B17" s="100" t="s">
        <v>1941</v>
      </c>
      <c r="C17" s="72" t="s">
        <v>1942</v>
      </c>
      <c r="D17" s="82" t="s">
        <v>115</v>
      </c>
      <c r="E17" s="82" t="s">
        <v>639</v>
      </c>
      <c r="F17" s="82" t="s">
        <v>128</v>
      </c>
      <c r="G17" s="102">
        <v>-0.89670699999999992</v>
      </c>
      <c r="H17" s="81">
        <v>300</v>
      </c>
      <c r="I17" s="102">
        <v>-2.6901199999999998E-3</v>
      </c>
      <c r="J17" s="72"/>
      <c r="K17" s="80">
        <f t="shared" si="0"/>
        <v>-4.8620138256600504E-4</v>
      </c>
      <c r="L17" s="80">
        <f>I17/'סכום נכסי הקרן'!$C$42</f>
        <v>-5.2051479215213851E-8</v>
      </c>
    </row>
    <row r="18" spans="2:12">
      <c r="B18" s="71"/>
      <c r="C18" s="72"/>
      <c r="D18" s="72"/>
      <c r="E18" s="72"/>
      <c r="F18" s="72"/>
      <c r="G18" s="102"/>
      <c r="H18" s="81"/>
      <c r="I18" s="72"/>
      <c r="J18" s="72"/>
      <c r="K18" s="80"/>
      <c r="L18" s="72"/>
    </row>
    <row r="19" spans="2:12">
      <c r="B19" s="88" t="s">
        <v>190</v>
      </c>
      <c r="C19" s="72"/>
      <c r="D19" s="72"/>
      <c r="E19" s="72"/>
      <c r="F19" s="72"/>
      <c r="G19" s="102"/>
      <c r="H19" s="81"/>
      <c r="I19" s="102">
        <v>1.0995696610000001</v>
      </c>
      <c r="J19" s="72"/>
      <c r="K19" s="80">
        <f t="shared" si="0"/>
        <v>0.19873176267446566</v>
      </c>
      <c r="L19" s="80">
        <f>I19/'סכום נכסי הקרן'!$C$42</f>
        <v>2.127571534177704E-5</v>
      </c>
    </row>
    <row r="20" spans="2:12">
      <c r="B20" s="85" t="s">
        <v>187</v>
      </c>
      <c r="C20" s="70"/>
      <c r="D20" s="70"/>
      <c r="E20" s="70"/>
      <c r="F20" s="70"/>
      <c r="G20" s="101"/>
      <c r="H20" s="79"/>
      <c r="I20" s="101">
        <v>1.0995696610000001</v>
      </c>
      <c r="J20" s="70"/>
      <c r="K20" s="78">
        <f t="shared" si="0"/>
        <v>0.19873176267446566</v>
      </c>
      <c r="L20" s="78">
        <f>I20/'סכום נכסי הקרן'!$C$42</f>
        <v>2.127571534177704E-5</v>
      </c>
    </row>
    <row r="21" spans="2:12">
      <c r="B21" s="100" t="s">
        <v>1943</v>
      </c>
      <c r="C21" s="72" t="s">
        <v>1944</v>
      </c>
      <c r="D21" s="82" t="s">
        <v>28</v>
      </c>
      <c r="E21" s="82" t="s">
        <v>639</v>
      </c>
      <c r="F21" s="82" t="s">
        <v>127</v>
      </c>
      <c r="G21" s="102">
        <v>-0.21991599999999997</v>
      </c>
      <c r="H21" s="81">
        <v>290</v>
      </c>
      <c r="I21" s="102">
        <v>-0.20503867299999998</v>
      </c>
      <c r="J21" s="72"/>
      <c r="K21" s="80">
        <f t="shared" si="0"/>
        <v>-3.7057858494081677E-2</v>
      </c>
      <c r="L21" s="80">
        <f>I21/'סכום נכסי הקרן'!$C$42</f>
        <v>-3.9673197574734691E-6</v>
      </c>
    </row>
    <row r="22" spans="2:12">
      <c r="B22" s="100" t="s">
        <v>1945</v>
      </c>
      <c r="C22" s="72" t="s">
        <v>1946</v>
      </c>
      <c r="D22" s="82" t="s">
        <v>28</v>
      </c>
      <c r="E22" s="82" t="s">
        <v>639</v>
      </c>
      <c r="F22" s="82" t="s">
        <v>127</v>
      </c>
      <c r="G22" s="102">
        <v>0.21991599999999997</v>
      </c>
      <c r="H22" s="81">
        <v>1280</v>
      </c>
      <c r="I22" s="102">
        <v>0.90499828199999999</v>
      </c>
      <c r="J22" s="72"/>
      <c r="K22" s="80">
        <f t="shared" si="0"/>
        <v>0.16356572046163714</v>
      </c>
      <c r="L22" s="80">
        <f>I22/'סכום נכסי הקרן'!$C$42</f>
        <v>1.7510928607395673E-5</v>
      </c>
    </row>
    <row r="23" spans="2:12">
      <c r="B23" s="100" t="s">
        <v>1947</v>
      </c>
      <c r="C23" s="72" t="s">
        <v>1948</v>
      </c>
      <c r="D23" s="82" t="s">
        <v>28</v>
      </c>
      <c r="E23" s="82" t="s">
        <v>639</v>
      </c>
      <c r="F23" s="82" t="s">
        <v>129</v>
      </c>
      <c r="G23" s="102">
        <v>-0.47124899999999997</v>
      </c>
      <c r="H23" s="81">
        <v>490</v>
      </c>
      <c r="I23" s="102">
        <v>-9.1073919000000003E-2</v>
      </c>
      <c r="J23" s="72"/>
      <c r="K23" s="80">
        <f t="shared" si="0"/>
        <v>-1.6460330889887572E-2</v>
      </c>
      <c r="L23" s="80">
        <f>I23/'סכום נכסי הקרן'!$C$42</f>
        <v>-1.7622010177525799E-6</v>
      </c>
    </row>
    <row r="24" spans="2:12">
      <c r="B24" s="100" t="s">
        <v>1949</v>
      </c>
      <c r="C24" s="72" t="s">
        <v>1950</v>
      </c>
      <c r="D24" s="82" t="s">
        <v>28</v>
      </c>
      <c r="E24" s="82" t="s">
        <v>639</v>
      </c>
      <c r="F24" s="82" t="s">
        <v>129</v>
      </c>
      <c r="G24" s="102">
        <v>0.47124899999999997</v>
      </c>
      <c r="H24" s="81">
        <v>2640</v>
      </c>
      <c r="I24" s="102">
        <v>0.49068397100000005</v>
      </c>
      <c r="J24" s="72"/>
      <c r="K24" s="80">
        <f t="shared" si="0"/>
        <v>8.8684231596797738E-2</v>
      </c>
      <c r="L24" s="80">
        <f>I24/'סכום נכסי הקרן'!$C$42</f>
        <v>9.4943075096074157E-6</v>
      </c>
    </row>
    <row r="25" spans="2:12">
      <c r="B25" s="71"/>
      <c r="C25" s="72"/>
      <c r="D25" s="72"/>
      <c r="E25" s="72"/>
      <c r="F25" s="72"/>
      <c r="G25" s="102"/>
      <c r="H25" s="81"/>
      <c r="I25" s="72"/>
      <c r="J25" s="72"/>
      <c r="K25" s="80"/>
      <c r="L25" s="72"/>
    </row>
    <row r="26" spans="2:12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</row>
    <row r="27" spans="2:12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8" spans="2:12">
      <c r="B28" s="115" t="s">
        <v>212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</row>
    <row r="29" spans="2:12">
      <c r="B29" s="115" t="s">
        <v>107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</row>
    <row r="30" spans="2:12">
      <c r="B30" s="115" t="s">
        <v>195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2:12">
      <c r="B31" s="115" t="s">
        <v>203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2" spans="2:12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</row>
    <row r="33" spans="2:12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2:12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2:12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2:12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2:12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2:12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spans="2:12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</row>
    <row r="40" spans="2:12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</row>
    <row r="41" spans="2:12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</row>
    <row r="42" spans="2:12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2:12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</row>
    <row r="44" spans="2:12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</row>
    <row r="45" spans="2:12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6" spans="2:12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</row>
    <row r="47" spans="2:12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</row>
    <row r="48" spans="2:12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</row>
    <row r="49" spans="2:12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0" spans="2:12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</row>
    <row r="51" spans="2:12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</row>
    <row r="52" spans="2:12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</row>
    <row r="53" spans="2:12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</row>
    <row r="54" spans="2:12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</row>
    <row r="55" spans="2:12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</row>
    <row r="56" spans="2:12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</row>
    <row r="57" spans="2:12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</row>
    <row r="58" spans="2:12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</row>
    <row r="59" spans="2:12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2:12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</row>
    <row r="61" spans="2:12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2:12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</row>
    <row r="63" spans="2:12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</row>
    <row r="64" spans="2:12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</row>
    <row r="65" spans="2:12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</row>
    <row r="66" spans="2:12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</row>
    <row r="67" spans="2:12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</row>
    <row r="68" spans="2:12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</row>
    <row r="69" spans="2:12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</row>
    <row r="70" spans="2:12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</row>
    <row r="71" spans="2:12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</row>
    <row r="72" spans="2:12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</row>
    <row r="73" spans="2:12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</row>
    <row r="74" spans="2:12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</row>
    <row r="75" spans="2:12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</row>
    <row r="76" spans="2:12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</row>
    <row r="77" spans="2:12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</row>
    <row r="78" spans="2:12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</row>
    <row r="79" spans="2:12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</row>
    <row r="80" spans="2:12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</row>
    <row r="81" spans="2:12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</row>
    <row r="82" spans="2:12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</row>
    <row r="83" spans="2:12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</row>
    <row r="84" spans="2:12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</row>
    <row r="85" spans="2:12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</row>
    <row r="86" spans="2:12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</row>
    <row r="87" spans="2:12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</row>
    <row r="88" spans="2:12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</row>
    <row r="89" spans="2:12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</row>
    <row r="90" spans="2:12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</row>
    <row r="91" spans="2:12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</row>
    <row r="92" spans="2:12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</row>
    <row r="93" spans="2:12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</row>
    <row r="94" spans="2:12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</row>
    <row r="95" spans="2:12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</row>
    <row r="96" spans="2:12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</row>
    <row r="97" spans="2:12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</row>
    <row r="98" spans="2:12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</row>
    <row r="99" spans="2:12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</row>
    <row r="100" spans="2:12"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</row>
    <row r="101" spans="2:12"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</row>
    <row r="102" spans="2:12"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</row>
    <row r="103" spans="2:12"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2:12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</row>
    <row r="105" spans="2:12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</row>
    <row r="106" spans="2:12"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</row>
    <row r="107" spans="2:12"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</row>
    <row r="108" spans="2:12"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</row>
    <row r="109" spans="2:12"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</row>
    <row r="110" spans="2:12"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</row>
    <row r="111" spans="2:12"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</row>
    <row r="112" spans="2:12"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</row>
    <row r="113" spans="2:12"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</row>
    <row r="114" spans="2:12"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</row>
    <row r="115" spans="2:12"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</row>
    <row r="116" spans="2:12"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</row>
    <row r="117" spans="2:12"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</row>
    <row r="118" spans="2:12"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</row>
    <row r="119" spans="2:12"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</row>
    <row r="120" spans="2:12"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</row>
    <row r="121" spans="2:12"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</row>
    <row r="122" spans="2:12"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</row>
    <row r="123" spans="2:12"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</row>
    <row r="124" spans="2:12"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</row>
    <row r="125" spans="2:12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</row>
    <row r="441" spans="2:12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</row>
    <row r="442" spans="2:12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</row>
    <row r="443" spans="2:12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</row>
    <row r="444" spans="2:12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</row>
    <row r="445" spans="2:12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</row>
    <row r="446" spans="2:12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</row>
    <row r="447" spans="2:12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</row>
    <row r="448" spans="2:12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</row>
    <row r="449" spans="2:12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</row>
    <row r="450" spans="2:12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</row>
    <row r="451" spans="2:12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</row>
    <row r="452" spans="2:12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</row>
    <row r="453" spans="2:12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</row>
    <row r="454" spans="2:12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</row>
    <row r="455" spans="2:12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</row>
    <row r="456" spans="2:12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</row>
    <row r="457" spans="2:12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</row>
    <row r="458" spans="2:12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</row>
    <row r="459" spans="2:12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</row>
    <row r="460" spans="2:12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</row>
    <row r="461" spans="2:12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</row>
    <row r="462" spans="2:12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</row>
    <row r="463" spans="2:12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</row>
    <row r="464" spans="2:12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</row>
    <row r="465" spans="2:12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</row>
    <row r="466" spans="2:12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</row>
    <row r="467" spans="2:12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</row>
    <row r="468" spans="2:12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</row>
    <row r="469" spans="2:12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</row>
    <row r="470" spans="2:12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</row>
    <row r="471" spans="2:12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</row>
    <row r="472" spans="2:12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</row>
    <row r="473" spans="2:12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</row>
    <row r="474" spans="2:12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</row>
    <row r="475" spans="2:12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</row>
    <row r="476" spans="2:12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</row>
    <row r="477" spans="2:12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</row>
    <row r="478" spans="2:12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</row>
    <row r="479" spans="2:12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</row>
    <row r="480" spans="2:12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</row>
    <row r="481" spans="2:12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</row>
    <row r="482" spans="2:12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</row>
    <row r="483" spans="2:12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</row>
    <row r="484" spans="2:12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</row>
    <row r="485" spans="2:12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</row>
    <row r="486" spans="2:12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</row>
    <row r="487" spans="2:12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</row>
    <row r="488" spans="2:12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</row>
    <row r="489" spans="2:12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</row>
    <row r="490" spans="2:12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</row>
    <row r="491" spans="2:12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</row>
    <row r="492" spans="2:12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</row>
    <row r="493" spans="2:12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</row>
    <row r="494" spans="2:12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</row>
    <row r="495" spans="2:12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</row>
    <row r="496" spans="2:12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</row>
    <row r="497" spans="2:12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</row>
    <row r="498" spans="2:12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</row>
    <row r="499" spans="2:12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</row>
    <row r="500" spans="2:12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</row>
    <row r="501" spans="2:12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</row>
    <row r="502" spans="2:12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</row>
    <row r="503" spans="2:12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</row>
    <row r="504" spans="2:12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</row>
    <row r="505" spans="2:12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</row>
    <row r="506" spans="2:12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</row>
    <row r="507" spans="2:12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</row>
    <row r="508" spans="2:12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</row>
    <row r="509" spans="2:12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</row>
    <row r="510" spans="2:12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</row>
    <row r="511" spans="2:12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</row>
    <row r="512" spans="2:12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</row>
    <row r="513" spans="2:12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</row>
    <row r="514" spans="2:12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</row>
    <row r="515" spans="2:12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</row>
    <row r="516" spans="2:12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</row>
    <row r="517" spans="2:12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</row>
    <row r="518" spans="2:12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</row>
    <row r="519" spans="2:12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</row>
    <row r="520" spans="2:12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</row>
    <row r="521" spans="2:12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</row>
    <row r="522" spans="2:12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</row>
    <row r="523" spans="2:12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</row>
    <row r="524" spans="2:12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</row>
    <row r="525" spans="2:12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</row>
    <row r="526" spans="2:12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</row>
    <row r="527" spans="2:12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</row>
    <row r="528" spans="2:12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</row>
    <row r="529" spans="2:12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</row>
    <row r="530" spans="2:12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</row>
    <row r="531" spans="2:12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</row>
    <row r="532" spans="2:12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</row>
    <row r="533" spans="2:12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</row>
    <row r="534" spans="2:12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</row>
    <row r="535" spans="2:12">
      <c r="B535" s="113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</row>
    <row r="536" spans="2:12">
      <c r="B536" s="113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</row>
    <row r="537" spans="2:12">
      <c r="B537" s="113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</row>
    <row r="538" spans="2:12">
      <c r="B538" s="113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</row>
    <row r="539" spans="2:12">
      <c r="B539" s="113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</row>
    <row r="540" spans="2:12">
      <c r="B540" s="113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</row>
    <row r="541" spans="2:12">
      <c r="B541" s="113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</row>
    <row r="542" spans="2:12">
      <c r="B542" s="113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</row>
    <row r="543" spans="2:12">
      <c r="B543" s="113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</row>
    <row r="544" spans="2:12"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</row>
    <row r="545" spans="2:12">
      <c r="B545" s="113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</row>
    <row r="546" spans="2:12">
      <c r="B546" s="113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</row>
    <row r="547" spans="2:12">
      <c r="B547" s="113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</row>
    <row r="548" spans="2:12">
      <c r="B548" s="113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</row>
    <row r="549" spans="2:12"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</row>
    <row r="550" spans="2:12">
      <c r="B550" s="113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</row>
    <row r="551" spans="2:12">
      <c r="B551" s="113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</row>
    <row r="552" spans="2:12">
      <c r="B552" s="113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</row>
    <row r="553" spans="2:12">
      <c r="B553" s="113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</row>
    <row r="554" spans="2:12"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</row>
    <row r="555" spans="2:12">
      <c r="B555" s="113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</row>
    <row r="556" spans="2:12">
      <c r="B556" s="113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</row>
    <row r="557" spans="2:12">
      <c r="B557" s="113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</row>
    <row r="558" spans="2:12">
      <c r="B558" s="113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</row>
    <row r="559" spans="2:12">
      <c r="B559" s="113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</row>
    <row r="560" spans="2:12">
      <c r="B560" s="113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</row>
    <row r="561" spans="2:12">
      <c r="B561" s="113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</row>
    <row r="562" spans="2:12">
      <c r="B562" s="113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</row>
    <row r="563" spans="2:12">
      <c r="B563" s="113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</row>
    <row r="564" spans="2:12">
      <c r="B564" s="113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</row>
    <row r="565" spans="2:12">
      <c r="B565" s="113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</row>
    <row r="566" spans="2:12">
      <c r="B566" s="113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</row>
    <row r="567" spans="2:12">
      <c r="B567" s="113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</row>
    <row r="568" spans="2:12">
      <c r="B568" s="113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</row>
    <row r="569" spans="2:12">
      <c r="B569" s="113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</row>
    <row r="570" spans="2:12">
      <c r="B570" s="113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</row>
    <row r="571" spans="2:12">
      <c r="B571" s="113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</row>
    <row r="572" spans="2:12">
      <c r="B572" s="113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</row>
    <row r="573" spans="2:12">
      <c r="B573" s="113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</row>
    <row r="574" spans="2:12">
      <c r="B574" s="113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</row>
    <row r="575" spans="2:12">
      <c r="B575" s="113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</row>
    <row r="576" spans="2:12">
      <c r="B576" s="113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</row>
    <row r="577" spans="2:12">
      <c r="B577" s="113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</row>
    <row r="578" spans="2:12">
      <c r="B578" s="113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</row>
    <row r="579" spans="2:12">
      <c r="B579" s="113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</row>
    <row r="580" spans="2:12">
      <c r="B580" s="113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</row>
    <row r="581" spans="2:12">
      <c r="B581" s="113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</row>
    <row r="582" spans="2:12">
      <c r="B582" s="113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</row>
    <row r="583" spans="2:12">
      <c r="B583" s="113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</row>
    <row r="584" spans="2:12">
      <c r="B584" s="113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</row>
    <row r="585" spans="2:12">
      <c r="B585" s="113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</row>
    <row r="586" spans="2:12">
      <c r="B586" s="113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64.710937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141</v>
      </c>
      <c r="C1" s="67" t="s" vm="1">
        <v>221</v>
      </c>
    </row>
    <row r="2" spans="1:11">
      <c r="B2" s="46" t="s">
        <v>140</v>
      </c>
      <c r="C2" s="67" t="s">
        <v>222</v>
      </c>
    </row>
    <row r="3" spans="1:11">
      <c r="B3" s="46" t="s">
        <v>142</v>
      </c>
      <c r="C3" s="67" t="s">
        <v>223</v>
      </c>
    </row>
    <row r="4" spans="1:11">
      <c r="B4" s="46" t="s">
        <v>143</v>
      </c>
      <c r="C4" s="67">
        <v>12152</v>
      </c>
    </row>
    <row r="6" spans="1:11" ht="26.25" customHeight="1">
      <c r="B6" s="127" t="s">
        <v>169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1:11" ht="26.25" customHeight="1">
      <c r="B7" s="127" t="s">
        <v>91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1:11" s="3" customFormat="1" ht="78.75">
      <c r="A8" s="2"/>
      <c r="B8" s="21" t="s">
        <v>111</v>
      </c>
      <c r="C8" s="29" t="s">
        <v>44</v>
      </c>
      <c r="D8" s="29" t="s">
        <v>114</v>
      </c>
      <c r="E8" s="29" t="s">
        <v>65</v>
      </c>
      <c r="F8" s="29" t="s">
        <v>98</v>
      </c>
      <c r="G8" s="29" t="s">
        <v>197</v>
      </c>
      <c r="H8" s="29" t="s">
        <v>196</v>
      </c>
      <c r="I8" s="29" t="s">
        <v>61</v>
      </c>
      <c r="J8" s="29" t="s">
        <v>144</v>
      </c>
      <c r="K8" s="30" t="s">
        <v>146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204</v>
      </c>
      <c r="H9" s="15"/>
      <c r="I9" s="15" t="s">
        <v>200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4" t="s">
        <v>48</v>
      </c>
      <c r="C11" s="72"/>
      <c r="D11" s="72"/>
      <c r="E11" s="72"/>
      <c r="F11" s="72"/>
      <c r="G11" s="102"/>
      <c r="H11" s="81"/>
      <c r="I11" s="102">
        <v>28.441249705000008</v>
      </c>
      <c r="J11" s="80">
        <f>IFERROR(I11/$I$11,0)</f>
        <v>1</v>
      </c>
      <c r="K11" s="80">
        <f>I11/'סכום נכסי הקרן'!$C$42</f>
        <v>5.5031341273791316E-4</v>
      </c>
    </row>
    <row r="12" spans="1:11">
      <c r="B12" s="88" t="s">
        <v>193</v>
      </c>
      <c r="C12" s="72"/>
      <c r="D12" s="72"/>
      <c r="E12" s="72"/>
      <c r="F12" s="72"/>
      <c r="G12" s="102"/>
      <c r="H12" s="81"/>
      <c r="I12" s="102">
        <v>28.441249705000001</v>
      </c>
      <c r="J12" s="80">
        <f t="shared" ref="J12:J14" si="0">IFERROR(I12/$I$11,0)</f>
        <v>0.99999999999999978</v>
      </c>
      <c r="K12" s="80">
        <f>I12/'סכום נכסי הקרן'!$C$42</f>
        <v>5.5031341273791305E-4</v>
      </c>
    </row>
    <row r="13" spans="1:11">
      <c r="B13" s="71" t="s">
        <v>1951</v>
      </c>
      <c r="C13" s="72" t="s">
        <v>1952</v>
      </c>
      <c r="D13" s="82" t="s">
        <v>28</v>
      </c>
      <c r="E13" s="82" t="s">
        <v>639</v>
      </c>
      <c r="F13" s="82" t="s">
        <v>127</v>
      </c>
      <c r="G13" s="102">
        <v>2.0360100000000001</v>
      </c>
      <c r="H13" s="81">
        <v>374875</v>
      </c>
      <c r="I13" s="102">
        <v>27.946957813000001</v>
      </c>
      <c r="J13" s="80">
        <f t="shared" si="0"/>
        <v>0.98262059870339979</v>
      </c>
      <c r="K13" s="80">
        <f>I13/'סכום נכסי הקרן'!$C$42</f>
        <v>5.4074929509903948E-4</v>
      </c>
    </row>
    <row r="14" spans="1:11">
      <c r="B14" s="71" t="s">
        <v>1953</v>
      </c>
      <c r="C14" s="72" t="s">
        <v>1954</v>
      </c>
      <c r="D14" s="82" t="s">
        <v>28</v>
      </c>
      <c r="E14" s="82" t="s">
        <v>639</v>
      </c>
      <c r="F14" s="82" t="s">
        <v>129</v>
      </c>
      <c r="G14" s="102">
        <v>0.51674900000000001</v>
      </c>
      <c r="H14" s="81">
        <v>39850</v>
      </c>
      <c r="I14" s="102">
        <v>0.49429189200000001</v>
      </c>
      <c r="J14" s="80">
        <f t="shared" si="0"/>
        <v>1.7379401296599949E-2</v>
      </c>
      <c r="K14" s="80">
        <f>I14/'סכום נכסי הקרן'!$C$42</f>
        <v>9.5641176388736301E-6</v>
      </c>
    </row>
    <row r="15" spans="1:11">
      <c r="B15" s="88"/>
      <c r="C15" s="72"/>
      <c r="D15" s="72"/>
      <c r="E15" s="72"/>
      <c r="F15" s="72"/>
      <c r="G15" s="102"/>
      <c r="H15" s="81"/>
      <c r="I15" s="72"/>
      <c r="J15" s="80"/>
      <c r="K15" s="72"/>
    </row>
    <row r="16" spans="1:11"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2:11"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2:11">
      <c r="B18" s="115" t="s">
        <v>212</v>
      </c>
      <c r="C18" s="84"/>
      <c r="D18" s="84"/>
      <c r="E18" s="84"/>
      <c r="F18" s="84"/>
      <c r="G18" s="84"/>
      <c r="H18" s="84"/>
      <c r="I18" s="84"/>
      <c r="J18" s="84"/>
      <c r="K18" s="84"/>
    </row>
    <row r="19" spans="2:11">
      <c r="B19" s="115" t="s">
        <v>107</v>
      </c>
      <c r="C19" s="84"/>
      <c r="D19" s="84"/>
      <c r="E19" s="84"/>
      <c r="F19" s="84"/>
      <c r="G19" s="84"/>
      <c r="H19" s="84"/>
      <c r="I19" s="84"/>
      <c r="J19" s="84"/>
      <c r="K19" s="84"/>
    </row>
    <row r="20" spans="2:11">
      <c r="B20" s="115" t="s">
        <v>195</v>
      </c>
      <c r="C20" s="84"/>
      <c r="D20" s="84"/>
      <c r="E20" s="84"/>
      <c r="F20" s="84"/>
      <c r="G20" s="84"/>
      <c r="H20" s="84"/>
      <c r="I20" s="84"/>
      <c r="J20" s="84"/>
      <c r="K20" s="84"/>
    </row>
    <row r="21" spans="2:11">
      <c r="B21" s="115" t="s">
        <v>203</v>
      </c>
      <c r="C21" s="84"/>
      <c r="D21" s="84"/>
      <c r="E21" s="84"/>
      <c r="F21" s="84"/>
      <c r="G21" s="84"/>
      <c r="H21" s="84"/>
      <c r="I21" s="84"/>
      <c r="J21" s="84"/>
      <c r="K21" s="84"/>
    </row>
    <row r="22" spans="2:11"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2:11"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2:11">
      <c r="B24" s="84"/>
      <c r="C24" s="84"/>
      <c r="D24" s="84"/>
      <c r="E24" s="84"/>
      <c r="F24" s="84"/>
      <c r="G24" s="84"/>
      <c r="H24" s="84"/>
      <c r="I24" s="84"/>
      <c r="J24" s="84"/>
      <c r="K24" s="84"/>
    </row>
    <row r="25" spans="2:11"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pans="2:11"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spans="2:11"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2:11">
      <c r="B28" s="84"/>
      <c r="C28" s="84"/>
      <c r="D28" s="84"/>
      <c r="E28" s="84"/>
      <c r="F28" s="84"/>
      <c r="G28" s="84"/>
      <c r="H28" s="84"/>
      <c r="I28" s="84"/>
      <c r="J28" s="84"/>
      <c r="K28" s="84"/>
    </row>
    <row r="29" spans="2:11"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2:11"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2:11">
      <c r="B31" s="84"/>
      <c r="C31" s="84"/>
      <c r="D31" s="84"/>
      <c r="E31" s="84"/>
      <c r="F31" s="84"/>
      <c r="G31" s="84"/>
      <c r="H31" s="84"/>
      <c r="I31" s="84"/>
      <c r="J31" s="84"/>
      <c r="K31" s="84"/>
    </row>
    <row r="32" spans="2:11"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2:11"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2:11"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2:11"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2:11">
      <c r="B36" s="84"/>
      <c r="C36" s="84"/>
      <c r="D36" s="84"/>
      <c r="E36" s="84"/>
      <c r="F36" s="84"/>
      <c r="G36" s="84"/>
      <c r="H36" s="84"/>
      <c r="I36" s="84"/>
      <c r="J36" s="84"/>
      <c r="K36" s="84"/>
    </row>
    <row r="37" spans="2:11">
      <c r="B37" s="84"/>
      <c r="C37" s="84"/>
      <c r="D37" s="84"/>
      <c r="E37" s="84"/>
      <c r="F37" s="84"/>
      <c r="G37" s="84"/>
      <c r="H37" s="84"/>
      <c r="I37" s="84"/>
      <c r="J37" s="84"/>
      <c r="K37" s="84"/>
    </row>
    <row r="38" spans="2:11"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2:11">
      <c r="B39" s="84"/>
      <c r="C39" s="84"/>
      <c r="D39" s="84"/>
      <c r="E39" s="84"/>
      <c r="F39" s="84"/>
      <c r="G39" s="84"/>
      <c r="H39" s="84"/>
      <c r="I39" s="84"/>
      <c r="J39" s="84"/>
      <c r="K39" s="84"/>
    </row>
    <row r="40" spans="2:11">
      <c r="B40" s="84"/>
      <c r="C40" s="84"/>
      <c r="D40" s="84"/>
      <c r="E40" s="84"/>
      <c r="F40" s="84"/>
      <c r="G40" s="84"/>
      <c r="H40" s="84"/>
      <c r="I40" s="84"/>
      <c r="J40" s="84"/>
      <c r="K40" s="84"/>
    </row>
    <row r="41" spans="2:11">
      <c r="B41" s="84"/>
      <c r="C41" s="84"/>
      <c r="D41" s="84"/>
      <c r="E41" s="84"/>
      <c r="F41" s="84"/>
      <c r="G41" s="84"/>
      <c r="H41" s="84"/>
      <c r="I41" s="84"/>
      <c r="J41" s="84"/>
      <c r="K41" s="84"/>
    </row>
    <row r="42" spans="2:11">
      <c r="B42" s="84"/>
      <c r="C42" s="84"/>
      <c r="D42" s="84"/>
      <c r="E42" s="84"/>
      <c r="F42" s="84"/>
      <c r="G42" s="84"/>
      <c r="H42" s="84"/>
      <c r="I42" s="84"/>
      <c r="J42" s="84"/>
      <c r="K42" s="84"/>
    </row>
    <row r="43" spans="2:11">
      <c r="B43" s="84"/>
      <c r="C43" s="84"/>
      <c r="D43" s="84"/>
      <c r="E43" s="84"/>
      <c r="F43" s="84"/>
      <c r="G43" s="84"/>
      <c r="H43" s="84"/>
      <c r="I43" s="84"/>
      <c r="J43" s="84"/>
      <c r="K43" s="84"/>
    </row>
    <row r="44" spans="2:11"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2:11">
      <c r="B45" s="84"/>
      <c r="C45" s="84"/>
      <c r="D45" s="84"/>
      <c r="E45" s="84"/>
      <c r="F45" s="84"/>
      <c r="G45" s="84"/>
      <c r="H45" s="84"/>
      <c r="I45" s="84"/>
      <c r="J45" s="84"/>
      <c r="K45" s="84"/>
    </row>
    <row r="46" spans="2:11">
      <c r="B46" s="84"/>
      <c r="C46" s="84"/>
      <c r="D46" s="84"/>
      <c r="E46" s="84"/>
      <c r="F46" s="84"/>
      <c r="G46" s="84"/>
      <c r="H46" s="84"/>
      <c r="I46" s="84"/>
      <c r="J46" s="84"/>
      <c r="K46" s="84"/>
    </row>
    <row r="47" spans="2:11"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2:11"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2:11">
      <c r="B49" s="84"/>
      <c r="C49" s="84"/>
      <c r="D49" s="84"/>
      <c r="E49" s="84"/>
      <c r="F49" s="84"/>
      <c r="G49" s="84"/>
      <c r="H49" s="84"/>
      <c r="I49" s="84"/>
      <c r="J49" s="84"/>
      <c r="K49" s="84"/>
    </row>
    <row r="50" spans="2:11">
      <c r="B50" s="84"/>
      <c r="C50" s="84"/>
      <c r="D50" s="84"/>
      <c r="E50" s="84"/>
      <c r="F50" s="84"/>
      <c r="G50" s="84"/>
      <c r="H50" s="84"/>
      <c r="I50" s="84"/>
      <c r="J50" s="84"/>
      <c r="K50" s="84"/>
    </row>
    <row r="51" spans="2:11"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2:11">
      <c r="B52" s="84"/>
      <c r="C52" s="84"/>
      <c r="D52" s="84"/>
      <c r="E52" s="84"/>
      <c r="F52" s="84"/>
      <c r="G52" s="84"/>
      <c r="H52" s="84"/>
      <c r="I52" s="84"/>
      <c r="J52" s="84"/>
      <c r="K52" s="84"/>
    </row>
    <row r="53" spans="2:11">
      <c r="B53" s="84"/>
      <c r="C53" s="84"/>
      <c r="D53" s="84"/>
      <c r="E53" s="84"/>
      <c r="F53" s="84"/>
      <c r="G53" s="84"/>
      <c r="H53" s="84"/>
      <c r="I53" s="84"/>
      <c r="J53" s="84"/>
      <c r="K53" s="84"/>
    </row>
    <row r="54" spans="2:11">
      <c r="B54" s="84"/>
      <c r="C54" s="84"/>
      <c r="D54" s="84"/>
      <c r="E54" s="84"/>
      <c r="F54" s="84"/>
      <c r="G54" s="84"/>
      <c r="H54" s="84"/>
      <c r="I54" s="84"/>
      <c r="J54" s="84"/>
      <c r="K54" s="84"/>
    </row>
    <row r="55" spans="2:11"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spans="2:11">
      <c r="B56" s="84"/>
      <c r="C56" s="84"/>
      <c r="D56" s="84"/>
      <c r="E56" s="84"/>
      <c r="F56" s="84"/>
      <c r="G56" s="84"/>
      <c r="H56" s="84"/>
      <c r="I56" s="84"/>
      <c r="J56" s="84"/>
      <c r="K56" s="84"/>
    </row>
    <row r="57" spans="2:11">
      <c r="B57" s="84"/>
      <c r="C57" s="84"/>
      <c r="D57" s="84"/>
      <c r="E57" s="84"/>
      <c r="F57" s="84"/>
      <c r="G57" s="84"/>
      <c r="H57" s="84"/>
      <c r="I57" s="84"/>
      <c r="J57" s="84"/>
      <c r="K57" s="84"/>
    </row>
    <row r="58" spans="2:11">
      <c r="B58" s="84"/>
      <c r="C58" s="84"/>
      <c r="D58" s="84"/>
      <c r="E58" s="84"/>
      <c r="F58" s="84"/>
      <c r="G58" s="84"/>
      <c r="H58" s="84"/>
      <c r="I58" s="84"/>
      <c r="J58" s="84"/>
      <c r="K58" s="84"/>
    </row>
    <row r="59" spans="2:11">
      <c r="B59" s="84"/>
      <c r="C59" s="84"/>
      <c r="D59" s="84"/>
      <c r="E59" s="84"/>
      <c r="F59" s="84"/>
      <c r="G59" s="84"/>
      <c r="H59" s="84"/>
      <c r="I59" s="84"/>
      <c r="J59" s="84"/>
      <c r="K59" s="84"/>
    </row>
    <row r="60" spans="2:11">
      <c r="B60" s="84"/>
      <c r="C60" s="84"/>
      <c r="D60" s="84"/>
      <c r="E60" s="84"/>
      <c r="F60" s="84"/>
      <c r="G60" s="84"/>
      <c r="H60" s="84"/>
      <c r="I60" s="84"/>
      <c r="J60" s="84"/>
      <c r="K60" s="84"/>
    </row>
    <row r="61" spans="2:11"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2:11">
      <c r="B62" s="84"/>
      <c r="C62" s="84"/>
      <c r="D62" s="84"/>
      <c r="E62" s="84"/>
      <c r="F62" s="84"/>
      <c r="G62" s="84"/>
      <c r="H62" s="84"/>
      <c r="I62" s="84"/>
      <c r="J62" s="84"/>
      <c r="K62" s="84"/>
    </row>
    <row r="63" spans="2:11"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2:11">
      <c r="B64" s="84"/>
      <c r="C64" s="84"/>
      <c r="D64" s="84"/>
      <c r="E64" s="84"/>
      <c r="F64" s="84"/>
      <c r="G64" s="84"/>
      <c r="H64" s="84"/>
      <c r="I64" s="84"/>
      <c r="J64" s="84"/>
      <c r="K64" s="84"/>
    </row>
    <row r="65" spans="2:11"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2:11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>
      <c r="B67" s="84"/>
      <c r="C67" s="84"/>
      <c r="D67" s="84"/>
      <c r="E67" s="84"/>
      <c r="F67" s="84"/>
      <c r="G67" s="84"/>
      <c r="H67" s="84"/>
      <c r="I67" s="84"/>
      <c r="J67" s="84"/>
      <c r="K67" s="84"/>
    </row>
    <row r="68" spans="2:11">
      <c r="B68" s="84"/>
      <c r="C68" s="84"/>
      <c r="D68" s="84"/>
      <c r="E68" s="84"/>
      <c r="F68" s="84"/>
      <c r="G68" s="84"/>
      <c r="H68" s="84"/>
      <c r="I68" s="84"/>
      <c r="J68" s="84"/>
      <c r="K68" s="84"/>
    </row>
    <row r="69" spans="2:11">
      <c r="B69" s="84"/>
      <c r="C69" s="84"/>
      <c r="D69" s="84"/>
      <c r="E69" s="84"/>
      <c r="F69" s="84"/>
      <c r="G69" s="84"/>
      <c r="H69" s="84"/>
      <c r="I69" s="84"/>
      <c r="J69" s="84"/>
      <c r="K69" s="84"/>
    </row>
    <row r="70" spans="2:11">
      <c r="B70" s="84"/>
      <c r="C70" s="84"/>
      <c r="D70" s="84"/>
      <c r="E70" s="84"/>
      <c r="F70" s="84"/>
      <c r="G70" s="84"/>
      <c r="H70" s="84"/>
      <c r="I70" s="84"/>
      <c r="J70" s="84"/>
      <c r="K70" s="84"/>
    </row>
    <row r="71" spans="2:11">
      <c r="B71" s="84"/>
      <c r="C71" s="84"/>
      <c r="D71" s="84"/>
      <c r="E71" s="84"/>
      <c r="F71" s="84"/>
      <c r="G71" s="84"/>
      <c r="H71" s="84"/>
      <c r="I71" s="84"/>
      <c r="J71" s="84"/>
      <c r="K71" s="84"/>
    </row>
    <row r="72" spans="2:11">
      <c r="B72" s="84"/>
      <c r="C72" s="84"/>
      <c r="D72" s="84"/>
      <c r="E72" s="84"/>
      <c r="F72" s="84"/>
      <c r="G72" s="84"/>
      <c r="H72" s="84"/>
      <c r="I72" s="84"/>
      <c r="J72" s="84"/>
      <c r="K72" s="84"/>
    </row>
    <row r="73" spans="2:11">
      <c r="B73" s="84"/>
      <c r="C73" s="84"/>
      <c r="D73" s="84"/>
      <c r="E73" s="84"/>
      <c r="F73" s="84"/>
      <c r="G73" s="84"/>
      <c r="H73" s="84"/>
      <c r="I73" s="84"/>
      <c r="J73" s="84"/>
      <c r="K73" s="84"/>
    </row>
    <row r="74" spans="2:11">
      <c r="B74" s="84"/>
      <c r="C74" s="84"/>
      <c r="D74" s="84"/>
      <c r="E74" s="84"/>
      <c r="F74" s="84"/>
      <c r="G74" s="84"/>
      <c r="H74" s="84"/>
      <c r="I74" s="84"/>
      <c r="J74" s="84"/>
      <c r="K74" s="84"/>
    </row>
    <row r="75" spans="2:11">
      <c r="B75" s="84"/>
      <c r="C75" s="84"/>
      <c r="D75" s="84"/>
      <c r="E75" s="84"/>
      <c r="F75" s="84"/>
      <c r="G75" s="84"/>
      <c r="H75" s="84"/>
      <c r="I75" s="84"/>
      <c r="J75" s="84"/>
      <c r="K75" s="84"/>
    </row>
    <row r="76" spans="2:11">
      <c r="B76" s="84"/>
      <c r="C76" s="84"/>
      <c r="D76" s="84"/>
      <c r="E76" s="84"/>
      <c r="F76" s="84"/>
      <c r="G76" s="84"/>
      <c r="H76" s="84"/>
      <c r="I76" s="84"/>
      <c r="J76" s="84"/>
      <c r="K76" s="84"/>
    </row>
    <row r="77" spans="2:11">
      <c r="B77" s="84"/>
      <c r="C77" s="84"/>
      <c r="D77" s="84"/>
      <c r="E77" s="84"/>
      <c r="F77" s="84"/>
      <c r="G77" s="84"/>
      <c r="H77" s="84"/>
      <c r="I77" s="84"/>
      <c r="J77" s="84"/>
      <c r="K77" s="84"/>
    </row>
    <row r="78" spans="2:11">
      <c r="B78" s="84"/>
      <c r="C78" s="84"/>
      <c r="D78" s="84"/>
      <c r="E78" s="84"/>
      <c r="F78" s="84"/>
      <c r="G78" s="84"/>
      <c r="H78" s="84"/>
      <c r="I78" s="84"/>
      <c r="J78" s="84"/>
      <c r="K78" s="84"/>
    </row>
    <row r="79" spans="2:11">
      <c r="B79" s="84"/>
      <c r="C79" s="84"/>
      <c r="D79" s="84"/>
      <c r="E79" s="84"/>
      <c r="F79" s="84"/>
      <c r="G79" s="84"/>
      <c r="H79" s="84"/>
      <c r="I79" s="84"/>
      <c r="J79" s="84"/>
      <c r="K79" s="84"/>
    </row>
    <row r="80" spans="2:11">
      <c r="B80" s="84"/>
      <c r="C80" s="84"/>
      <c r="D80" s="84"/>
      <c r="E80" s="84"/>
      <c r="F80" s="84"/>
      <c r="G80" s="84"/>
      <c r="H80" s="84"/>
      <c r="I80" s="84"/>
      <c r="J80" s="84"/>
      <c r="K80" s="84"/>
    </row>
    <row r="81" spans="2:11">
      <c r="B81" s="84"/>
      <c r="C81" s="84"/>
      <c r="D81" s="84"/>
      <c r="E81" s="84"/>
      <c r="F81" s="84"/>
      <c r="G81" s="84"/>
      <c r="H81" s="84"/>
      <c r="I81" s="84"/>
      <c r="J81" s="84"/>
      <c r="K81" s="84"/>
    </row>
    <row r="82" spans="2:11">
      <c r="B82" s="84"/>
      <c r="C82" s="84"/>
      <c r="D82" s="84"/>
      <c r="E82" s="84"/>
      <c r="F82" s="84"/>
      <c r="G82" s="84"/>
      <c r="H82" s="84"/>
      <c r="I82" s="84"/>
      <c r="J82" s="84"/>
      <c r="K82" s="84"/>
    </row>
    <row r="83" spans="2:11">
      <c r="B83" s="84"/>
      <c r="C83" s="84"/>
      <c r="D83" s="84"/>
      <c r="E83" s="84"/>
      <c r="F83" s="84"/>
      <c r="G83" s="84"/>
      <c r="H83" s="84"/>
      <c r="I83" s="84"/>
      <c r="J83" s="84"/>
      <c r="K83" s="84"/>
    </row>
    <row r="84" spans="2:11">
      <c r="B84" s="84"/>
      <c r="C84" s="84"/>
      <c r="D84" s="84"/>
      <c r="E84" s="84"/>
      <c r="F84" s="84"/>
      <c r="G84" s="84"/>
      <c r="H84" s="84"/>
      <c r="I84" s="84"/>
      <c r="J84" s="84"/>
      <c r="K84" s="84"/>
    </row>
    <row r="85" spans="2:11">
      <c r="B85" s="84"/>
      <c r="C85" s="84"/>
      <c r="D85" s="84"/>
      <c r="E85" s="84"/>
      <c r="F85" s="84"/>
      <c r="G85" s="84"/>
      <c r="H85" s="84"/>
      <c r="I85" s="84"/>
      <c r="J85" s="84"/>
      <c r="K85" s="84"/>
    </row>
    <row r="86" spans="2:11">
      <c r="B86" s="84"/>
      <c r="C86" s="84"/>
      <c r="D86" s="84"/>
      <c r="E86" s="84"/>
      <c r="F86" s="84"/>
      <c r="G86" s="84"/>
      <c r="H86" s="84"/>
      <c r="I86" s="84"/>
      <c r="J86" s="84"/>
      <c r="K86" s="84"/>
    </row>
    <row r="87" spans="2:11">
      <c r="B87" s="84"/>
      <c r="C87" s="84"/>
      <c r="D87" s="84"/>
      <c r="E87" s="84"/>
      <c r="F87" s="84"/>
      <c r="G87" s="84"/>
      <c r="H87" s="84"/>
      <c r="I87" s="84"/>
      <c r="J87" s="84"/>
      <c r="K87" s="84"/>
    </row>
    <row r="88" spans="2:11">
      <c r="B88" s="84"/>
      <c r="C88" s="84"/>
      <c r="D88" s="84"/>
      <c r="E88" s="84"/>
      <c r="F88" s="84"/>
      <c r="G88" s="84"/>
      <c r="H88" s="84"/>
      <c r="I88" s="84"/>
      <c r="J88" s="84"/>
      <c r="K88" s="84"/>
    </row>
    <row r="89" spans="2:11">
      <c r="B89" s="84"/>
      <c r="C89" s="84"/>
      <c r="D89" s="84"/>
      <c r="E89" s="84"/>
      <c r="F89" s="84"/>
      <c r="G89" s="84"/>
      <c r="H89" s="84"/>
      <c r="I89" s="84"/>
      <c r="J89" s="84"/>
      <c r="K89" s="84"/>
    </row>
    <row r="90" spans="2:11">
      <c r="B90" s="84"/>
      <c r="C90" s="84"/>
      <c r="D90" s="84"/>
      <c r="E90" s="84"/>
      <c r="F90" s="84"/>
      <c r="G90" s="84"/>
      <c r="H90" s="84"/>
      <c r="I90" s="84"/>
      <c r="J90" s="84"/>
      <c r="K90" s="84"/>
    </row>
    <row r="91" spans="2:11">
      <c r="B91" s="84"/>
      <c r="C91" s="84"/>
      <c r="D91" s="84"/>
      <c r="E91" s="84"/>
      <c r="F91" s="84"/>
      <c r="G91" s="84"/>
      <c r="H91" s="84"/>
      <c r="I91" s="84"/>
      <c r="J91" s="84"/>
      <c r="K91" s="84"/>
    </row>
    <row r="92" spans="2:11">
      <c r="B92" s="84"/>
      <c r="C92" s="84"/>
      <c r="D92" s="84"/>
      <c r="E92" s="84"/>
      <c r="F92" s="84"/>
      <c r="G92" s="84"/>
      <c r="H92" s="84"/>
      <c r="I92" s="84"/>
      <c r="J92" s="84"/>
      <c r="K92" s="84"/>
    </row>
    <row r="93" spans="2:11">
      <c r="B93" s="84"/>
      <c r="C93" s="84"/>
      <c r="D93" s="84"/>
      <c r="E93" s="84"/>
      <c r="F93" s="84"/>
      <c r="G93" s="84"/>
      <c r="H93" s="84"/>
      <c r="I93" s="84"/>
      <c r="J93" s="84"/>
      <c r="K93" s="84"/>
    </row>
    <row r="94" spans="2:11">
      <c r="B94" s="84"/>
      <c r="C94" s="84"/>
      <c r="D94" s="84"/>
      <c r="E94" s="84"/>
      <c r="F94" s="84"/>
      <c r="G94" s="84"/>
      <c r="H94" s="84"/>
      <c r="I94" s="84"/>
      <c r="J94" s="84"/>
      <c r="K94" s="84"/>
    </row>
    <row r="95" spans="2:11">
      <c r="B95" s="84"/>
      <c r="C95" s="84"/>
      <c r="D95" s="84"/>
      <c r="E95" s="84"/>
      <c r="F95" s="84"/>
      <c r="G95" s="84"/>
      <c r="H95" s="84"/>
      <c r="I95" s="84"/>
      <c r="J95" s="84"/>
      <c r="K95" s="84"/>
    </row>
    <row r="96" spans="2:11">
      <c r="B96" s="84"/>
      <c r="C96" s="84"/>
      <c r="D96" s="84"/>
      <c r="E96" s="84"/>
      <c r="F96" s="84"/>
      <c r="G96" s="84"/>
      <c r="H96" s="84"/>
      <c r="I96" s="84"/>
      <c r="J96" s="84"/>
      <c r="K96" s="84"/>
    </row>
    <row r="97" spans="2:11">
      <c r="B97" s="84"/>
      <c r="C97" s="84"/>
      <c r="D97" s="84"/>
      <c r="E97" s="84"/>
      <c r="F97" s="84"/>
      <c r="G97" s="84"/>
      <c r="H97" s="84"/>
      <c r="I97" s="84"/>
      <c r="J97" s="84"/>
      <c r="K97" s="84"/>
    </row>
    <row r="98" spans="2:11">
      <c r="B98" s="84"/>
      <c r="C98" s="84"/>
      <c r="D98" s="84"/>
      <c r="E98" s="84"/>
      <c r="F98" s="84"/>
      <c r="G98" s="84"/>
      <c r="H98" s="84"/>
      <c r="I98" s="84"/>
      <c r="J98" s="84"/>
      <c r="K98" s="84"/>
    </row>
    <row r="99" spans="2:11">
      <c r="B99" s="84"/>
      <c r="C99" s="84"/>
      <c r="D99" s="84"/>
      <c r="E99" s="84"/>
      <c r="F99" s="84"/>
      <c r="G99" s="84"/>
      <c r="H99" s="84"/>
      <c r="I99" s="84"/>
      <c r="J99" s="84"/>
      <c r="K99" s="84"/>
    </row>
    <row r="100" spans="2:11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>
      <c r="B101" s="84"/>
      <c r="C101" s="84"/>
      <c r="D101" s="84"/>
      <c r="E101" s="84"/>
      <c r="F101" s="84"/>
      <c r="G101" s="84"/>
      <c r="H101" s="84"/>
      <c r="I101" s="84"/>
      <c r="J101" s="84"/>
      <c r="K101" s="84"/>
    </row>
    <row r="102" spans="2:11">
      <c r="B102" s="84"/>
      <c r="C102" s="84"/>
      <c r="D102" s="84"/>
      <c r="E102" s="84"/>
      <c r="F102" s="84"/>
      <c r="G102" s="84"/>
      <c r="H102" s="84"/>
      <c r="I102" s="84"/>
      <c r="J102" s="84"/>
      <c r="K102" s="84"/>
    </row>
    <row r="103" spans="2:11">
      <c r="B103" s="84"/>
      <c r="C103" s="84"/>
      <c r="D103" s="84"/>
      <c r="E103" s="84"/>
      <c r="F103" s="84"/>
      <c r="G103" s="84"/>
      <c r="H103" s="84"/>
      <c r="I103" s="84"/>
      <c r="J103" s="84"/>
      <c r="K103" s="84"/>
    </row>
    <row r="104" spans="2:11">
      <c r="B104" s="84"/>
      <c r="C104" s="84"/>
      <c r="D104" s="84"/>
      <c r="E104" s="84"/>
      <c r="F104" s="84"/>
      <c r="G104" s="84"/>
      <c r="H104" s="84"/>
      <c r="I104" s="84"/>
      <c r="J104" s="84"/>
      <c r="K104" s="84"/>
    </row>
    <row r="105" spans="2:11">
      <c r="B105" s="84"/>
      <c r="C105" s="84"/>
      <c r="D105" s="84"/>
      <c r="E105" s="84"/>
      <c r="F105" s="84"/>
      <c r="G105" s="84"/>
      <c r="H105" s="84"/>
      <c r="I105" s="84"/>
      <c r="J105" s="84"/>
      <c r="K105" s="84"/>
    </row>
    <row r="106" spans="2:11">
      <c r="B106" s="84"/>
      <c r="C106" s="84"/>
      <c r="D106" s="84"/>
      <c r="E106" s="84"/>
      <c r="F106" s="84"/>
      <c r="G106" s="84"/>
      <c r="H106" s="84"/>
      <c r="I106" s="84"/>
      <c r="J106" s="84"/>
      <c r="K106" s="84"/>
    </row>
    <row r="107" spans="2:11">
      <c r="B107" s="84"/>
      <c r="C107" s="84"/>
      <c r="D107" s="84"/>
      <c r="E107" s="84"/>
      <c r="F107" s="84"/>
      <c r="G107" s="84"/>
      <c r="H107" s="84"/>
      <c r="I107" s="84"/>
      <c r="J107" s="84"/>
      <c r="K107" s="84"/>
    </row>
    <row r="108" spans="2:11">
      <c r="B108" s="84"/>
      <c r="C108" s="84"/>
      <c r="D108" s="84"/>
      <c r="E108" s="84"/>
      <c r="F108" s="84"/>
      <c r="G108" s="84"/>
      <c r="H108" s="84"/>
      <c r="I108" s="84"/>
      <c r="J108" s="84"/>
      <c r="K108" s="84"/>
    </row>
    <row r="109" spans="2:11">
      <c r="B109" s="84"/>
      <c r="C109" s="84"/>
      <c r="D109" s="84"/>
      <c r="E109" s="84"/>
      <c r="F109" s="84"/>
      <c r="G109" s="84"/>
      <c r="H109" s="84"/>
      <c r="I109" s="84"/>
      <c r="J109" s="84"/>
      <c r="K109" s="84"/>
    </row>
    <row r="110" spans="2:11">
      <c r="B110" s="84"/>
      <c r="C110" s="84"/>
      <c r="D110" s="84"/>
      <c r="E110" s="84"/>
      <c r="F110" s="84"/>
      <c r="G110" s="84"/>
      <c r="H110" s="84"/>
      <c r="I110" s="84"/>
      <c r="J110" s="84"/>
      <c r="K110" s="84"/>
    </row>
    <row r="111" spans="2:11">
      <c r="B111" s="84"/>
      <c r="C111" s="84"/>
      <c r="D111" s="84"/>
      <c r="E111" s="84"/>
      <c r="F111" s="84"/>
      <c r="G111" s="84"/>
      <c r="H111" s="84"/>
      <c r="I111" s="84"/>
      <c r="J111" s="84"/>
      <c r="K111" s="84"/>
    </row>
    <row r="112" spans="2:11">
      <c r="B112" s="84"/>
      <c r="C112" s="84"/>
      <c r="D112" s="84"/>
      <c r="E112" s="84"/>
      <c r="F112" s="84"/>
      <c r="G112" s="84"/>
      <c r="H112" s="84"/>
      <c r="I112" s="84"/>
      <c r="J112" s="84"/>
      <c r="K112" s="84"/>
    </row>
    <row r="113" spans="2:11">
      <c r="B113" s="84"/>
      <c r="C113" s="84"/>
      <c r="D113" s="84"/>
      <c r="E113" s="84"/>
      <c r="F113" s="84"/>
      <c r="G113" s="84"/>
      <c r="H113" s="84"/>
      <c r="I113" s="84"/>
      <c r="J113" s="84"/>
      <c r="K113" s="84"/>
    </row>
    <row r="114" spans="2:11">
      <c r="B114" s="84"/>
      <c r="C114" s="84"/>
      <c r="D114" s="84"/>
      <c r="E114" s="84"/>
      <c r="F114" s="84"/>
      <c r="G114" s="84"/>
      <c r="H114" s="84"/>
      <c r="I114" s="84"/>
      <c r="J114" s="84"/>
      <c r="K114" s="84"/>
    </row>
    <row r="115" spans="2:11">
      <c r="B115" s="113"/>
      <c r="C115" s="122"/>
      <c r="D115" s="122"/>
      <c r="E115" s="122"/>
      <c r="F115" s="122"/>
      <c r="G115" s="122"/>
      <c r="H115" s="122"/>
      <c r="I115" s="114"/>
      <c r="J115" s="114"/>
      <c r="K115" s="122"/>
    </row>
    <row r="116" spans="2:11">
      <c r="B116" s="113"/>
      <c r="C116" s="122"/>
      <c r="D116" s="122"/>
      <c r="E116" s="122"/>
      <c r="F116" s="122"/>
      <c r="G116" s="122"/>
      <c r="H116" s="122"/>
      <c r="I116" s="114"/>
      <c r="J116" s="114"/>
      <c r="K116" s="122"/>
    </row>
    <row r="117" spans="2:11">
      <c r="B117" s="113"/>
      <c r="C117" s="122"/>
      <c r="D117" s="122"/>
      <c r="E117" s="122"/>
      <c r="F117" s="122"/>
      <c r="G117" s="122"/>
      <c r="H117" s="122"/>
      <c r="I117" s="114"/>
      <c r="J117" s="114"/>
      <c r="K117" s="122"/>
    </row>
    <row r="118" spans="2:11">
      <c r="B118" s="113"/>
      <c r="C118" s="122"/>
      <c r="D118" s="122"/>
      <c r="E118" s="122"/>
      <c r="F118" s="122"/>
      <c r="G118" s="122"/>
      <c r="H118" s="122"/>
      <c r="I118" s="114"/>
      <c r="J118" s="114"/>
      <c r="K118" s="122"/>
    </row>
    <row r="119" spans="2:11">
      <c r="B119" s="113"/>
      <c r="C119" s="122"/>
      <c r="D119" s="122"/>
      <c r="E119" s="122"/>
      <c r="F119" s="122"/>
      <c r="G119" s="122"/>
      <c r="H119" s="122"/>
      <c r="I119" s="114"/>
      <c r="J119" s="114"/>
      <c r="K119" s="122"/>
    </row>
    <row r="120" spans="2:11">
      <c r="B120" s="113"/>
      <c r="C120" s="122"/>
      <c r="D120" s="122"/>
      <c r="E120" s="122"/>
      <c r="F120" s="122"/>
      <c r="G120" s="122"/>
      <c r="H120" s="122"/>
      <c r="I120" s="114"/>
      <c r="J120" s="114"/>
      <c r="K120" s="122"/>
    </row>
    <row r="121" spans="2:11">
      <c r="B121" s="113"/>
      <c r="C121" s="122"/>
      <c r="D121" s="122"/>
      <c r="E121" s="122"/>
      <c r="F121" s="122"/>
      <c r="G121" s="122"/>
      <c r="H121" s="122"/>
      <c r="I121" s="114"/>
      <c r="J121" s="114"/>
      <c r="K121" s="122"/>
    </row>
    <row r="122" spans="2:11">
      <c r="B122" s="113"/>
      <c r="C122" s="122"/>
      <c r="D122" s="122"/>
      <c r="E122" s="122"/>
      <c r="F122" s="122"/>
      <c r="G122" s="122"/>
      <c r="H122" s="122"/>
      <c r="I122" s="114"/>
      <c r="J122" s="114"/>
      <c r="K122" s="122"/>
    </row>
    <row r="123" spans="2:11">
      <c r="B123" s="113"/>
      <c r="C123" s="122"/>
      <c r="D123" s="122"/>
      <c r="E123" s="122"/>
      <c r="F123" s="122"/>
      <c r="G123" s="122"/>
      <c r="H123" s="122"/>
      <c r="I123" s="114"/>
      <c r="J123" s="114"/>
      <c r="K123" s="122"/>
    </row>
    <row r="124" spans="2:11">
      <c r="B124" s="113"/>
      <c r="C124" s="122"/>
      <c r="D124" s="122"/>
      <c r="E124" s="122"/>
      <c r="F124" s="122"/>
      <c r="G124" s="122"/>
      <c r="H124" s="122"/>
      <c r="I124" s="114"/>
      <c r="J124" s="114"/>
      <c r="K124" s="122"/>
    </row>
    <row r="125" spans="2:11">
      <c r="B125" s="113"/>
      <c r="C125" s="122"/>
      <c r="D125" s="122"/>
      <c r="E125" s="122"/>
      <c r="F125" s="122"/>
      <c r="G125" s="122"/>
      <c r="H125" s="122"/>
      <c r="I125" s="114"/>
      <c r="J125" s="114"/>
      <c r="K125" s="122"/>
    </row>
    <row r="126" spans="2:11">
      <c r="B126" s="113"/>
      <c r="C126" s="122"/>
      <c r="D126" s="122"/>
      <c r="E126" s="122"/>
      <c r="F126" s="122"/>
      <c r="G126" s="122"/>
      <c r="H126" s="122"/>
      <c r="I126" s="114"/>
      <c r="J126" s="114"/>
      <c r="K126" s="122"/>
    </row>
    <row r="127" spans="2:11">
      <c r="B127" s="113"/>
      <c r="C127" s="122"/>
      <c r="D127" s="122"/>
      <c r="E127" s="122"/>
      <c r="F127" s="122"/>
      <c r="G127" s="122"/>
      <c r="H127" s="122"/>
      <c r="I127" s="114"/>
      <c r="J127" s="114"/>
      <c r="K127" s="122"/>
    </row>
    <row r="128" spans="2:11">
      <c r="B128" s="113"/>
      <c r="C128" s="122"/>
      <c r="D128" s="122"/>
      <c r="E128" s="122"/>
      <c r="F128" s="122"/>
      <c r="G128" s="122"/>
      <c r="H128" s="122"/>
      <c r="I128" s="114"/>
      <c r="J128" s="114"/>
      <c r="K128" s="122"/>
    </row>
    <row r="129" spans="2:11">
      <c r="B129" s="113"/>
      <c r="C129" s="122"/>
      <c r="D129" s="122"/>
      <c r="E129" s="122"/>
      <c r="F129" s="122"/>
      <c r="G129" s="122"/>
      <c r="H129" s="122"/>
      <c r="I129" s="114"/>
      <c r="J129" s="114"/>
      <c r="K129" s="122"/>
    </row>
    <row r="130" spans="2:11">
      <c r="B130" s="113"/>
      <c r="C130" s="122"/>
      <c r="D130" s="122"/>
      <c r="E130" s="122"/>
      <c r="F130" s="122"/>
      <c r="G130" s="122"/>
      <c r="H130" s="122"/>
      <c r="I130" s="114"/>
      <c r="J130" s="114"/>
      <c r="K130" s="122"/>
    </row>
    <row r="131" spans="2:11">
      <c r="B131" s="113"/>
      <c r="C131" s="122"/>
      <c r="D131" s="122"/>
      <c r="E131" s="122"/>
      <c r="F131" s="122"/>
      <c r="G131" s="122"/>
      <c r="H131" s="122"/>
      <c r="I131" s="114"/>
      <c r="J131" s="114"/>
      <c r="K131" s="122"/>
    </row>
    <row r="132" spans="2:11">
      <c r="B132" s="113"/>
      <c r="C132" s="122"/>
      <c r="D132" s="122"/>
      <c r="E132" s="122"/>
      <c r="F132" s="122"/>
      <c r="G132" s="122"/>
      <c r="H132" s="122"/>
      <c r="I132" s="114"/>
      <c r="J132" s="114"/>
      <c r="K132" s="122"/>
    </row>
    <row r="133" spans="2:11">
      <c r="B133" s="113"/>
      <c r="C133" s="122"/>
      <c r="D133" s="122"/>
      <c r="E133" s="122"/>
      <c r="F133" s="122"/>
      <c r="G133" s="122"/>
      <c r="H133" s="122"/>
      <c r="I133" s="114"/>
      <c r="J133" s="114"/>
      <c r="K133" s="122"/>
    </row>
    <row r="134" spans="2:11">
      <c r="B134" s="113"/>
      <c r="C134" s="122"/>
      <c r="D134" s="122"/>
      <c r="E134" s="122"/>
      <c r="F134" s="122"/>
      <c r="G134" s="122"/>
      <c r="H134" s="122"/>
      <c r="I134" s="114"/>
      <c r="J134" s="114"/>
      <c r="K134" s="122"/>
    </row>
    <row r="135" spans="2:11">
      <c r="B135" s="113"/>
      <c r="C135" s="122"/>
      <c r="D135" s="122"/>
      <c r="E135" s="122"/>
      <c r="F135" s="122"/>
      <c r="G135" s="122"/>
      <c r="H135" s="122"/>
      <c r="I135" s="114"/>
      <c r="J135" s="114"/>
      <c r="K135" s="122"/>
    </row>
    <row r="136" spans="2:11">
      <c r="B136" s="113"/>
      <c r="C136" s="122"/>
      <c r="D136" s="122"/>
      <c r="E136" s="122"/>
      <c r="F136" s="122"/>
      <c r="G136" s="122"/>
      <c r="H136" s="122"/>
      <c r="I136" s="114"/>
      <c r="J136" s="114"/>
      <c r="K136" s="122"/>
    </row>
    <row r="137" spans="2:11">
      <c r="B137" s="113"/>
      <c r="C137" s="122"/>
      <c r="D137" s="122"/>
      <c r="E137" s="122"/>
      <c r="F137" s="122"/>
      <c r="G137" s="122"/>
      <c r="H137" s="122"/>
      <c r="I137" s="114"/>
      <c r="J137" s="114"/>
      <c r="K137" s="122"/>
    </row>
    <row r="138" spans="2:11">
      <c r="B138" s="113"/>
      <c r="C138" s="122"/>
      <c r="D138" s="122"/>
      <c r="E138" s="122"/>
      <c r="F138" s="122"/>
      <c r="G138" s="122"/>
      <c r="H138" s="122"/>
      <c r="I138" s="114"/>
      <c r="J138" s="114"/>
      <c r="K138" s="122"/>
    </row>
    <row r="139" spans="2:11">
      <c r="B139" s="113"/>
      <c r="C139" s="122"/>
      <c r="D139" s="122"/>
      <c r="E139" s="122"/>
      <c r="F139" s="122"/>
      <c r="G139" s="122"/>
      <c r="H139" s="122"/>
      <c r="I139" s="114"/>
      <c r="J139" s="114"/>
      <c r="K139" s="122"/>
    </row>
    <row r="140" spans="2:11">
      <c r="B140" s="113"/>
      <c r="C140" s="122"/>
      <c r="D140" s="122"/>
      <c r="E140" s="122"/>
      <c r="F140" s="122"/>
      <c r="G140" s="122"/>
      <c r="H140" s="122"/>
      <c r="I140" s="114"/>
      <c r="J140" s="114"/>
      <c r="K140" s="122"/>
    </row>
    <row r="141" spans="2:11">
      <c r="B141" s="113"/>
      <c r="C141" s="122"/>
      <c r="D141" s="122"/>
      <c r="E141" s="122"/>
      <c r="F141" s="122"/>
      <c r="G141" s="122"/>
      <c r="H141" s="122"/>
      <c r="I141" s="114"/>
      <c r="J141" s="114"/>
      <c r="K141" s="122"/>
    </row>
    <row r="142" spans="2:11">
      <c r="B142" s="113"/>
      <c r="C142" s="122"/>
      <c r="D142" s="122"/>
      <c r="E142" s="122"/>
      <c r="F142" s="122"/>
      <c r="G142" s="122"/>
      <c r="H142" s="122"/>
      <c r="I142" s="114"/>
      <c r="J142" s="114"/>
      <c r="K142" s="122"/>
    </row>
    <row r="143" spans="2:11">
      <c r="B143" s="113"/>
      <c r="C143" s="122"/>
      <c r="D143" s="122"/>
      <c r="E143" s="122"/>
      <c r="F143" s="122"/>
      <c r="G143" s="122"/>
      <c r="H143" s="122"/>
      <c r="I143" s="114"/>
      <c r="J143" s="114"/>
      <c r="K143" s="122"/>
    </row>
    <row r="144" spans="2:11">
      <c r="B144" s="113"/>
      <c r="C144" s="122"/>
      <c r="D144" s="122"/>
      <c r="E144" s="122"/>
      <c r="F144" s="122"/>
      <c r="G144" s="122"/>
      <c r="H144" s="122"/>
      <c r="I144" s="114"/>
      <c r="J144" s="114"/>
      <c r="K144" s="122"/>
    </row>
    <row r="145" spans="2:11">
      <c r="B145" s="113"/>
      <c r="C145" s="122"/>
      <c r="D145" s="122"/>
      <c r="E145" s="122"/>
      <c r="F145" s="122"/>
      <c r="G145" s="122"/>
      <c r="H145" s="122"/>
      <c r="I145" s="114"/>
      <c r="J145" s="114"/>
      <c r="K145" s="122"/>
    </row>
    <row r="146" spans="2:11">
      <c r="B146" s="113"/>
      <c r="C146" s="122"/>
      <c r="D146" s="122"/>
      <c r="E146" s="122"/>
      <c r="F146" s="122"/>
      <c r="G146" s="122"/>
      <c r="H146" s="122"/>
      <c r="I146" s="114"/>
      <c r="J146" s="114"/>
      <c r="K146" s="122"/>
    </row>
    <row r="147" spans="2:11">
      <c r="B147" s="113"/>
      <c r="C147" s="122"/>
      <c r="D147" s="122"/>
      <c r="E147" s="122"/>
      <c r="F147" s="122"/>
      <c r="G147" s="122"/>
      <c r="H147" s="122"/>
      <c r="I147" s="114"/>
      <c r="J147" s="114"/>
      <c r="K147" s="122"/>
    </row>
    <row r="148" spans="2:11">
      <c r="B148" s="113"/>
      <c r="C148" s="122"/>
      <c r="D148" s="122"/>
      <c r="E148" s="122"/>
      <c r="F148" s="122"/>
      <c r="G148" s="122"/>
      <c r="H148" s="122"/>
      <c r="I148" s="114"/>
      <c r="J148" s="114"/>
      <c r="K148" s="122"/>
    </row>
    <row r="149" spans="2:11">
      <c r="B149" s="113"/>
      <c r="C149" s="122"/>
      <c r="D149" s="122"/>
      <c r="E149" s="122"/>
      <c r="F149" s="122"/>
      <c r="G149" s="122"/>
      <c r="H149" s="122"/>
      <c r="I149" s="114"/>
      <c r="J149" s="114"/>
      <c r="K149" s="122"/>
    </row>
    <row r="150" spans="2:11">
      <c r="B150" s="113"/>
      <c r="C150" s="122"/>
      <c r="D150" s="122"/>
      <c r="E150" s="122"/>
      <c r="F150" s="122"/>
      <c r="G150" s="122"/>
      <c r="H150" s="122"/>
      <c r="I150" s="114"/>
      <c r="J150" s="114"/>
      <c r="K150" s="122"/>
    </row>
    <row r="151" spans="2:11">
      <c r="B151" s="113"/>
      <c r="C151" s="122"/>
      <c r="D151" s="122"/>
      <c r="E151" s="122"/>
      <c r="F151" s="122"/>
      <c r="G151" s="122"/>
      <c r="H151" s="122"/>
      <c r="I151" s="114"/>
      <c r="J151" s="114"/>
      <c r="K151" s="122"/>
    </row>
    <row r="152" spans="2:11">
      <c r="B152" s="113"/>
      <c r="C152" s="122"/>
      <c r="D152" s="122"/>
      <c r="E152" s="122"/>
      <c r="F152" s="122"/>
      <c r="G152" s="122"/>
      <c r="H152" s="122"/>
      <c r="I152" s="114"/>
      <c r="J152" s="114"/>
      <c r="K152" s="122"/>
    </row>
    <row r="153" spans="2:11">
      <c r="B153" s="113"/>
      <c r="C153" s="122"/>
      <c r="D153" s="122"/>
      <c r="E153" s="122"/>
      <c r="F153" s="122"/>
      <c r="G153" s="122"/>
      <c r="H153" s="122"/>
      <c r="I153" s="114"/>
      <c r="J153" s="114"/>
      <c r="K153" s="122"/>
    </row>
    <row r="154" spans="2:11">
      <c r="B154" s="113"/>
      <c r="C154" s="122"/>
      <c r="D154" s="122"/>
      <c r="E154" s="122"/>
      <c r="F154" s="122"/>
      <c r="G154" s="122"/>
      <c r="H154" s="122"/>
      <c r="I154" s="114"/>
      <c r="J154" s="114"/>
      <c r="K154" s="122"/>
    </row>
    <row r="155" spans="2:11">
      <c r="B155" s="113"/>
      <c r="C155" s="122"/>
      <c r="D155" s="122"/>
      <c r="E155" s="122"/>
      <c r="F155" s="122"/>
      <c r="G155" s="122"/>
      <c r="H155" s="122"/>
      <c r="I155" s="114"/>
      <c r="J155" s="114"/>
      <c r="K155" s="122"/>
    </row>
    <row r="156" spans="2:11">
      <c r="B156" s="113"/>
      <c r="C156" s="122"/>
      <c r="D156" s="122"/>
      <c r="E156" s="122"/>
      <c r="F156" s="122"/>
      <c r="G156" s="122"/>
      <c r="H156" s="122"/>
      <c r="I156" s="114"/>
      <c r="J156" s="114"/>
      <c r="K156" s="122"/>
    </row>
    <row r="157" spans="2:11">
      <c r="B157" s="113"/>
      <c r="C157" s="122"/>
      <c r="D157" s="122"/>
      <c r="E157" s="122"/>
      <c r="F157" s="122"/>
      <c r="G157" s="122"/>
      <c r="H157" s="122"/>
      <c r="I157" s="114"/>
      <c r="J157" s="114"/>
      <c r="K157" s="122"/>
    </row>
    <row r="158" spans="2:11">
      <c r="B158" s="113"/>
      <c r="C158" s="122"/>
      <c r="D158" s="122"/>
      <c r="E158" s="122"/>
      <c r="F158" s="122"/>
      <c r="G158" s="122"/>
      <c r="H158" s="122"/>
      <c r="I158" s="114"/>
      <c r="J158" s="114"/>
      <c r="K158" s="122"/>
    </row>
    <row r="159" spans="2:11">
      <c r="B159" s="113"/>
      <c r="C159" s="122"/>
      <c r="D159" s="122"/>
      <c r="E159" s="122"/>
      <c r="F159" s="122"/>
      <c r="G159" s="122"/>
      <c r="H159" s="122"/>
      <c r="I159" s="114"/>
      <c r="J159" s="114"/>
      <c r="K159" s="122"/>
    </row>
    <row r="160" spans="2:11">
      <c r="B160" s="113"/>
      <c r="C160" s="122"/>
      <c r="D160" s="122"/>
      <c r="E160" s="122"/>
      <c r="F160" s="122"/>
      <c r="G160" s="122"/>
      <c r="H160" s="122"/>
      <c r="I160" s="114"/>
      <c r="J160" s="114"/>
      <c r="K160" s="122"/>
    </row>
    <row r="161" spans="2:11">
      <c r="B161" s="113"/>
      <c r="C161" s="122"/>
      <c r="D161" s="122"/>
      <c r="E161" s="122"/>
      <c r="F161" s="122"/>
      <c r="G161" s="122"/>
      <c r="H161" s="122"/>
      <c r="I161" s="114"/>
      <c r="J161" s="114"/>
      <c r="K161" s="122"/>
    </row>
    <row r="162" spans="2:11">
      <c r="B162" s="113"/>
      <c r="C162" s="122"/>
      <c r="D162" s="122"/>
      <c r="E162" s="122"/>
      <c r="F162" s="122"/>
      <c r="G162" s="122"/>
      <c r="H162" s="122"/>
      <c r="I162" s="114"/>
      <c r="J162" s="114"/>
      <c r="K162" s="122"/>
    </row>
    <row r="163" spans="2:11">
      <c r="B163" s="113"/>
      <c r="C163" s="122"/>
      <c r="D163" s="122"/>
      <c r="E163" s="122"/>
      <c r="F163" s="122"/>
      <c r="G163" s="122"/>
      <c r="H163" s="122"/>
      <c r="I163" s="114"/>
      <c r="J163" s="114"/>
      <c r="K163" s="122"/>
    </row>
    <row r="164" spans="2:11">
      <c r="B164" s="113"/>
      <c r="C164" s="122"/>
      <c r="D164" s="122"/>
      <c r="E164" s="122"/>
      <c r="F164" s="122"/>
      <c r="G164" s="122"/>
      <c r="H164" s="122"/>
      <c r="I164" s="114"/>
      <c r="J164" s="114"/>
      <c r="K164" s="122"/>
    </row>
    <row r="165" spans="2:11">
      <c r="B165" s="113"/>
      <c r="C165" s="122"/>
      <c r="D165" s="122"/>
      <c r="E165" s="122"/>
      <c r="F165" s="122"/>
      <c r="G165" s="122"/>
      <c r="H165" s="122"/>
      <c r="I165" s="114"/>
      <c r="J165" s="114"/>
      <c r="K165" s="122"/>
    </row>
    <row r="166" spans="2:11">
      <c r="B166" s="113"/>
      <c r="C166" s="122"/>
      <c r="D166" s="122"/>
      <c r="E166" s="122"/>
      <c r="F166" s="122"/>
      <c r="G166" s="122"/>
      <c r="H166" s="122"/>
      <c r="I166" s="114"/>
      <c r="J166" s="114"/>
      <c r="K166" s="122"/>
    </row>
    <row r="167" spans="2:11">
      <c r="B167" s="113"/>
      <c r="C167" s="122"/>
      <c r="D167" s="122"/>
      <c r="E167" s="122"/>
      <c r="F167" s="122"/>
      <c r="G167" s="122"/>
      <c r="H167" s="122"/>
      <c r="I167" s="114"/>
      <c r="J167" s="114"/>
      <c r="K167" s="122"/>
    </row>
    <row r="168" spans="2:11">
      <c r="B168" s="113"/>
      <c r="C168" s="122"/>
      <c r="D168" s="122"/>
      <c r="E168" s="122"/>
      <c r="F168" s="122"/>
      <c r="G168" s="122"/>
      <c r="H168" s="122"/>
      <c r="I168" s="114"/>
      <c r="J168" s="114"/>
      <c r="K168" s="122"/>
    </row>
    <row r="169" spans="2:11">
      <c r="B169" s="113"/>
      <c r="C169" s="122"/>
      <c r="D169" s="122"/>
      <c r="E169" s="122"/>
      <c r="F169" s="122"/>
      <c r="G169" s="122"/>
      <c r="H169" s="122"/>
      <c r="I169" s="114"/>
      <c r="J169" s="114"/>
      <c r="K169" s="122"/>
    </row>
    <row r="170" spans="2:11">
      <c r="B170" s="113"/>
      <c r="C170" s="122"/>
      <c r="D170" s="122"/>
      <c r="E170" s="122"/>
      <c r="F170" s="122"/>
      <c r="G170" s="122"/>
      <c r="H170" s="122"/>
      <c r="I170" s="114"/>
      <c r="J170" s="114"/>
      <c r="K170" s="122"/>
    </row>
    <row r="171" spans="2:11">
      <c r="B171" s="113"/>
      <c r="C171" s="122"/>
      <c r="D171" s="122"/>
      <c r="E171" s="122"/>
      <c r="F171" s="122"/>
      <c r="G171" s="122"/>
      <c r="H171" s="122"/>
      <c r="I171" s="114"/>
      <c r="J171" s="114"/>
      <c r="K171" s="122"/>
    </row>
    <row r="172" spans="2:11">
      <c r="B172" s="113"/>
      <c r="C172" s="122"/>
      <c r="D172" s="122"/>
      <c r="E172" s="122"/>
      <c r="F172" s="122"/>
      <c r="G172" s="122"/>
      <c r="H172" s="122"/>
      <c r="I172" s="114"/>
      <c r="J172" s="114"/>
      <c r="K172" s="122"/>
    </row>
    <row r="173" spans="2:11">
      <c r="B173" s="113"/>
      <c r="C173" s="122"/>
      <c r="D173" s="122"/>
      <c r="E173" s="122"/>
      <c r="F173" s="122"/>
      <c r="G173" s="122"/>
      <c r="H173" s="122"/>
      <c r="I173" s="114"/>
      <c r="J173" s="114"/>
      <c r="K173" s="122"/>
    </row>
    <row r="174" spans="2:11">
      <c r="B174" s="113"/>
      <c r="C174" s="122"/>
      <c r="D174" s="122"/>
      <c r="E174" s="122"/>
      <c r="F174" s="122"/>
      <c r="G174" s="122"/>
      <c r="H174" s="122"/>
      <c r="I174" s="114"/>
      <c r="J174" s="114"/>
      <c r="K174" s="122"/>
    </row>
    <row r="175" spans="2:11">
      <c r="B175" s="113"/>
      <c r="C175" s="122"/>
      <c r="D175" s="122"/>
      <c r="E175" s="122"/>
      <c r="F175" s="122"/>
      <c r="G175" s="122"/>
      <c r="H175" s="122"/>
      <c r="I175" s="114"/>
      <c r="J175" s="114"/>
      <c r="K175" s="122"/>
    </row>
    <row r="176" spans="2:11">
      <c r="B176" s="113"/>
      <c r="C176" s="122"/>
      <c r="D176" s="122"/>
      <c r="E176" s="122"/>
      <c r="F176" s="122"/>
      <c r="G176" s="122"/>
      <c r="H176" s="122"/>
      <c r="I176" s="114"/>
      <c r="J176" s="114"/>
      <c r="K176" s="122"/>
    </row>
    <row r="177" spans="2:11">
      <c r="B177" s="113"/>
      <c r="C177" s="122"/>
      <c r="D177" s="122"/>
      <c r="E177" s="122"/>
      <c r="F177" s="122"/>
      <c r="G177" s="122"/>
      <c r="H177" s="122"/>
      <c r="I177" s="114"/>
      <c r="J177" s="114"/>
      <c r="K177" s="122"/>
    </row>
    <row r="178" spans="2:11">
      <c r="B178" s="113"/>
      <c r="C178" s="122"/>
      <c r="D178" s="122"/>
      <c r="E178" s="122"/>
      <c r="F178" s="122"/>
      <c r="G178" s="122"/>
      <c r="H178" s="122"/>
      <c r="I178" s="114"/>
      <c r="J178" s="114"/>
      <c r="K178" s="122"/>
    </row>
    <row r="179" spans="2:11">
      <c r="B179" s="113"/>
      <c r="C179" s="122"/>
      <c r="D179" s="122"/>
      <c r="E179" s="122"/>
      <c r="F179" s="122"/>
      <c r="G179" s="122"/>
      <c r="H179" s="122"/>
      <c r="I179" s="114"/>
      <c r="J179" s="114"/>
      <c r="K179" s="122"/>
    </row>
    <row r="180" spans="2:11">
      <c r="B180" s="113"/>
      <c r="C180" s="122"/>
      <c r="D180" s="122"/>
      <c r="E180" s="122"/>
      <c r="F180" s="122"/>
      <c r="G180" s="122"/>
      <c r="H180" s="122"/>
      <c r="I180" s="114"/>
      <c r="J180" s="114"/>
      <c r="K180" s="122"/>
    </row>
    <row r="181" spans="2:11">
      <c r="B181" s="113"/>
      <c r="C181" s="122"/>
      <c r="D181" s="122"/>
      <c r="E181" s="122"/>
      <c r="F181" s="122"/>
      <c r="G181" s="122"/>
      <c r="H181" s="122"/>
      <c r="I181" s="114"/>
      <c r="J181" s="114"/>
      <c r="K181" s="122"/>
    </row>
    <row r="182" spans="2:11">
      <c r="B182" s="113"/>
      <c r="C182" s="122"/>
      <c r="D182" s="122"/>
      <c r="E182" s="122"/>
      <c r="F182" s="122"/>
      <c r="G182" s="122"/>
      <c r="H182" s="122"/>
      <c r="I182" s="114"/>
      <c r="J182" s="114"/>
      <c r="K182" s="122"/>
    </row>
    <row r="183" spans="2:11">
      <c r="B183" s="113"/>
      <c r="C183" s="122"/>
      <c r="D183" s="122"/>
      <c r="E183" s="122"/>
      <c r="F183" s="122"/>
      <c r="G183" s="122"/>
      <c r="H183" s="122"/>
      <c r="I183" s="114"/>
      <c r="J183" s="114"/>
      <c r="K183" s="122"/>
    </row>
    <row r="184" spans="2:11">
      <c r="B184" s="113"/>
      <c r="C184" s="122"/>
      <c r="D184" s="122"/>
      <c r="E184" s="122"/>
      <c r="F184" s="122"/>
      <c r="G184" s="122"/>
      <c r="H184" s="122"/>
      <c r="I184" s="114"/>
      <c r="J184" s="114"/>
      <c r="K184" s="122"/>
    </row>
    <row r="185" spans="2:11">
      <c r="B185" s="113"/>
      <c r="C185" s="122"/>
      <c r="D185" s="122"/>
      <c r="E185" s="122"/>
      <c r="F185" s="122"/>
      <c r="G185" s="122"/>
      <c r="H185" s="122"/>
      <c r="I185" s="114"/>
      <c r="J185" s="114"/>
      <c r="K185" s="122"/>
    </row>
    <row r="186" spans="2:11">
      <c r="B186" s="113"/>
      <c r="C186" s="122"/>
      <c r="D186" s="122"/>
      <c r="E186" s="122"/>
      <c r="F186" s="122"/>
      <c r="G186" s="122"/>
      <c r="H186" s="122"/>
      <c r="I186" s="114"/>
      <c r="J186" s="114"/>
      <c r="K186" s="122"/>
    </row>
    <row r="187" spans="2:11">
      <c r="B187" s="113"/>
      <c r="C187" s="122"/>
      <c r="D187" s="122"/>
      <c r="E187" s="122"/>
      <c r="F187" s="122"/>
      <c r="G187" s="122"/>
      <c r="H187" s="122"/>
      <c r="I187" s="114"/>
      <c r="J187" s="114"/>
      <c r="K187" s="122"/>
    </row>
    <row r="188" spans="2:11">
      <c r="B188" s="113"/>
      <c r="C188" s="122"/>
      <c r="D188" s="122"/>
      <c r="E188" s="122"/>
      <c r="F188" s="122"/>
      <c r="G188" s="122"/>
      <c r="H188" s="122"/>
      <c r="I188" s="114"/>
      <c r="J188" s="114"/>
      <c r="K188" s="122"/>
    </row>
    <row r="189" spans="2:11">
      <c r="B189" s="113"/>
      <c r="C189" s="122"/>
      <c r="D189" s="122"/>
      <c r="E189" s="122"/>
      <c r="F189" s="122"/>
      <c r="G189" s="122"/>
      <c r="H189" s="122"/>
      <c r="I189" s="114"/>
      <c r="J189" s="114"/>
      <c r="K189" s="122"/>
    </row>
    <row r="190" spans="2:11">
      <c r="B190" s="113"/>
      <c r="C190" s="122"/>
      <c r="D190" s="122"/>
      <c r="E190" s="122"/>
      <c r="F190" s="122"/>
      <c r="G190" s="122"/>
      <c r="H190" s="122"/>
      <c r="I190" s="114"/>
      <c r="J190" s="114"/>
      <c r="K190" s="122"/>
    </row>
    <row r="191" spans="2:11">
      <c r="B191" s="113"/>
      <c r="C191" s="122"/>
      <c r="D191" s="122"/>
      <c r="E191" s="122"/>
      <c r="F191" s="122"/>
      <c r="G191" s="122"/>
      <c r="H191" s="122"/>
      <c r="I191" s="114"/>
      <c r="J191" s="114"/>
      <c r="K191" s="122"/>
    </row>
    <row r="192" spans="2:11">
      <c r="B192" s="113"/>
      <c r="C192" s="122"/>
      <c r="D192" s="122"/>
      <c r="E192" s="122"/>
      <c r="F192" s="122"/>
      <c r="G192" s="122"/>
      <c r="H192" s="122"/>
      <c r="I192" s="114"/>
      <c r="J192" s="114"/>
      <c r="K192" s="122"/>
    </row>
    <row r="193" spans="2:11">
      <c r="B193" s="113"/>
      <c r="C193" s="122"/>
      <c r="D193" s="122"/>
      <c r="E193" s="122"/>
      <c r="F193" s="122"/>
      <c r="G193" s="122"/>
      <c r="H193" s="122"/>
      <c r="I193" s="114"/>
      <c r="J193" s="114"/>
      <c r="K193" s="122"/>
    </row>
    <row r="194" spans="2:11">
      <c r="B194" s="113"/>
      <c r="C194" s="122"/>
      <c r="D194" s="122"/>
      <c r="E194" s="122"/>
      <c r="F194" s="122"/>
      <c r="G194" s="122"/>
      <c r="H194" s="122"/>
      <c r="I194" s="114"/>
      <c r="J194" s="114"/>
      <c r="K194" s="122"/>
    </row>
    <row r="195" spans="2:11">
      <c r="B195" s="113"/>
      <c r="C195" s="122"/>
      <c r="D195" s="122"/>
      <c r="E195" s="122"/>
      <c r="F195" s="122"/>
      <c r="G195" s="122"/>
      <c r="H195" s="122"/>
      <c r="I195" s="114"/>
      <c r="J195" s="114"/>
      <c r="K195" s="122"/>
    </row>
    <row r="196" spans="2:11">
      <c r="B196" s="113"/>
      <c r="C196" s="122"/>
      <c r="D196" s="122"/>
      <c r="E196" s="122"/>
      <c r="F196" s="122"/>
      <c r="G196" s="122"/>
      <c r="H196" s="122"/>
      <c r="I196" s="114"/>
      <c r="J196" s="114"/>
      <c r="K196" s="122"/>
    </row>
    <row r="197" spans="2:11">
      <c r="B197" s="113"/>
      <c r="C197" s="122"/>
      <c r="D197" s="122"/>
      <c r="E197" s="122"/>
      <c r="F197" s="122"/>
      <c r="G197" s="122"/>
      <c r="H197" s="122"/>
      <c r="I197" s="114"/>
      <c r="J197" s="114"/>
      <c r="K197" s="122"/>
    </row>
    <row r="198" spans="2:11">
      <c r="B198" s="113"/>
      <c r="C198" s="122"/>
      <c r="D198" s="122"/>
      <c r="E198" s="122"/>
      <c r="F198" s="122"/>
      <c r="G198" s="122"/>
      <c r="H198" s="122"/>
      <c r="I198" s="114"/>
      <c r="J198" s="114"/>
      <c r="K198" s="122"/>
    </row>
    <row r="199" spans="2:11">
      <c r="B199" s="113"/>
      <c r="C199" s="122"/>
      <c r="D199" s="122"/>
      <c r="E199" s="122"/>
      <c r="F199" s="122"/>
      <c r="G199" s="122"/>
      <c r="H199" s="122"/>
      <c r="I199" s="114"/>
      <c r="J199" s="114"/>
      <c r="K199" s="122"/>
    </row>
    <row r="200" spans="2:11">
      <c r="B200" s="113"/>
      <c r="C200" s="122"/>
      <c r="D200" s="122"/>
      <c r="E200" s="122"/>
      <c r="F200" s="122"/>
      <c r="G200" s="122"/>
      <c r="H200" s="122"/>
      <c r="I200" s="114"/>
      <c r="J200" s="114"/>
      <c r="K200" s="122"/>
    </row>
    <row r="201" spans="2:11">
      <c r="B201" s="113"/>
      <c r="C201" s="122"/>
      <c r="D201" s="122"/>
      <c r="E201" s="122"/>
      <c r="F201" s="122"/>
      <c r="G201" s="122"/>
      <c r="H201" s="122"/>
      <c r="I201" s="114"/>
      <c r="J201" s="114"/>
      <c r="K201" s="122"/>
    </row>
    <row r="202" spans="2:11">
      <c r="B202" s="113"/>
      <c r="C202" s="122"/>
      <c r="D202" s="122"/>
      <c r="E202" s="122"/>
      <c r="F202" s="122"/>
      <c r="G202" s="122"/>
      <c r="H202" s="122"/>
      <c r="I202" s="114"/>
      <c r="J202" s="114"/>
      <c r="K202" s="122"/>
    </row>
    <row r="203" spans="2:11">
      <c r="B203" s="113"/>
      <c r="C203" s="122"/>
      <c r="D203" s="122"/>
      <c r="E203" s="122"/>
      <c r="F203" s="122"/>
      <c r="G203" s="122"/>
      <c r="H203" s="122"/>
      <c r="I203" s="114"/>
      <c r="J203" s="114"/>
      <c r="K203" s="122"/>
    </row>
    <row r="204" spans="2:11">
      <c r="B204" s="113"/>
      <c r="C204" s="122"/>
      <c r="D204" s="122"/>
      <c r="E204" s="122"/>
      <c r="F204" s="122"/>
      <c r="G204" s="122"/>
      <c r="H204" s="122"/>
      <c r="I204" s="114"/>
      <c r="J204" s="114"/>
      <c r="K204" s="122"/>
    </row>
    <row r="205" spans="2:11">
      <c r="B205" s="113"/>
      <c r="C205" s="122"/>
      <c r="D205" s="122"/>
      <c r="E205" s="122"/>
      <c r="F205" s="122"/>
      <c r="G205" s="122"/>
      <c r="H205" s="122"/>
      <c r="I205" s="114"/>
      <c r="J205" s="114"/>
      <c r="K205" s="122"/>
    </row>
    <row r="206" spans="2:11">
      <c r="B206" s="113"/>
      <c r="C206" s="122"/>
      <c r="D206" s="122"/>
      <c r="E206" s="122"/>
      <c r="F206" s="122"/>
      <c r="G206" s="122"/>
      <c r="H206" s="122"/>
      <c r="I206" s="114"/>
      <c r="J206" s="114"/>
      <c r="K206" s="122"/>
    </row>
    <row r="207" spans="2:11">
      <c r="B207" s="113"/>
      <c r="C207" s="122"/>
      <c r="D207" s="122"/>
      <c r="E207" s="122"/>
      <c r="F207" s="122"/>
      <c r="G207" s="122"/>
      <c r="H207" s="122"/>
      <c r="I207" s="114"/>
      <c r="J207" s="114"/>
      <c r="K207" s="122"/>
    </row>
    <row r="208" spans="2:11">
      <c r="B208" s="113"/>
      <c r="C208" s="122"/>
      <c r="D208" s="122"/>
      <c r="E208" s="122"/>
      <c r="F208" s="122"/>
      <c r="G208" s="122"/>
      <c r="H208" s="122"/>
      <c r="I208" s="114"/>
      <c r="J208" s="114"/>
      <c r="K208" s="122"/>
    </row>
    <row r="209" spans="2:11">
      <c r="B209" s="113"/>
      <c r="C209" s="122"/>
      <c r="D209" s="122"/>
      <c r="E209" s="122"/>
      <c r="F209" s="122"/>
      <c r="G209" s="122"/>
      <c r="H209" s="122"/>
      <c r="I209" s="114"/>
      <c r="J209" s="114"/>
      <c r="K209" s="122"/>
    </row>
    <row r="210" spans="2:11">
      <c r="B210" s="113"/>
      <c r="C210" s="122"/>
      <c r="D210" s="122"/>
      <c r="E210" s="122"/>
      <c r="F210" s="122"/>
      <c r="G210" s="122"/>
      <c r="H210" s="122"/>
      <c r="I210" s="114"/>
      <c r="J210" s="114"/>
      <c r="K210" s="122"/>
    </row>
    <row r="211" spans="2:11">
      <c r="B211" s="113"/>
      <c r="C211" s="122"/>
      <c r="D211" s="122"/>
      <c r="E211" s="122"/>
      <c r="F211" s="122"/>
      <c r="G211" s="122"/>
      <c r="H211" s="122"/>
      <c r="I211" s="114"/>
      <c r="J211" s="114"/>
      <c r="K211" s="122"/>
    </row>
    <row r="212" spans="2:11">
      <c r="B212" s="113"/>
      <c r="C212" s="122"/>
      <c r="D212" s="122"/>
      <c r="E212" s="122"/>
      <c r="F212" s="122"/>
      <c r="G212" s="122"/>
      <c r="H212" s="122"/>
      <c r="I212" s="114"/>
      <c r="J212" s="114"/>
      <c r="K212" s="122"/>
    </row>
    <row r="213" spans="2:11">
      <c r="B213" s="113"/>
      <c r="C213" s="122"/>
      <c r="D213" s="122"/>
      <c r="E213" s="122"/>
      <c r="F213" s="122"/>
      <c r="G213" s="122"/>
      <c r="H213" s="122"/>
      <c r="I213" s="114"/>
      <c r="J213" s="114"/>
      <c r="K213" s="122"/>
    </row>
    <row r="214" spans="2:11">
      <c r="B214" s="113"/>
      <c r="C214" s="122"/>
      <c r="D214" s="122"/>
      <c r="E214" s="122"/>
      <c r="F214" s="122"/>
      <c r="G214" s="122"/>
      <c r="H214" s="122"/>
      <c r="I214" s="114"/>
      <c r="J214" s="114"/>
      <c r="K214" s="122"/>
    </row>
    <row r="215" spans="2:11">
      <c r="B215" s="113"/>
      <c r="C215" s="122"/>
      <c r="D215" s="122"/>
      <c r="E215" s="122"/>
      <c r="F215" s="122"/>
      <c r="G215" s="122"/>
      <c r="H215" s="122"/>
      <c r="I215" s="114"/>
      <c r="J215" s="114"/>
      <c r="K215" s="122"/>
    </row>
    <row r="216" spans="2:11">
      <c r="B216" s="113"/>
      <c r="C216" s="122"/>
      <c r="D216" s="122"/>
      <c r="E216" s="122"/>
      <c r="F216" s="122"/>
      <c r="G216" s="122"/>
      <c r="H216" s="122"/>
      <c r="I216" s="114"/>
      <c r="J216" s="114"/>
      <c r="K216" s="122"/>
    </row>
    <row r="217" spans="2:11">
      <c r="B217" s="113"/>
      <c r="C217" s="122"/>
      <c r="D217" s="122"/>
      <c r="E217" s="122"/>
      <c r="F217" s="122"/>
      <c r="G217" s="122"/>
      <c r="H217" s="122"/>
      <c r="I217" s="114"/>
      <c r="J217" s="114"/>
      <c r="K217" s="122"/>
    </row>
    <row r="218" spans="2:11">
      <c r="B218" s="113"/>
      <c r="C218" s="122"/>
      <c r="D218" s="122"/>
      <c r="E218" s="122"/>
      <c r="F218" s="122"/>
      <c r="G218" s="122"/>
      <c r="H218" s="122"/>
      <c r="I218" s="114"/>
      <c r="J218" s="114"/>
      <c r="K218" s="122"/>
    </row>
    <row r="219" spans="2:11">
      <c r="B219" s="113"/>
      <c r="C219" s="122"/>
      <c r="D219" s="122"/>
      <c r="E219" s="122"/>
      <c r="F219" s="122"/>
      <c r="G219" s="122"/>
      <c r="H219" s="122"/>
      <c r="I219" s="114"/>
      <c r="J219" s="114"/>
      <c r="K219" s="122"/>
    </row>
    <row r="220" spans="2:11">
      <c r="B220" s="113"/>
      <c r="C220" s="122"/>
      <c r="D220" s="122"/>
      <c r="E220" s="122"/>
      <c r="F220" s="122"/>
      <c r="G220" s="122"/>
      <c r="H220" s="122"/>
      <c r="I220" s="114"/>
      <c r="J220" s="114"/>
      <c r="K220" s="122"/>
    </row>
    <row r="221" spans="2:11">
      <c r="B221" s="113"/>
      <c r="C221" s="122"/>
      <c r="D221" s="122"/>
      <c r="E221" s="122"/>
      <c r="F221" s="122"/>
      <c r="G221" s="122"/>
      <c r="H221" s="122"/>
      <c r="I221" s="114"/>
      <c r="J221" s="114"/>
      <c r="K221" s="122"/>
    </row>
    <row r="222" spans="2:11">
      <c r="B222" s="113"/>
      <c r="C222" s="122"/>
      <c r="D222" s="122"/>
      <c r="E222" s="122"/>
      <c r="F222" s="122"/>
      <c r="G222" s="122"/>
      <c r="H222" s="122"/>
      <c r="I222" s="114"/>
      <c r="J222" s="114"/>
      <c r="K222" s="122"/>
    </row>
    <row r="223" spans="2:11">
      <c r="B223" s="113"/>
      <c r="C223" s="122"/>
      <c r="D223" s="122"/>
      <c r="E223" s="122"/>
      <c r="F223" s="122"/>
      <c r="G223" s="122"/>
      <c r="H223" s="122"/>
      <c r="I223" s="114"/>
      <c r="J223" s="114"/>
      <c r="K223" s="122"/>
    </row>
    <row r="224" spans="2:11">
      <c r="B224" s="113"/>
      <c r="C224" s="122"/>
      <c r="D224" s="122"/>
      <c r="E224" s="122"/>
      <c r="F224" s="122"/>
      <c r="G224" s="122"/>
      <c r="H224" s="122"/>
      <c r="I224" s="114"/>
      <c r="J224" s="114"/>
      <c r="K224" s="122"/>
    </row>
    <row r="225" spans="2:11">
      <c r="B225" s="113"/>
      <c r="C225" s="122"/>
      <c r="D225" s="122"/>
      <c r="E225" s="122"/>
      <c r="F225" s="122"/>
      <c r="G225" s="122"/>
      <c r="H225" s="122"/>
      <c r="I225" s="114"/>
      <c r="J225" s="114"/>
      <c r="K225" s="122"/>
    </row>
    <row r="226" spans="2:11">
      <c r="B226" s="113"/>
      <c r="C226" s="122"/>
      <c r="D226" s="122"/>
      <c r="E226" s="122"/>
      <c r="F226" s="122"/>
      <c r="G226" s="122"/>
      <c r="H226" s="122"/>
      <c r="I226" s="114"/>
      <c r="J226" s="114"/>
      <c r="K226" s="122"/>
    </row>
    <row r="227" spans="2:11">
      <c r="B227" s="113"/>
      <c r="C227" s="122"/>
      <c r="D227" s="122"/>
      <c r="E227" s="122"/>
      <c r="F227" s="122"/>
      <c r="G227" s="122"/>
      <c r="H227" s="122"/>
      <c r="I227" s="114"/>
      <c r="J227" s="114"/>
      <c r="K227" s="122"/>
    </row>
    <row r="228" spans="2:11">
      <c r="B228" s="113"/>
      <c r="C228" s="122"/>
      <c r="D228" s="122"/>
      <c r="E228" s="122"/>
      <c r="F228" s="122"/>
      <c r="G228" s="122"/>
      <c r="H228" s="122"/>
      <c r="I228" s="114"/>
      <c r="J228" s="114"/>
      <c r="K228" s="122"/>
    </row>
    <row r="229" spans="2:11">
      <c r="B229" s="113"/>
      <c r="C229" s="122"/>
      <c r="D229" s="122"/>
      <c r="E229" s="122"/>
      <c r="F229" s="122"/>
      <c r="G229" s="122"/>
      <c r="H229" s="122"/>
      <c r="I229" s="114"/>
      <c r="J229" s="114"/>
      <c r="K229" s="122"/>
    </row>
    <row r="230" spans="2:11">
      <c r="B230" s="113"/>
      <c r="C230" s="122"/>
      <c r="D230" s="122"/>
      <c r="E230" s="122"/>
      <c r="F230" s="122"/>
      <c r="G230" s="122"/>
      <c r="H230" s="122"/>
      <c r="I230" s="114"/>
      <c r="J230" s="114"/>
      <c r="K230" s="122"/>
    </row>
    <row r="231" spans="2:11">
      <c r="B231" s="113"/>
      <c r="C231" s="122"/>
      <c r="D231" s="122"/>
      <c r="E231" s="122"/>
      <c r="F231" s="122"/>
      <c r="G231" s="122"/>
      <c r="H231" s="122"/>
      <c r="I231" s="114"/>
      <c r="J231" s="114"/>
      <c r="K231" s="122"/>
    </row>
    <row r="232" spans="2:11">
      <c r="B232" s="113"/>
      <c r="C232" s="122"/>
      <c r="D232" s="122"/>
      <c r="E232" s="122"/>
      <c r="F232" s="122"/>
      <c r="G232" s="122"/>
      <c r="H232" s="122"/>
      <c r="I232" s="114"/>
      <c r="J232" s="114"/>
      <c r="K232" s="122"/>
    </row>
    <row r="233" spans="2:11">
      <c r="B233" s="113"/>
      <c r="C233" s="122"/>
      <c r="D233" s="122"/>
      <c r="E233" s="122"/>
      <c r="F233" s="122"/>
      <c r="G233" s="122"/>
      <c r="H233" s="122"/>
      <c r="I233" s="114"/>
      <c r="J233" s="114"/>
      <c r="K233" s="122"/>
    </row>
    <row r="234" spans="2:11">
      <c r="B234" s="113"/>
      <c r="C234" s="122"/>
      <c r="D234" s="122"/>
      <c r="E234" s="122"/>
      <c r="F234" s="122"/>
      <c r="G234" s="122"/>
      <c r="H234" s="122"/>
      <c r="I234" s="114"/>
      <c r="J234" s="114"/>
      <c r="K234" s="122"/>
    </row>
    <row r="235" spans="2:11">
      <c r="B235" s="113"/>
      <c r="C235" s="122"/>
      <c r="D235" s="122"/>
      <c r="E235" s="122"/>
      <c r="F235" s="122"/>
      <c r="G235" s="122"/>
      <c r="H235" s="122"/>
      <c r="I235" s="114"/>
      <c r="J235" s="114"/>
      <c r="K235" s="122"/>
    </row>
    <row r="236" spans="2:11">
      <c r="B236" s="113"/>
      <c r="C236" s="122"/>
      <c r="D236" s="122"/>
      <c r="E236" s="122"/>
      <c r="F236" s="122"/>
      <c r="G236" s="122"/>
      <c r="H236" s="122"/>
      <c r="I236" s="114"/>
      <c r="J236" s="114"/>
      <c r="K236" s="122"/>
    </row>
    <row r="237" spans="2:11">
      <c r="B237" s="113"/>
      <c r="C237" s="122"/>
      <c r="D237" s="122"/>
      <c r="E237" s="122"/>
      <c r="F237" s="122"/>
      <c r="G237" s="122"/>
      <c r="H237" s="122"/>
      <c r="I237" s="114"/>
      <c r="J237" s="114"/>
      <c r="K237" s="122"/>
    </row>
    <row r="238" spans="2:11">
      <c r="B238" s="113"/>
      <c r="C238" s="122"/>
      <c r="D238" s="122"/>
      <c r="E238" s="122"/>
      <c r="F238" s="122"/>
      <c r="G238" s="122"/>
      <c r="H238" s="122"/>
      <c r="I238" s="114"/>
      <c r="J238" s="114"/>
      <c r="K238" s="122"/>
    </row>
    <row r="239" spans="2:11">
      <c r="B239" s="113"/>
      <c r="C239" s="122"/>
      <c r="D239" s="122"/>
      <c r="E239" s="122"/>
      <c r="F239" s="122"/>
      <c r="G239" s="122"/>
      <c r="H239" s="122"/>
      <c r="I239" s="114"/>
      <c r="J239" s="114"/>
      <c r="K239" s="122"/>
    </row>
    <row r="240" spans="2:11">
      <c r="B240" s="113"/>
      <c r="C240" s="122"/>
      <c r="D240" s="122"/>
      <c r="E240" s="122"/>
      <c r="F240" s="122"/>
      <c r="G240" s="122"/>
      <c r="H240" s="122"/>
      <c r="I240" s="114"/>
      <c r="J240" s="114"/>
      <c r="K240" s="122"/>
    </row>
    <row r="241" spans="2:11">
      <c r="B241" s="113"/>
      <c r="C241" s="122"/>
      <c r="D241" s="122"/>
      <c r="E241" s="122"/>
      <c r="F241" s="122"/>
      <c r="G241" s="122"/>
      <c r="H241" s="122"/>
      <c r="I241" s="114"/>
      <c r="J241" s="114"/>
      <c r="K241" s="122"/>
    </row>
    <row r="242" spans="2:11">
      <c r="B242" s="113"/>
      <c r="C242" s="122"/>
      <c r="D242" s="122"/>
      <c r="E242" s="122"/>
      <c r="F242" s="122"/>
      <c r="G242" s="122"/>
      <c r="H242" s="122"/>
      <c r="I242" s="114"/>
      <c r="J242" s="114"/>
      <c r="K242" s="122"/>
    </row>
    <row r="243" spans="2:11">
      <c r="B243" s="113"/>
      <c r="C243" s="122"/>
      <c r="D243" s="122"/>
      <c r="E243" s="122"/>
      <c r="F243" s="122"/>
      <c r="G243" s="122"/>
      <c r="H243" s="122"/>
      <c r="I243" s="114"/>
      <c r="J243" s="114"/>
      <c r="K243" s="122"/>
    </row>
    <row r="244" spans="2:11">
      <c r="B244" s="113"/>
      <c r="C244" s="122"/>
      <c r="D244" s="122"/>
      <c r="E244" s="122"/>
      <c r="F244" s="122"/>
      <c r="G244" s="122"/>
      <c r="H244" s="122"/>
      <c r="I244" s="114"/>
      <c r="J244" s="114"/>
      <c r="K244" s="122"/>
    </row>
    <row r="245" spans="2:11">
      <c r="B245" s="113"/>
      <c r="C245" s="122"/>
      <c r="D245" s="122"/>
      <c r="E245" s="122"/>
      <c r="F245" s="122"/>
      <c r="G245" s="122"/>
      <c r="H245" s="122"/>
      <c r="I245" s="114"/>
      <c r="J245" s="114"/>
      <c r="K245" s="122"/>
    </row>
    <row r="246" spans="2:11">
      <c r="B246" s="113"/>
      <c r="C246" s="122"/>
      <c r="D246" s="122"/>
      <c r="E246" s="122"/>
      <c r="F246" s="122"/>
      <c r="G246" s="122"/>
      <c r="H246" s="122"/>
      <c r="I246" s="114"/>
      <c r="J246" s="114"/>
      <c r="K246" s="122"/>
    </row>
    <row r="247" spans="2:11">
      <c r="B247" s="113"/>
      <c r="C247" s="122"/>
      <c r="D247" s="122"/>
      <c r="E247" s="122"/>
      <c r="F247" s="122"/>
      <c r="G247" s="122"/>
      <c r="H247" s="122"/>
      <c r="I247" s="114"/>
      <c r="J247" s="114"/>
      <c r="K247" s="122"/>
    </row>
    <row r="248" spans="2:11">
      <c r="B248" s="113"/>
      <c r="C248" s="122"/>
      <c r="D248" s="122"/>
      <c r="E248" s="122"/>
      <c r="F248" s="122"/>
      <c r="G248" s="122"/>
      <c r="H248" s="122"/>
      <c r="I248" s="114"/>
      <c r="J248" s="114"/>
      <c r="K248" s="122"/>
    </row>
    <row r="249" spans="2:11">
      <c r="B249" s="113"/>
      <c r="C249" s="122"/>
      <c r="D249" s="122"/>
      <c r="E249" s="122"/>
      <c r="F249" s="122"/>
      <c r="G249" s="122"/>
      <c r="H249" s="122"/>
      <c r="I249" s="114"/>
      <c r="J249" s="114"/>
      <c r="K249" s="122"/>
    </row>
    <row r="250" spans="2:11">
      <c r="B250" s="113"/>
      <c r="C250" s="122"/>
      <c r="D250" s="122"/>
      <c r="E250" s="122"/>
      <c r="F250" s="122"/>
      <c r="G250" s="122"/>
      <c r="H250" s="122"/>
      <c r="I250" s="114"/>
      <c r="J250" s="114"/>
      <c r="K250" s="122"/>
    </row>
    <row r="251" spans="2:11">
      <c r="B251" s="113"/>
      <c r="C251" s="122"/>
      <c r="D251" s="122"/>
      <c r="E251" s="122"/>
      <c r="F251" s="122"/>
      <c r="G251" s="122"/>
      <c r="H251" s="122"/>
      <c r="I251" s="114"/>
      <c r="J251" s="114"/>
      <c r="K251" s="122"/>
    </row>
    <row r="252" spans="2:11">
      <c r="B252" s="113"/>
      <c r="C252" s="122"/>
      <c r="D252" s="122"/>
      <c r="E252" s="122"/>
      <c r="F252" s="122"/>
      <c r="G252" s="122"/>
      <c r="H252" s="122"/>
      <c r="I252" s="114"/>
      <c r="J252" s="114"/>
      <c r="K252" s="122"/>
    </row>
    <row r="253" spans="2:11">
      <c r="B253" s="113"/>
      <c r="C253" s="122"/>
      <c r="D253" s="122"/>
      <c r="E253" s="122"/>
      <c r="F253" s="122"/>
      <c r="G253" s="122"/>
      <c r="H253" s="122"/>
      <c r="I253" s="114"/>
      <c r="J253" s="114"/>
      <c r="K253" s="122"/>
    </row>
    <row r="254" spans="2:11">
      <c r="B254" s="113"/>
      <c r="C254" s="122"/>
      <c r="D254" s="122"/>
      <c r="E254" s="122"/>
      <c r="F254" s="122"/>
      <c r="G254" s="122"/>
      <c r="H254" s="122"/>
      <c r="I254" s="114"/>
      <c r="J254" s="114"/>
      <c r="K254" s="122"/>
    </row>
    <row r="255" spans="2:11">
      <c r="B255" s="113"/>
      <c r="C255" s="122"/>
      <c r="D255" s="122"/>
      <c r="E255" s="122"/>
      <c r="F255" s="122"/>
      <c r="G255" s="122"/>
      <c r="H255" s="122"/>
      <c r="I255" s="114"/>
      <c r="J255" s="114"/>
      <c r="K255" s="122"/>
    </row>
    <row r="256" spans="2:11">
      <c r="B256" s="113"/>
      <c r="C256" s="122"/>
      <c r="D256" s="122"/>
      <c r="E256" s="122"/>
      <c r="F256" s="122"/>
      <c r="G256" s="122"/>
      <c r="H256" s="122"/>
      <c r="I256" s="114"/>
      <c r="J256" s="114"/>
      <c r="K256" s="122"/>
    </row>
    <row r="257" spans="2:11">
      <c r="B257" s="113"/>
      <c r="C257" s="122"/>
      <c r="D257" s="122"/>
      <c r="E257" s="122"/>
      <c r="F257" s="122"/>
      <c r="G257" s="122"/>
      <c r="H257" s="122"/>
      <c r="I257" s="114"/>
      <c r="J257" s="114"/>
      <c r="K257" s="122"/>
    </row>
    <row r="258" spans="2:11">
      <c r="B258" s="113"/>
      <c r="C258" s="122"/>
      <c r="D258" s="122"/>
      <c r="E258" s="122"/>
      <c r="F258" s="122"/>
      <c r="G258" s="122"/>
      <c r="H258" s="122"/>
      <c r="I258" s="114"/>
      <c r="J258" s="114"/>
      <c r="K258" s="122"/>
    </row>
    <row r="259" spans="2:11">
      <c r="B259" s="113"/>
      <c r="C259" s="122"/>
      <c r="D259" s="122"/>
      <c r="E259" s="122"/>
      <c r="F259" s="122"/>
      <c r="G259" s="122"/>
      <c r="H259" s="122"/>
      <c r="I259" s="114"/>
      <c r="J259" s="114"/>
      <c r="K259" s="122"/>
    </row>
    <row r="260" spans="2:11">
      <c r="B260" s="113"/>
      <c r="C260" s="122"/>
      <c r="D260" s="122"/>
      <c r="E260" s="122"/>
      <c r="F260" s="122"/>
      <c r="G260" s="122"/>
      <c r="H260" s="122"/>
      <c r="I260" s="114"/>
      <c r="J260" s="114"/>
      <c r="K260" s="122"/>
    </row>
    <row r="261" spans="2:11">
      <c r="B261" s="113"/>
      <c r="C261" s="122"/>
      <c r="D261" s="122"/>
      <c r="E261" s="122"/>
      <c r="F261" s="122"/>
      <c r="G261" s="122"/>
      <c r="H261" s="122"/>
      <c r="I261" s="114"/>
      <c r="J261" s="114"/>
      <c r="K261" s="122"/>
    </row>
    <row r="262" spans="2:11">
      <c r="B262" s="113"/>
      <c r="C262" s="122"/>
      <c r="D262" s="122"/>
      <c r="E262" s="122"/>
      <c r="F262" s="122"/>
      <c r="G262" s="122"/>
      <c r="H262" s="122"/>
      <c r="I262" s="114"/>
      <c r="J262" s="114"/>
      <c r="K262" s="122"/>
    </row>
    <row r="263" spans="2:11">
      <c r="B263" s="113"/>
      <c r="C263" s="122"/>
      <c r="D263" s="122"/>
      <c r="E263" s="122"/>
      <c r="F263" s="122"/>
      <c r="G263" s="122"/>
      <c r="H263" s="122"/>
      <c r="I263" s="114"/>
      <c r="J263" s="114"/>
      <c r="K263" s="122"/>
    </row>
    <row r="264" spans="2:11">
      <c r="B264" s="113"/>
      <c r="C264" s="122"/>
      <c r="D264" s="122"/>
      <c r="E264" s="122"/>
      <c r="F264" s="122"/>
      <c r="G264" s="122"/>
      <c r="H264" s="122"/>
      <c r="I264" s="114"/>
      <c r="J264" s="114"/>
      <c r="K264" s="122"/>
    </row>
    <row r="265" spans="2:11">
      <c r="B265" s="113"/>
      <c r="C265" s="122"/>
      <c r="D265" s="122"/>
      <c r="E265" s="122"/>
      <c r="F265" s="122"/>
      <c r="G265" s="122"/>
      <c r="H265" s="122"/>
      <c r="I265" s="114"/>
      <c r="J265" s="114"/>
      <c r="K265" s="122"/>
    </row>
    <row r="266" spans="2:11">
      <c r="B266" s="113"/>
      <c r="C266" s="122"/>
      <c r="D266" s="122"/>
      <c r="E266" s="122"/>
      <c r="F266" s="122"/>
      <c r="G266" s="122"/>
      <c r="H266" s="122"/>
      <c r="I266" s="114"/>
      <c r="J266" s="114"/>
      <c r="K266" s="122"/>
    </row>
    <row r="267" spans="2:11">
      <c r="B267" s="113"/>
      <c r="C267" s="122"/>
      <c r="D267" s="122"/>
      <c r="E267" s="122"/>
      <c r="F267" s="122"/>
      <c r="G267" s="122"/>
      <c r="H267" s="122"/>
      <c r="I267" s="114"/>
      <c r="J267" s="114"/>
      <c r="K267" s="122"/>
    </row>
    <row r="268" spans="2:11">
      <c r="B268" s="113"/>
      <c r="C268" s="122"/>
      <c r="D268" s="122"/>
      <c r="E268" s="122"/>
      <c r="F268" s="122"/>
      <c r="G268" s="122"/>
      <c r="H268" s="122"/>
      <c r="I268" s="114"/>
      <c r="J268" s="114"/>
      <c r="K268" s="122"/>
    </row>
    <row r="269" spans="2:11">
      <c r="B269" s="113"/>
      <c r="C269" s="122"/>
      <c r="D269" s="122"/>
      <c r="E269" s="122"/>
      <c r="F269" s="122"/>
      <c r="G269" s="122"/>
      <c r="H269" s="122"/>
      <c r="I269" s="114"/>
      <c r="J269" s="114"/>
      <c r="K269" s="122"/>
    </row>
    <row r="270" spans="2:11">
      <c r="B270" s="113"/>
      <c r="C270" s="122"/>
      <c r="D270" s="122"/>
      <c r="E270" s="122"/>
      <c r="F270" s="122"/>
      <c r="G270" s="122"/>
      <c r="H270" s="122"/>
      <c r="I270" s="114"/>
      <c r="J270" s="114"/>
      <c r="K270" s="122"/>
    </row>
    <row r="271" spans="2:11">
      <c r="B271" s="113"/>
      <c r="C271" s="122"/>
      <c r="D271" s="122"/>
      <c r="E271" s="122"/>
      <c r="F271" s="122"/>
      <c r="G271" s="122"/>
      <c r="H271" s="122"/>
      <c r="I271" s="114"/>
      <c r="J271" s="114"/>
      <c r="K271" s="122"/>
    </row>
    <row r="272" spans="2:11">
      <c r="B272" s="113"/>
      <c r="C272" s="122"/>
      <c r="D272" s="122"/>
      <c r="E272" s="122"/>
      <c r="F272" s="122"/>
      <c r="G272" s="122"/>
      <c r="H272" s="122"/>
      <c r="I272" s="114"/>
      <c r="J272" s="114"/>
      <c r="K272" s="122"/>
    </row>
    <row r="273" spans="2:11">
      <c r="B273" s="113"/>
      <c r="C273" s="122"/>
      <c r="D273" s="122"/>
      <c r="E273" s="122"/>
      <c r="F273" s="122"/>
      <c r="G273" s="122"/>
      <c r="H273" s="122"/>
      <c r="I273" s="114"/>
      <c r="J273" s="114"/>
      <c r="K273" s="122"/>
    </row>
    <row r="274" spans="2:11">
      <c r="B274" s="113"/>
      <c r="C274" s="122"/>
      <c r="D274" s="122"/>
      <c r="E274" s="122"/>
      <c r="F274" s="122"/>
      <c r="G274" s="122"/>
      <c r="H274" s="122"/>
      <c r="I274" s="114"/>
      <c r="J274" s="114"/>
      <c r="K274" s="122"/>
    </row>
    <row r="275" spans="2:11">
      <c r="B275" s="113"/>
      <c r="C275" s="122"/>
      <c r="D275" s="122"/>
      <c r="E275" s="122"/>
      <c r="F275" s="122"/>
      <c r="G275" s="122"/>
      <c r="H275" s="122"/>
      <c r="I275" s="114"/>
      <c r="J275" s="114"/>
      <c r="K275" s="122"/>
    </row>
    <row r="276" spans="2:11">
      <c r="B276" s="113"/>
      <c r="C276" s="122"/>
      <c r="D276" s="122"/>
      <c r="E276" s="122"/>
      <c r="F276" s="122"/>
      <c r="G276" s="122"/>
      <c r="H276" s="122"/>
      <c r="I276" s="114"/>
      <c r="J276" s="114"/>
      <c r="K276" s="122"/>
    </row>
    <row r="277" spans="2:11">
      <c r="B277" s="113"/>
      <c r="C277" s="122"/>
      <c r="D277" s="122"/>
      <c r="E277" s="122"/>
      <c r="F277" s="122"/>
      <c r="G277" s="122"/>
      <c r="H277" s="122"/>
      <c r="I277" s="114"/>
      <c r="J277" s="114"/>
      <c r="K277" s="122"/>
    </row>
    <row r="278" spans="2:11">
      <c r="B278" s="113"/>
      <c r="C278" s="122"/>
      <c r="D278" s="122"/>
      <c r="E278" s="122"/>
      <c r="F278" s="122"/>
      <c r="G278" s="122"/>
      <c r="H278" s="122"/>
      <c r="I278" s="114"/>
      <c r="J278" s="114"/>
      <c r="K278" s="122"/>
    </row>
    <row r="279" spans="2:11">
      <c r="B279" s="113"/>
      <c r="C279" s="122"/>
      <c r="D279" s="122"/>
      <c r="E279" s="122"/>
      <c r="F279" s="122"/>
      <c r="G279" s="122"/>
      <c r="H279" s="122"/>
      <c r="I279" s="114"/>
      <c r="J279" s="114"/>
      <c r="K279" s="122"/>
    </row>
    <row r="280" spans="2:11">
      <c r="B280" s="113"/>
      <c r="C280" s="122"/>
      <c r="D280" s="122"/>
      <c r="E280" s="122"/>
      <c r="F280" s="122"/>
      <c r="G280" s="122"/>
      <c r="H280" s="122"/>
      <c r="I280" s="114"/>
      <c r="J280" s="114"/>
      <c r="K280" s="122"/>
    </row>
    <row r="281" spans="2:11">
      <c r="B281" s="113"/>
      <c r="C281" s="122"/>
      <c r="D281" s="122"/>
      <c r="E281" s="122"/>
      <c r="F281" s="122"/>
      <c r="G281" s="122"/>
      <c r="H281" s="122"/>
      <c r="I281" s="114"/>
      <c r="J281" s="114"/>
      <c r="K281" s="122"/>
    </row>
    <row r="282" spans="2:11">
      <c r="B282" s="113"/>
      <c r="C282" s="122"/>
      <c r="D282" s="122"/>
      <c r="E282" s="122"/>
      <c r="F282" s="122"/>
      <c r="G282" s="122"/>
      <c r="H282" s="122"/>
      <c r="I282" s="114"/>
      <c r="J282" s="114"/>
      <c r="K282" s="122"/>
    </row>
    <row r="283" spans="2:11">
      <c r="B283" s="113"/>
      <c r="C283" s="122"/>
      <c r="D283" s="122"/>
      <c r="E283" s="122"/>
      <c r="F283" s="122"/>
      <c r="G283" s="122"/>
      <c r="H283" s="122"/>
      <c r="I283" s="114"/>
      <c r="J283" s="114"/>
      <c r="K283" s="122"/>
    </row>
    <row r="284" spans="2:11">
      <c r="B284" s="113"/>
      <c r="C284" s="122"/>
      <c r="D284" s="122"/>
      <c r="E284" s="122"/>
      <c r="F284" s="122"/>
      <c r="G284" s="122"/>
      <c r="H284" s="122"/>
      <c r="I284" s="114"/>
      <c r="J284" s="114"/>
      <c r="K284" s="122"/>
    </row>
    <row r="285" spans="2:11">
      <c r="B285" s="113"/>
      <c r="C285" s="122"/>
      <c r="D285" s="122"/>
      <c r="E285" s="122"/>
      <c r="F285" s="122"/>
      <c r="G285" s="122"/>
      <c r="H285" s="122"/>
      <c r="I285" s="114"/>
      <c r="J285" s="114"/>
      <c r="K285" s="122"/>
    </row>
    <row r="286" spans="2:11">
      <c r="B286" s="113"/>
      <c r="C286" s="122"/>
      <c r="D286" s="122"/>
      <c r="E286" s="122"/>
      <c r="F286" s="122"/>
      <c r="G286" s="122"/>
      <c r="H286" s="122"/>
      <c r="I286" s="114"/>
      <c r="J286" s="114"/>
      <c r="K286" s="122"/>
    </row>
    <row r="287" spans="2:11">
      <c r="B287" s="113"/>
      <c r="C287" s="122"/>
      <c r="D287" s="122"/>
      <c r="E287" s="122"/>
      <c r="F287" s="122"/>
      <c r="G287" s="122"/>
      <c r="H287" s="122"/>
      <c r="I287" s="114"/>
      <c r="J287" s="114"/>
      <c r="K287" s="122"/>
    </row>
    <row r="288" spans="2:11">
      <c r="B288" s="113"/>
      <c r="C288" s="122"/>
      <c r="D288" s="122"/>
      <c r="E288" s="122"/>
      <c r="F288" s="122"/>
      <c r="G288" s="122"/>
      <c r="H288" s="122"/>
      <c r="I288" s="114"/>
      <c r="J288" s="114"/>
      <c r="K288" s="122"/>
    </row>
    <row r="289" spans="2:11">
      <c r="B289" s="113"/>
      <c r="C289" s="122"/>
      <c r="D289" s="122"/>
      <c r="E289" s="122"/>
      <c r="F289" s="122"/>
      <c r="G289" s="122"/>
      <c r="H289" s="122"/>
      <c r="I289" s="114"/>
      <c r="J289" s="114"/>
      <c r="K289" s="122"/>
    </row>
    <row r="290" spans="2:11">
      <c r="B290" s="113"/>
      <c r="C290" s="122"/>
      <c r="D290" s="122"/>
      <c r="E290" s="122"/>
      <c r="F290" s="122"/>
      <c r="G290" s="122"/>
      <c r="H290" s="122"/>
      <c r="I290" s="114"/>
      <c r="J290" s="114"/>
      <c r="K290" s="122"/>
    </row>
    <row r="291" spans="2:11">
      <c r="B291" s="113"/>
      <c r="C291" s="122"/>
      <c r="D291" s="122"/>
      <c r="E291" s="122"/>
      <c r="F291" s="122"/>
      <c r="G291" s="122"/>
      <c r="H291" s="122"/>
      <c r="I291" s="114"/>
      <c r="J291" s="114"/>
      <c r="K291" s="122"/>
    </row>
    <row r="292" spans="2:11">
      <c r="B292" s="113"/>
      <c r="C292" s="122"/>
      <c r="D292" s="122"/>
      <c r="E292" s="122"/>
      <c r="F292" s="122"/>
      <c r="G292" s="122"/>
      <c r="H292" s="122"/>
      <c r="I292" s="114"/>
      <c r="J292" s="114"/>
      <c r="K292" s="122"/>
    </row>
    <row r="293" spans="2:11">
      <c r="B293" s="113"/>
      <c r="C293" s="122"/>
      <c r="D293" s="122"/>
      <c r="E293" s="122"/>
      <c r="F293" s="122"/>
      <c r="G293" s="122"/>
      <c r="H293" s="122"/>
      <c r="I293" s="114"/>
      <c r="J293" s="114"/>
      <c r="K293" s="122"/>
    </row>
    <row r="294" spans="2:11">
      <c r="B294" s="113"/>
      <c r="C294" s="122"/>
      <c r="D294" s="122"/>
      <c r="E294" s="122"/>
      <c r="F294" s="122"/>
      <c r="G294" s="122"/>
      <c r="H294" s="122"/>
      <c r="I294" s="114"/>
      <c r="J294" s="114"/>
      <c r="K294" s="122"/>
    </row>
    <row r="295" spans="2:11">
      <c r="B295" s="113"/>
      <c r="C295" s="122"/>
      <c r="D295" s="122"/>
      <c r="E295" s="122"/>
      <c r="F295" s="122"/>
      <c r="G295" s="122"/>
      <c r="H295" s="122"/>
      <c r="I295" s="114"/>
      <c r="J295" s="114"/>
      <c r="K295" s="122"/>
    </row>
    <row r="296" spans="2:11">
      <c r="B296" s="113"/>
      <c r="C296" s="122"/>
      <c r="D296" s="122"/>
      <c r="E296" s="122"/>
      <c r="F296" s="122"/>
      <c r="G296" s="122"/>
      <c r="H296" s="122"/>
      <c r="I296" s="114"/>
      <c r="J296" s="114"/>
      <c r="K296" s="122"/>
    </row>
    <row r="297" spans="2:11">
      <c r="B297" s="113"/>
      <c r="C297" s="122"/>
      <c r="D297" s="122"/>
      <c r="E297" s="122"/>
      <c r="F297" s="122"/>
      <c r="G297" s="122"/>
      <c r="H297" s="122"/>
      <c r="I297" s="114"/>
      <c r="J297" s="114"/>
      <c r="K297" s="122"/>
    </row>
    <row r="298" spans="2:11">
      <c r="B298" s="113"/>
      <c r="C298" s="122"/>
      <c r="D298" s="122"/>
      <c r="E298" s="122"/>
      <c r="F298" s="122"/>
      <c r="G298" s="122"/>
      <c r="H298" s="122"/>
      <c r="I298" s="114"/>
      <c r="J298" s="114"/>
      <c r="K298" s="122"/>
    </row>
    <row r="299" spans="2:11">
      <c r="B299" s="113"/>
      <c r="C299" s="122"/>
      <c r="D299" s="122"/>
      <c r="E299" s="122"/>
      <c r="F299" s="122"/>
      <c r="G299" s="122"/>
      <c r="H299" s="122"/>
      <c r="I299" s="114"/>
      <c r="J299" s="114"/>
      <c r="K299" s="122"/>
    </row>
    <row r="300" spans="2:11">
      <c r="B300" s="113"/>
      <c r="C300" s="122"/>
      <c r="D300" s="122"/>
      <c r="E300" s="122"/>
      <c r="F300" s="122"/>
      <c r="G300" s="122"/>
      <c r="H300" s="122"/>
      <c r="I300" s="114"/>
      <c r="J300" s="114"/>
      <c r="K300" s="122"/>
    </row>
    <row r="301" spans="2:11">
      <c r="B301" s="113"/>
      <c r="C301" s="122"/>
      <c r="D301" s="122"/>
      <c r="E301" s="122"/>
      <c r="F301" s="122"/>
      <c r="G301" s="122"/>
      <c r="H301" s="122"/>
      <c r="I301" s="114"/>
      <c r="J301" s="114"/>
      <c r="K301" s="122"/>
    </row>
    <row r="302" spans="2:11">
      <c r="B302" s="113"/>
      <c r="C302" s="122"/>
      <c r="D302" s="122"/>
      <c r="E302" s="122"/>
      <c r="F302" s="122"/>
      <c r="G302" s="122"/>
      <c r="H302" s="122"/>
      <c r="I302" s="114"/>
      <c r="J302" s="114"/>
      <c r="K302" s="122"/>
    </row>
    <row r="303" spans="2:11">
      <c r="B303" s="113"/>
      <c r="C303" s="122"/>
      <c r="D303" s="122"/>
      <c r="E303" s="122"/>
      <c r="F303" s="122"/>
      <c r="G303" s="122"/>
      <c r="H303" s="122"/>
      <c r="I303" s="114"/>
      <c r="J303" s="114"/>
      <c r="K303" s="122"/>
    </row>
    <row r="304" spans="2:11">
      <c r="B304" s="113"/>
      <c r="C304" s="122"/>
      <c r="D304" s="122"/>
      <c r="E304" s="122"/>
      <c r="F304" s="122"/>
      <c r="G304" s="122"/>
      <c r="H304" s="122"/>
      <c r="I304" s="114"/>
      <c r="J304" s="114"/>
      <c r="K304" s="122"/>
    </row>
    <row r="305" spans="2:11">
      <c r="B305" s="113"/>
      <c r="C305" s="122"/>
      <c r="D305" s="122"/>
      <c r="E305" s="122"/>
      <c r="F305" s="122"/>
      <c r="G305" s="122"/>
      <c r="H305" s="122"/>
      <c r="I305" s="114"/>
      <c r="J305" s="114"/>
      <c r="K305" s="122"/>
    </row>
    <row r="306" spans="2:11">
      <c r="B306" s="113"/>
      <c r="C306" s="122"/>
      <c r="D306" s="122"/>
      <c r="E306" s="122"/>
      <c r="F306" s="122"/>
      <c r="G306" s="122"/>
      <c r="H306" s="122"/>
      <c r="I306" s="114"/>
      <c r="J306" s="114"/>
      <c r="K306" s="122"/>
    </row>
    <row r="307" spans="2:11">
      <c r="B307" s="113"/>
      <c r="C307" s="122"/>
      <c r="D307" s="122"/>
      <c r="E307" s="122"/>
      <c r="F307" s="122"/>
      <c r="G307" s="122"/>
      <c r="H307" s="122"/>
      <c r="I307" s="114"/>
      <c r="J307" s="114"/>
      <c r="K307" s="122"/>
    </row>
    <row r="308" spans="2:11">
      <c r="B308" s="113"/>
      <c r="C308" s="122"/>
      <c r="D308" s="122"/>
      <c r="E308" s="122"/>
      <c r="F308" s="122"/>
      <c r="G308" s="122"/>
      <c r="H308" s="122"/>
      <c r="I308" s="114"/>
      <c r="J308" s="114"/>
      <c r="K308" s="122"/>
    </row>
    <row r="309" spans="2:11">
      <c r="B309" s="113"/>
      <c r="C309" s="122"/>
      <c r="D309" s="122"/>
      <c r="E309" s="122"/>
      <c r="F309" s="122"/>
      <c r="G309" s="122"/>
      <c r="H309" s="122"/>
      <c r="I309" s="114"/>
      <c r="J309" s="114"/>
      <c r="K309" s="122"/>
    </row>
    <row r="310" spans="2:11">
      <c r="B310" s="113"/>
      <c r="C310" s="122"/>
      <c r="D310" s="122"/>
      <c r="E310" s="122"/>
      <c r="F310" s="122"/>
      <c r="G310" s="122"/>
      <c r="H310" s="122"/>
      <c r="I310" s="114"/>
      <c r="J310" s="114"/>
      <c r="K310" s="122"/>
    </row>
    <row r="311" spans="2:11">
      <c r="B311" s="113"/>
      <c r="C311" s="122"/>
      <c r="D311" s="122"/>
      <c r="E311" s="122"/>
      <c r="F311" s="122"/>
      <c r="G311" s="122"/>
      <c r="H311" s="122"/>
      <c r="I311" s="114"/>
      <c r="J311" s="114"/>
      <c r="K311" s="122"/>
    </row>
    <row r="312" spans="2:11">
      <c r="B312" s="113"/>
      <c r="C312" s="122"/>
      <c r="D312" s="122"/>
      <c r="E312" s="122"/>
      <c r="F312" s="122"/>
      <c r="G312" s="122"/>
      <c r="H312" s="122"/>
      <c r="I312" s="114"/>
      <c r="J312" s="114"/>
      <c r="K312" s="122"/>
    </row>
    <row r="313" spans="2:11">
      <c r="B313" s="113"/>
      <c r="C313" s="122"/>
      <c r="D313" s="122"/>
      <c r="E313" s="122"/>
      <c r="F313" s="122"/>
      <c r="G313" s="122"/>
      <c r="H313" s="122"/>
      <c r="I313" s="114"/>
      <c r="J313" s="114"/>
      <c r="K313" s="122"/>
    </row>
    <row r="314" spans="2:11">
      <c r="B314" s="113"/>
      <c r="C314" s="122"/>
      <c r="D314" s="122"/>
      <c r="E314" s="122"/>
      <c r="F314" s="122"/>
      <c r="G314" s="122"/>
      <c r="H314" s="122"/>
      <c r="I314" s="114"/>
      <c r="J314" s="114"/>
      <c r="K314" s="122"/>
    </row>
    <row r="315" spans="2:11">
      <c r="B315" s="113"/>
      <c r="C315" s="122"/>
      <c r="D315" s="122"/>
      <c r="E315" s="122"/>
      <c r="F315" s="122"/>
      <c r="G315" s="122"/>
      <c r="H315" s="122"/>
      <c r="I315" s="114"/>
      <c r="J315" s="114"/>
      <c r="K315" s="122"/>
    </row>
    <row r="316" spans="2:11">
      <c r="B316" s="113"/>
      <c r="C316" s="122"/>
      <c r="D316" s="122"/>
      <c r="E316" s="122"/>
      <c r="F316" s="122"/>
      <c r="G316" s="122"/>
      <c r="H316" s="122"/>
      <c r="I316" s="114"/>
      <c r="J316" s="114"/>
      <c r="K316" s="122"/>
    </row>
    <row r="317" spans="2:11">
      <c r="B317" s="113"/>
      <c r="C317" s="122"/>
      <c r="D317" s="122"/>
      <c r="E317" s="122"/>
      <c r="F317" s="122"/>
      <c r="G317" s="122"/>
      <c r="H317" s="122"/>
      <c r="I317" s="114"/>
      <c r="J317" s="114"/>
      <c r="K317" s="122"/>
    </row>
    <row r="318" spans="2:11">
      <c r="B318" s="113"/>
      <c r="C318" s="122"/>
      <c r="D318" s="122"/>
      <c r="E318" s="122"/>
      <c r="F318" s="122"/>
      <c r="G318" s="122"/>
      <c r="H318" s="122"/>
      <c r="I318" s="114"/>
      <c r="J318" s="114"/>
      <c r="K318" s="122"/>
    </row>
    <row r="319" spans="2:11">
      <c r="B319" s="113"/>
      <c r="C319" s="122"/>
      <c r="D319" s="122"/>
      <c r="E319" s="122"/>
      <c r="F319" s="122"/>
      <c r="G319" s="122"/>
      <c r="H319" s="122"/>
      <c r="I319" s="114"/>
      <c r="J319" s="114"/>
      <c r="K319" s="122"/>
    </row>
    <row r="320" spans="2:11">
      <c r="B320" s="113"/>
      <c r="C320" s="122"/>
      <c r="D320" s="122"/>
      <c r="E320" s="122"/>
      <c r="F320" s="122"/>
      <c r="G320" s="122"/>
      <c r="H320" s="122"/>
      <c r="I320" s="114"/>
      <c r="J320" s="114"/>
      <c r="K320" s="122"/>
    </row>
    <row r="321" spans="2:11">
      <c r="B321" s="113"/>
      <c r="C321" s="122"/>
      <c r="D321" s="122"/>
      <c r="E321" s="122"/>
      <c r="F321" s="122"/>
      <c r="G321" s="122"/>
      <c r="H321" s="122"/>
      <c r="I321" s="114"/>
      <c r="J321" s="114"/>
      <c r="K321" s="122"/>
    </row>
    <row r="322" spans="2:11">
      <c r="B322" s="113"/>
      <c r="C322" s="122"/>
      <c r="D322" s="122"/>
      <c r="E322" s="122"/>
      <c r="F322" s="122"/>
      <c r="G322" s="122"/>
      <c r="H322" s="122"/>
      <c r="I322" s="114"/>
      <c r="J322" s="114"/>
      <c r="K322" s="122"/>
    </row>
    <row r="323" spans="2:11">
      <c r="B323" s="113"/>
      <c r="C323" s="122"/>
      <c r="D323" s="122"/>
      <c r="E323" s="122"/>
      <c r="F323" s="122"/>
      <c r="G323" s="122"/>
      <c r="H323" s="122"/>
      <c r="I323" s="114"/>
      <c r="J323" s="114"/>
      <c r="K323" s="122"/>
    </row>
    <row r="324" spans="2:11">
      <c r="B324" s="113"/>
      <c r="C324" s="122"/>
      <c r="D324" s="122"/>
      <c r="E324" s="122"/>
      <c r="F324" s="122"/>
      <c r="G324" s="122"/>
      <c r="H324" s="122"/>
      <c r="I324" s="114"/>
      <c r="J324" s="114"/>
      <c r="K324" s="122"/>
    </row>
    <row r="325" spans="2:11">
      <c r="B325" s="113"/>
      <c r="C325" s="122"/>
      <c r="D325" s="122"/>
      <c r="E325" s="122"/>
      <c r="F325" s="122"/>
      <c r="G325" s="122"/>
      <c r="H325" s="122"/>
      <c r="I325" s="114"/>
      <c r="J325" s="114"/>
      <c r="K325" s="122"/>
    </row>
    <row r="326" spans="2:11">
      <c r="B326" s="113"/>
      <c r="C326" s="122"/>
      <c r="D326" s="122"/>
      <c r="E326" s="122"/>
      <c r="F326" s="122"/>
      <c r="G326" s="122"/>
      <c r="H326" s="122"/>
      <c r="I326" s="114"/>
      <c r="J326" s="114"/>
      <c r="K326" s="122"/>
    </row>
    <row r="327" spans="2:11">
      <c r="B327" s="113"/>
      <c r="C327" s="122"/>
      <c r="D327" s="122"/>
      <c r="E327" s="122"/>
      <c r="F327" s="122"/>
      <c r="G327" s="122"/>
      <c r="H327" s="122"/>
      <c r="I327" s="114"/>
      <c r="J327" s="114"/>
      <c r="K327" s="122"/>
    </row>
    <row r="328" spans="2:11">
      <c r="B328" s="113"/>
      <c r="C328" s="122"/>
      <c r="D328" s="122"/>
      <c r="E328" s="122"/>
      <c r="F328" s="122"/>
      <c r="G328" s="122"/>
      <c r="H328" s="122"/>
      <c r="I328" s="114"/>
      <c r="J328" s="114"/>
      <c r="K328" s="122"/>
    </row>
    <row r="329" spans="2:11">
      <c r="B329" s="113"/>
      <c r="C329" s="122"/>
      <c r="D329" s="122"/>
      <c r="E329" s="122"/>
      <c r="F329" s="122"/>
      <c r="G329" s="122"/>
      <c r="H329" s="122"/>
      <c r="I329" s="114"/>
      <c r="J329" s="114"/>
      <c r="K329" s="122"/>
    </row>
    <row r="330" spans="2:11">
      <c r="B330" s="113"/>
      <c r="C330" s="122"/>
      <c r="D330" s="122"/>
      <c r="E330" s="122"/>
      <c r="F330" s="122"/>
      <c r="G330" s="122"/>
      <c r="H330" s="122"/>
      <c r="I330" s="114"/>
      <c r="J330" s="114"/>
      <c r="K330" s="122"/>
    </row>
    <row r="331" spans="2:11">
      <c r="B331" s="113"/>
      <c r="C331" s="122"/>
      <c r="D331" s="122"/>
      <c r="E331" s="122"/>
      <c r="F331" s="122"/>
      <c r="G331" s="122"/>
      <c r="H331" s="122"/>
      <c r="I331" s="114"/>
      <c r="J331" s="114"/>
      <c r="K331" s="122"/>
    </row>
    <row r="332" spans="2:11">
      <c r="B332" s="113"/>
      <c r="C332" s="122"/>
      <c r="D332" s="122"/>
      <c r="E332" s="122"/>
      <c r="F332" s="122"/>
      <c r="G332" s="122"/>
      <c r="H332" s="122"/>
      <c r="I332" s="114"/>
      <c r="J332" s="114"/>
      <c r="K332" s="122"/>
    </row>
    <row r="333" spans="2:11">
      <c r="B333" s="113"/>
      <c r="C333" s="122"/>
      <c r="D333" s="122"/>
      <c r="E333" s="122"/>
      <c r="F333" s="122"/>
      <c r="G333" s="122"/>
      <c r="H333" s="122"/>
      <c r="I333" s="114"/>
      <c r="J333" s="114"/>
      <c r="K333" s="122"/>
    </row>
    <row r="334" spans="2:11">
      <c r="B334" s="113"/>
      <c r="C334" s="122"/>
      <c r="D334" s="122"/>
      <c r="E334" s="122"/>
      <c r="F334" s="122"/>
      <c r="G334" s="122"/>
      <c r="H334" s="122"/>
      <c r="I334" s="114"/>
      <c r="J334" s="114"/>
      <c r="K334" s="122"/>
    </row>
    <row r="335" spans="2:11">
      <c r="B335" s="113"/>
      <c r="C335" s="122"/>
      <c r="D335" s="122"/>
      <c r="E335" s="122"/>
      <c r="F335" s="122"/>
      <c r="G335" s="122"/>
      <c r="H335" s="122"/>
      <c r="I335" s="114"/>
      <c r="J335" s="114"/>
      <c r="K335" s="122"/>
    </row>
    <row r="336" spans="2:11">
      <c r="B336" s="113"/>
      <c r="C336" s="122"/>
      <c r="D336" s="122"/>
      <c r="E336" s="122"/>
      <c r="F336" s="122"/>
      <c r="G336" s="122"/>
      <c r="H336" s="122"/>
      <c r="I336" s="114"/>
      <c r="J336" s="114"/>
      <c r="K336" s="122"/>
    </row>
    <row r="337" spans="2:11">
      <c r="B337" s="113"/>
      <c r="C337" s="122"/>
      <c r="D337" s="122"/>
      <c r="E337" s="122"/>
      <c r="F337" s="122"/>
      <c r="G337" s="122"/>
      <c r="H337" s="122"/>
      <c r="I337" s="114"/>
      <c r="J337" s="114"/>
      <c r="K337" s="122"/>
    </row>
    <row r="338" spans="2:11">
      <c r="B338" s="113"/>
      <c r="C338" s="122"/>
      <c r="D338" s="122"/>
      <c r="E338" s="122"/>
      <c r="F338" s="122"/>
      <c r="G338" s="122"/>
      <c r="H338" s="122"/>
      <c r="I338" s="114"/>
      <c r="J338" s="114"/>
      <c r="K338" s="122"/>
    </row>
    <row r="339" spans="2:11">
      <c r="B339" s="113"/>
      <c r="C339" s="122"/>
      <c r="D339" s="122"/>
      <c r="E339" s="122"/>
      <c r="F339" s="122"/>
      <c r="G339" s="122"/>
      <c r="H339" s="122"/>
      <c r="I339" s="114"/>
      <c r="J339" s="114"/>
      <c r="K339" s="122"/>
    </row>
    <row r="340" spans="2:11">
      <c r="B340" s="113"/>
      <c r="C340" s="122"/>
      <c r="D340" s="122"/>
      <c r="E340" s="122"/>
      <c r="F340" s="122"/>
      <c r="G340" s="122"/>
      <c r="H340" s="122"/>
      <c r="I340" s="114"/>
      <c r="J340" s="114"/>
      <c r="K340" s="122"/>
    </row>
    <row r="341" spans="2:11">
      <c r="B341" s="113"/>
      <c r="C341" s="122"/>
      <c r="D341" s="122"/>
      <c r="E341" s="122"/>
      <c r="F341" s="122"/>
      <c r="G341" s="122"/>
      <c r="H341" s="122"/>
      <c r="I341" s="114"/>
      <c r="J341" s="114"/>
      <c r="K341" s="122"/>
    </row>
    <row r="342" spans="2:11">
      <c r="B342" s="113"/>
      <c r="C342" s="122"/>
      <c r="D342" s="122"/>
      <c r="E342" s="122"/>
      <c r="F342" s="122"/>
      <c r="G342" s="122"/>
      <c r="H342" s="122"/>
      <c r="I342" s="114"/>
      <c r="J342" s="114"/>
      <c r="K342" s="122"/>
    </row>
    <row r="343" spans="2:11">
      <c r="B343" s="113"/>
      <c r="C343" s="122"/>
      <c r="D343" s="122"/>
      <c r="E343" s="122"/>
      <c r="F343" s="122"/>
      <c r="G343" s="122"/>
      <c r="H343" s="122"/>
      <c r="I343" s="114"/>
      <c r="J343" s="114"/>
      <c r="K343" s="122"/>
    </row>
    <row r="344" spans="2:11">
      <c r="B344" s="113"/>
      <c r="C344" s="122"/>
      <c r="D344" s="122"/>
      <c r="E344" s="122"/>
      <c r="F344" s="122"/>
      <c r="G344" s="122"/>
      <c r="H344" s="122"/>
      <c r="I344" s="114"/>
      <c r="J344" s="114"/>
      <c r="K344" s="122"/>
    </row>
    <row r="345" spans="2:11">
      <c r="B345" s="113"/>
      <c r="C345" s="122"/>
      <c r="D345" s="122"/>
      <c r="E345" s="122"/>
      <c r="F345" s="122"/>
      <c r="G345" s="122"/>
      <c r="H345" s="122"/>
      <c r="I345" s="114"/>
      <c r="J345" s="114"/>
      <c r="K345" s="122"/>
    </row>
    <row r="346" spans="2:11">
      <c r="B346" s="113"/>
      <c r="C346" s="122"/>
      <c r="D346" s="122"/>
      <c r="E346" s="122"/>
      <c r="F346" s="122"/>
      <c r="G346" s="122"/>
      <c r="H346" s="122"/>
      <c r="I346" s="114"/>
      <c r="J346" s="114"/>
      <c r="K346" s="122"/>
    </row>
    <row r="347" spans="2:11">
      <c r="B347" s="113"/>
      <c r="C347" s="122"/>
      <c r="D347" s="122"/>
      <c r="E347" s="122"/>
      <c r="F347" s="122"/>
      <c r="G347" s="122"/>
      <c r="H347" s="122"/>
      <c r="I347" s="114"/>
      <c r="J347" s="114"/>
      <c r="K347" s="122"/>
    </row>
    <row r="348" spans="2:11">
      <c r="B348" s="113"/>
      <c r="C348" s="122"/>
      <c r="D348" s="122"/>
      <c r="E348" s="122"/>
      <c r="F348" s="122"/>
      <c r="G348" s="122"/>
      <c r="H348" s="122"/>
      <c r="I348" s="114"/>
      <c r="J348" s="114"/>
      <c r="K348" s="122"/>
    </row>
    <row r="349" spans="2:11">
      <c r="B349" s="113"/>
      <c r="C349" s="122"/>
      <c r="D349" s="122"/>
      <c r="E349" s="122"/>
      <c r="F349" s="122"/>
      <c r="G349" s="122"/>
      <c r="H349" s="122"/>
      <c r="I349" s="114"/>
      <c r="J349" s="114"/>
      <c r="K349" s="122"/>
    </row>
    <row r="350" spans="2:11">
      <c r="B350" s="113"/>
      <c r="C350" s="122"/>
      <c r="D350" s="122"/>
      <c r="E350" s="122"/>
      <c r="F350" s="122"/>
      <c r="G350" s="122"/>
      <c r="H350" s="122"/>
      <c r="I350" s="114"/>
      <c r="J350" s="114"/>
      <c r="K350" s="122"/>
    </row>
    <row r="351" spans="2:11">
      <c r="B351" s="113"/>
      <c r="C351" s="122"/>
      <c r="D351" s="122"/>
      <c r="E351" s="122"/>
      <c r="F351" s="122"/>
      <c r="G351" s="122"/>
      <c r="H351" s="122"/>
      <c r="I351" s="114"/>
      <c r="J351" s="114"/>
      <c r="K351" s="122"/>
    </row>
    <row r="352" spans="2:11">
      <c r="B352" s="113"/>
      <c r="C352" s="122"/>
      <c r="D352" s="122"/>
      <c r="E352" s="122"/>
      <c r="F352" s="122"/>
      <c r="G352" s="122"/>
      <c r="H352" s="122"/>
      <c r="I352" s="114"/>
      <c r="J352" s="114"/>
      <c r="K352" s="122"/>
    </row>
    <row r="353" spans="2:11">
      <c r="B353" s="113"/>
      <c r="C353" s="122"/>
      <c r="D353" s="122"/>
      <c r="E353" s="122"/>
      <c r="F353" s="122"/>
      <c r="G353" s="122"/>
      <c r="H353" s="122"/>
      <c r="I353" s="114"/>
      <c r="J353" s="114"/>
      <c r="K353" s="122"/>
    </row>
    <row r="354" spans="2:11">
      <c r="B354" s="113"/>
      <c r="C354" s="122"/>
      <c r="D354" s="122"/>
      <c r="E354" s="122"/>
      <c r="F354" s="122"/>
      <c r="G354" s="122"/>
      <c r="H354" s="122"/>
      <c r="I354" s="114"/>
      <c r="J354" s="114"/>
      <c r="K354" s="122"/>
    </row>
    <row r="355" spans="2:11">
      <c r="B355" s="113"/>
      <c r="C355" s="122"/>
      <c r="D355" s="122"/>
      <c r="E355" s="122"/>
      <c r="F355" s="122"/>
      <c r="G355" s="122"/>
      <c r="H355" s="122"/>
      <c r="I355" s="114"/>
      <c r="J355" s="114"/>
      <c r="K355" s="122"/>
    </row>
    <row r="356" spans="2:11">
      <c r="B356" s="113"/>
      <c r="C356" s="122"/>
      <c r="D356" s="122"/>
      <c r="E356" s="122"/>
      <c r="F356" s="122"/>
      <c r="G356" s="122"/>
      <c r="H356" s="122"/>
      <c r="I356" s="114"/>
      <c r="J356" s="114"/>
      <c r="K356" s="122"/>
    </row>
    <row r="357" spans="2:11">
      <c r="B357" s="113"/>
      <c r="C357" s="122"/>
      <c r="D357" s="122"/>
      <c r="E357" s="122"/>
      <c r="F357" s="122"/>
      <c r="G357" s="122"/>
      <c r="H357" s="122"/>
      <c r="I357" s="114"/>
      <c r="J357" s="114"/>
      <c r="K357" s="122"/>
    </row>
    <row r="358" spans="2:11">
      <c r="B358" s="113"/>
      <c r="C358" s="122"/>
      <c r="D358" s="122"/>
      <c r="E358" s="122"/>
      <c r="F358" s="122"/>
      <c r="G358" s="122"/>
      <c r="H358" s="122"/>
      <c r="I358" s="114"/>
      <c r="J358" s="114"/>
      <c r="K358" s="122"/>
    </row>
    <row r="359" spans="2:11">
      <c r="B359" s="113"/>
      <c r="C359" s="122"/>
      <c r="D359" s="122"/>
      <c r="E359" s="122"/>
      <c r="F359" s="122"/>
      <c r="G359" s="122"/>
      <c r="H359" s="122"/>
      <c r="I359" s="114"/>
      <c r="J359" s="114"/>
      <c r="K359" s="122"/>
    </row>
    <row r="360" spans="2:11">
      <c r="B360" s="113"/>
      <c r="C360" s="122"/>
      <c r="D360" s="122"/>
      <c r="E360" s="122"/>
      <c r="F360" s="122"/>
      <c r="G360" s="122"/>
      <c r="H360" s="122"/>
      <c r="I360" s="114"/>
      <c r="J360" s="114"/>
      <c r="K360" s="122"/>
    </row>
    <row r="361" spans="2:11">
      <c r="B361" s="113"/>
      <c r="C361" s="122"/>
      <c r="D361" s="122"/>
      <c r="E361" s="122"/>
      <c r="F361" s="122"/>
      <c r="G361" s="122"/>
      <c r="H361" s="122"/>
      <c r="I361" s="114"/>
      <c r="J361" s="114"/>
      <c r="K361" s="122"/>
    </row>
    <row r="362" spans="2:11">
      <c r="B362" s="113"/>
      <c r="C362" s="122"/>
      <c r="D362" s="122"/>
      <c r="E362" s="122"/>
      <c r="F362" s="122"/>
      <c r="G362" s="122"/>
      <c r="H362" s="122"/>
      <c r="I362" s="114"/>
      <c r="J362" s="114"/>
      <c r="K362" s="122"/>
    </row>
    <row r="363" spans="2:11">
      <c r="B363" s="113"/>
      <c r="C363" s="122"/>
      <c r="D363" s="122"/>
      <c r="E363" s="122"/>
      <c r="F363" s="122"/>
      <c r="G363" s="122"/>
      <c r="H363" s="122"/>
      <c r="I363" s="114"/>
      <c r="J363" s="114"/>
      <c r="K363" s="122"/>
    </row>
    <row r="364" spans="2:11">
      <c r="B364" s="113"/>
      <c r="C364" s="122"/>
      <c r="D364" s="122"/>
      <c r="E364" s="122"/>
      <c r="F364" s="122"/>
      <c r="G364" s="122"/>
      <c r="H364" s="122"/>
      <c r="I364" s="114"/>
      <c r="J364" s="114"/>
      <c r="K364" s="122"/>
    </row>
    <row r="365" spans="2:11">
      <c r="B365" s="113"/>
      <c r="C365" s="122"/>
      <c r="D365" s="122"/>
      <c r="E365" s="122"/>
      <c r="F365" s="122"/>
      <c r="G365" s="122"/>
      <c r="H365" s="122"/>
      <c r="I365" s="114"/>
      <c r="J365" s="114"/>
      <c r="K365" s="122"/>
    </row>
    <row r="366" spans="2:11">
      <c r="B366" s="113"/>
      <c r="C366" s="122"/>
      <c r="D366" s="122"/>
      <c r="E366" s="122"/>
      <c r="F366" s="122"/>
      <c r="G366" s="122"/>
      <c r="H366" s="122"/>
      <c r="I366" s="114"/>
      <c r="J366" s="114"/>
      <c r="K366" s="122"/>
    </row>
    <row r="367" spans="2:11">
      <c r="B367" s="113"/>
      <c r="C367" s="122"/>
      <c r="D367" s="122"/>
      <c r="E367" s="122"/>
      <c r="F367" s="122"/>
      <c r="G367" s="122"/>
      <c r="H367" s="122"/>
      <c r="I367" s="114"/>
      <c r="J367" s="114"/>
      <c r="K367" s="122"/>
    </row>
    <row r="368" spans="2:11">
      <c r="B368" s="113"/>
      <c r="C368" s="122"/>
      <c r="D368" s="122"/>
      <c r="E368" s="122"/>
      <c r="F368" s="122"/>
      <c r="G368" s="122"/>
      <c r="H368" s="122"/>
      <c r="I368" s="114"/>
      <c r="J368" s="114"/>
      <c r="K368" s="122"/>
    </row>
    <row r="369" spans="2:11">
      <c r="B369" s="113"/>
      <c r="C369" s="122"/>
      <c r="D369" s="122"/>
      <c r="E369" s="122"/>
      <c r="F369" s="122"/>
      <c r="G369" s="122"/>
      <c r="H369" s="122"/>
      <c r="I369" s="114"/>
      <c r="J369" s="114"/>
      <c r="K369" s="122"/>
    </row>
    <row r="370" spans="2:11">
      <c r="B370" s="113"/>
      <c r="C370" s="122"/>
      <c r="D370" s="122"/>
      <c r="E370" s="122"/>
      <c r="F370" s="122"/>
      <c r="G370" s="122"/>
      <c r="H370" s="122"/>
      <c r="I370" s="114"/>
      <c r="J370" s="114"/>
      <c r="K370" s="122"/>
    </row>
    <row r="371" spans="2:11">
      <c r="B371" s="113"/>
      <c r="C371" s="122"/>
      <c r="D371" s="122"/>
      <c r="E371" s="122"/>
      <c r="F371" s="122"/>
      <c r="G371" s="122"/>
      <c r="H371" s="122"/>
      <c r="I371" s="114"/>
      <c r="J371" s="114"/>
      <c r="K371" s="122"/>
    </row>
    <row r="372" spans="2:11">
      <c r="B372" s="113"/>
      <c r="C372" s="122"/>
      <c r="D372" s="122"/>
      <c r="E372" s="122"/>
      <c r="F372" s="122"/>
      <c r="G372" s="122"/>
      <c r="H372" s="122"/>
      <c r="I372" s="114"/>
      <c r="J372" s="114"/>
      <c r="K372" s="122"/>
    </row>
    <row r="373" spans="2:11">
      <c r="B373" s="113"/>
      <c r="C373" s="122"/>
      <c r="D373" s="122"/>
      <c r="E373" s="122"/>
      <c r="F373" s="122"/>
      <c r="G373" s="122"/>
      <c r="H373" s="122"/>
      <c r="I373" s="114"/>
      <c r="J373" s="114"/>
      <c r="K373" s="122"/>
    </row>
    <row r="374" spans="2:11">
      <c r="B374" s="113"/>
      <c r="C374" s="122"/>
      <c r="D374" s="122"/>
      <c r="E374" s="122"/>
      <c r="F374" s="122"/>
      <c r="G374" s="122"/>
      <c r="H374" s="122"/>
      <c r="I374" s="114"/>
      <c r="J374" s="114"/>
      <c r="K374" s="122"/>
    </row>
    <row r="375" spans="2:11">
      <c r="B375" s="113"/>
      <c r="C375" s="122"/>
      <c r="D375" s="122"/>
      <c r="E375" s="122"/>
      <c r="F375" s="122"/>
      <c r="G375" s="122"/>
      <c r="H375" s="122"/>
      <c r="I375" s="114"/>
      <c r="J375" s="114"/>
      <c r="K375" s="122"/>
    </row>
    <row r="376" spans="2:11">
      <c r="B376" s="113"/>
      <c r="C376" s="122"/>
      <c r="D376" s="122"/>
      <c r="E376" s="122"/>
      <c r="F376" s="122"/>
      <c r="G376" s="122"/>
      <c r="H376" s="122"/>
      <c r="I376" s="114"/>
      <c r="J376" s="114"/>
      <c r="K376" s="122"/>
    </row>
    <row r="377" spans="2:11">
      <c r="B377" s="113"/>
      <c r="C377" s="122"/>
      <c r="D377" s="122"/>
      <c r="E377" s="122"/>
      <c r="F377" s="122"/>
      <c r="G377" s="122"/>
      <c r="H377" s="122"/>
      <c r="I377" s="114"/>
      <c r="J377" s="114"/>
      <c r="K377" s="122"/>
    </row>
    <row r="378" spans="2:11">
      <c r="B378" s="113"/>
      <c r="C378" s="122"/>
      <c r="D378" s="122"/>
      <c r="E378" s="122"/>
      <c r="F378" s="122"/>
      <c r="G378" s="122"/>
      <c r="H378" s="122"/>
      <c r="I378" s="114"/>
      <c r="J378" s="114"/>
      <c r="K378" s="122"/>
    </row>
    <row r="379" spans="2:11">
      <c r="B379" s="113"/>
      <c r="C379" s="122"/>
      <c r="D379" s="122"/>
      <c r="E379" s="122"/>
      <c r="F379" s="122"/>
      <c r="G379" s="122"/>
      <c r="H379" s="122"/>
      <c r="I379" s="114"/>
      <c r="J379" s="114"/>
      <c r="K379" s="122"/>
    </row>
    <row r="380" spans="2:11">
      <c r="B380" s="113"/>
      <c r="C380" s="122"/>
      <c r="D380" s="122"/>
      <c r="E380" s="122"/>
      <c r="F380" s="122"/>
      <c r="G380" s="122"/>
      <c r="H380" s="122"/>
      <c r="I380" s="114"/>
      <c r="J380" s="114"/>
      <c r="K380" s="122"/>
    </row>
    <row r="381" spans="2:11">
      <c r="B381" s="113"/>
      <c r="C381" s="122"/>
      <c r="D381" s="122"/>
      <c r="E381" s="122"/>
      <c r="F381" s="122"/>
      <c r="G381" s="122"/>
      <c r="H381" s="122"/>
      <c r="I381" s="114"/>
      <c r="J381" s="114"/>
      <c r="K381" s="122"/>
    </row>
    <row r="382" spans="2:11">
      <c r="B382" s="113"/>
      <c r="C382" s="122"/>
      <c r="D382" s="122"/>
      <c r="E382" s="122"/>
      <c r="F382" s="122"/>
      <c r="G382" s="122"/>
      <c r="H382" s="122"/>
      <c r="I382" s="114"/>
      <c r="J382" s="114"/>
      <c r="K382" s="122"/>
    </row>
    <row r="383" spans="2:11">
      <c r="B383" s="113"/>
      <c r="C383" s="122"/>
      <c r="D383" s="122"/>
      <c r="E383" s="122"/>
      <c r="F383" s="122"/>
      <c r="G383" s="122"/>
      <c r="H383" s="122"/>
      <c r="I383" s="114"/>
      <c r="J383" s="114"/>
      <c r="K383" s="122"/>
    </row>
    <row r="384" spans="2:11">
      <c r="B384" s="113"/>
      <c r="C384" s="122"/>
      <c r="D384" s="122"/>
      <c r="E384" s="122"/>
      <c r="F384" s="122"/>
      <c r="G384" s="122"/>
      <c r="H384" s="122"/>
      <c r="I384" s="114"/>
      <c r="J384" s="114"/>
      <c r="K384" s="122"/>
    </row>
    <row r="385" spans="2:11">
      <c r="B385" s="113"/>
      <c r="C385" s="122"/>
      <c r="D385" s="122"/>
      <c r="E385" s="122"/>
      <c r="F385" s="122"/>
      <c r="G385" s="122"/>
      <c r="H385" s="122"/>
      <c r="I385" s="114"/>
      <c r="J385" s="114"/>
      <c r="K385" s="122"/>
    </row>
    <row r="386" spans="2:11">
      <c r="B386" s="113"/>
      <c r="C386" s="122"/>
      <c r="D386" s="122"/>
      <c r="E386" s="122"/>
      <c r="F386" s="122"/>
      <c r="G386" s="122"/>
      <c r="H386" s="122"/>
      <c r="I386" s="114"/>
      <c r="J386" s="114"/>
      <c r="K386" s="122"/>
    </row>
    <row r="387" spans="2:11">
      <c r="B387" s="113"/>
      <c r="C387" s="122"/>
      <c r="D387" s="122"/>
      <c r="E387" s="122"/>
      <c r="F387" s="122"/>
      <c r="G387" s="122"/>
      <c r="H387" s="122"/>
      <c r="I387" s="114"/>
      <c r="J387" s="114"/>
      <c r="K387" s="122"/>
    </row>
    <row r="388" spans="2:11">
      <c r="B388" s="113"/>
      <c r="C388" s="122"/>
      <c r="D388" s="122"/>
      <c r="E388" s="122"/>
      <c r="F388" s="122"/>
      <c r="G388" s="122"/>
      <c r="H388" s="122"/>
      <c r="I388" s="114"/>
      <c r="J388" s="114"/>
      <c r="K388" s="122"/>
    </row>
    <row r="389" spans="2:11">
      <c r="B389" s="113"/>
      <c r="C389" s="122"/>
      <c r="D389" s="122"/>
      <c r="E389" s="122"/>
      <c r="F389" s="122"/>
      <c r="G389" s="122"/>
      <c r="H389" s="122"/>
      <c r="I389" s="114"/>
      <c r="J389" s="114"/>
      <c r="K389" s="122"/>
    </row>
    <row r="390" spans="2:11">
      <c r="B390" s="113"/>
      <c r="C390" s="122"/>
      <c r="D390" s="122"/>
      <c r="E390" s="122"/>
      <c r="F390" s="122"/>
      <c r="G390" s="122"/>
      <c r="H390" s="122"/>
      <c r="I390" s="114"/>
      <c r="J390" s="114"/>
      <c r="K390" s="122"/>
    </row>
    <row r="391" spans="2:11">
      <c r="B391" s="113"/>
      <c r="C391" s="122"/>
      <c r="D391" s="122"/>
      <c r="E391" s="122"/>
      <c r="F391" s="122"/>
      <c r="G391" s="122"/>
      <c r="H391" s="122"/>
      <c r="I391" s="114"/>
      <c r="J391" s="114"/>
      <c r="K391" s="122"/>
    </row>
    <row r="392" spans="2:11">
      <c r="B392" s="113"/>
      <c r="C392" s="122"/>
      <c r="D392" s="122"/>
      <c r="E392" s="122"/>
      <c r="F392" s="122"/>
      <c r="G392" s="122"/>
      <c r="H392" s="122"/>
      <c r="I392" s="114"/>
      <c r="J392" s="114"/>
      <c r="K392" s="122"/>
    </row>
    <row r="393" spans="2:11">
      <c r="B393" s="113"/>
      <c r="C393" s="122"/>
      <c r="D393" s="122"/>
      <c r="E393" s="122"/>
      <c r="F393" s="122"/>
      <c r="G393" s="122"/>
      <c r="H393" s="122"/>
      <c r="I393" s="114"/>
      <c r="J393" s="114"/>
      <c r="K393" s="122"/>
    </row>
    <row r="394" spans="2:11">
      <c r="B394" s="113"/>
      <c r="C394" s="122"/>
      <c r="D394" s="122"/>
      <c r="E394" s="122"/>
      <c r="F394" s="122"/>
      <c r="G394" s="122"/>
      <c r="H394" s="122"/>
      <c r="I394" s="114"/>
      <c r="J394" s="114"/>
      <c r="K394" s="122"/>
    </row>
    <row r="395" spans="2:11">
      <c r="B395" s="113"/>
      <c r="C395" s="122"/>
      <c r="D395" s="122"/>
      <c r="E395" s="122"/>
      <c r="F395" s="122"/>
      <c r="G395" s="122"/>
      <c r="H395" s="122"/>
      <c r="I395" s="114"/>
      <c r="J395" s="114"/>
      <c r="K395" s="122"/>
    </row>
    <row r="396" spans="2:11">
      <c r="B396" s="113"/>
      <c r="C396" s="122"/>
      <c r="D396" s="122"/>
      <c r="E396" s="122"/>
      <c r="F396" s="122"/>
      <c r="G396" s="122"/>
      <c r="H396" s="122"/>
      <c r="I396" s="114"/>
      <c r="J396" s="114"/>
      <c r="K396" s="122"/>
    </row>
    <row r="397" spans="2:11">
      <c r="B397" s="113"/>
      <c r="C397" s="122"/>
      <c r="D397" s="122"/>
      <c r="E397" s="122"/>
      <c r="F397" s="122"/>
      <c r="G397" s="122"/>
      <c r="H397" s="122"/>
      <c r="I397" s="114"/>
      <c r="J397" s="114"/>
      <c r="K397" s="122"/>
    </row>
    <row r="398" spans="2:11">
      <c r="B398" s="113"/>
      <c r="C398" s="122"/>
      <c r="D398" s="122"/>
      <c r="E398" s="122"/>
      <c r="F398" s="122"/>
      <c r="G398" s="122"/>
      <c r="H398" s="122"/>
      <c r="I398" s="114"/>
      <c r="J398" s="114"/>
      <c r="K398" s="122"/>
    </row>
    <row r="399" spans="2:11">
      <c r="B399" s="113"/>
      <c r="C399" s="122"/>
      <c r="D399" s="122"/>
      <c r="E399" s="122"/>
      <c r="F399" s="122"/>
      <c r="G399" s="122"/>
      <c r="H399" s="122"/>
      <c r="I399" s="114"/>
      <c r="J399" s="114"/>
      <c r="K399" s="122"/>
    </row>
    <row r="400" spans="2:11">
      <c r="B400" s="113"/>
      <c r="C400" s="122"/>
      <c r="D400" s="122"/>
      <c r="E400" s="122"/>
      <c r="F400" s="122"/>
      <c r="G400" s="122"/>
      <c r="H400" s="122"/>
      <c r="I400" s="114"/>
      <c r="J400" s="114"/>
      <c r="K400" s="122"/>
    </row>
    <row r="401" spans="2:11">
      <c r="B401" s="113"/>
      <c r="C401" s="122"/>
      <c r="D401" s="122"/>
      <c r="E401" s="122"/>
      <c r="F401" s="122"/>
      <c r="G401" s="122"/>
      <c r="H401" s="122"/>
      <c r="I401" s="114"/>
      <c r="J401" s="114"/>
      <c r="K401" s="122"/>
    </row>
    <row r="402" spans="2:11">
      <c r="B402" s="113"/>
      <c r="C402" s="122"/>
      <c r="D402" s="122"/>
      <c r="E402" s="122"/>
      <c r="F402" s="122"/>
      <c r="G402" s="122"/>
      <c r="H402" s="122"/>
      <c r="I402" s="114"/>
      <c r="J402" s="114"/>
      <c r="K402" s="122"/>
    </row>
    <row r="403" spans="2:11">
      <c r="B403" s="113"/>
      <c r="C403" s="122"/>
      <c r="D403" s="122"/>
      <c r="E403" s="122"/>
      <c r="F403" s="122"/>
      <c r="G403" s="122"/>
      <c r="H403" s="122"/>
      <c r="I403" s="114"/>
      <c r="J403" s="114"/>
      <c r="K403" s="122"/>
    </row>
    <row r="404" spans="2:11">
      <c r="B404" s="113"/>
      <c r="C404" s="122"/>
      <c r="D404" s="122"/>
      <c r="E404" s="122"/>
      <c r="F404" s="122"/>
      <c r="G404" s="122"/>
      <c r="H404" s="122"/>
      <c r="I404" s="114"/>
      <c r="J404" s="114"/>
      <c r="K404" s="122"/>
    </row>
    <row r="405" spans="2:11">
      <c r="B405" s="113"/>
      <c r="C405" s="122"/>
      <c r="D405" s="122"/>
      <c r="E405" s="122"/>
      <c r="F405" s="122"/>
      <c r="G405" s="122"/>
      <c r="H405" s="122"/>
      <c r="I405" s="114"/>
      <c r="J405" s="114"/>
      <c r="K405" s="122"/>
    </row>
    <row r="406" spans="2:11">
      <c r="B406" s="113"/>
      <c r="C406" s="122"/>
      <c r="D406" s="122"/>
      <c r="E406" s="122"/>
      <c r="F406" s="122"/>
      <c r="G406" s="122"/>
      <c r="H406" s="122"/>
      <c r="I406" s="114"/>
      <c r="J406" s="114"/>
      <c r="K406" s="122"/>
    </row>
    <row r="407" spans="2:11">
      <c r="B407" s="113"/>
      <c r="C407" s="122"/>
      <c r="D407" s="122"/>
      <c r="E407" s="122"/>
      <c r="F407" s="122"/>
      <c r="G407" s="122"/>
      <c r="H407" s="122"/>
      <c r="I407" s="114"/>
      <c r="J407" s="114"/>
      <c r="K407" s="122"/>
    </row>
    <row r="408" spans="2:11">
      <c r="B408" s="113"/>
      <c r="C408" s="122"/>
      <c r="D408" s="122"/>
      <c r="E408" s="122"/>
      <c r="F408" s="122"/>
      <c r="G408" s="122"/>
      <c r="H408" s="122"/>
      <c r="I408" s="114"/>
      <c r="J408" s="114"/>
      <c r="K408" s="122"/>
    </row>
    <row r="409" spans="2:11">
      <c r="B409" s="113"/>
      <c r="C409" s="122"/>
      <c r="D409" s="122"/>
      <c r="E409" s="122"/>
      <c r="F409" s="122"/>
      <c r="G409" s="122"/>
      <c r="H409" s="122"/>
      <c r="I409" s="114"/>
      <c r="J409" s="114"/>
      <c r="K409" s="122"/>
    </row>
    <row r="410" spans="2:11">
      <c r="B410" s="113"/>
      <c r="C410" s="122"/>
      <c r="D410" s="122"/>
      <c r="E410" s="122"/>
      <c r="F410" s="122"/>
      <c r="G410" s="122"/>
      <c r="H410" s="122"/>
      <c r="I410" s="114"/>
      <c r="J410" s="114"/>
      <c r="K410" s="122"/>
    </row>
    <row r="411" spans="2:11">
      <c r="B411" s="113"/>
      <c r="C411" s="122"/>
      <c r="D411" s="122"/>
      <c r="E411" s="122"/>
      <c r="F411" s="122"/>
      <c r="G411" s="122"/>
      <c r="H411" s="122"/>
      <c r="I411" s="114"/>
      <c r="J411" s="114"/>
      <c r="K411" s="122"/>
    </row>
    <row r="412" spans="2:11">
      <c r="B412" s="113"/>
      <c r="C412" s="122"/>
      <c r="D412" s="122"/>
      <c r="E412" s="122"/>
      <c r="F412" s="122"/>
      <c r="G412" s="122"/>
      <c r="H412" s="122"/>
      <c r="I412" s="114"/>
      <c r="J412" s="114"/>
      <c r="K412" s="122"/>
    </row>
    <row r="413" spans="2:11">
      <c r="B413" s="113"/>
      <c r="C413" s="122"/>
      <c r="D413" s="122"/>
      <c r="E413" s="122"/>
      <c r="F413" s="122"/>
      <c r="G413" s="122"/>
      <c r="H413" s="122"/>
      <c r="I413" s="114"/>
      <c r="J413" s="114"/>
      <c r="K413" s="122"/>
    </row>
    <row r="414" spans="2:11">
      <c r="B414" s="113"/>
      <c r="C414" s="122"/>
      <c r="D414" s="122"/>
      <c r="E414" s="122"/>
      <c r="F414" s="122"/>
      <c r="G414" s="122"/>
      <c r="H414" s="122"/>
      <c r="I414" s="114"/>
      <c r="J414" s="114"/>
      <c r="K414" s="122"/>
    </row>
    <row r="415" spans="2:11">
      <c r="B415" s="113"/>
      <c r="C415" s="122"/>
      <c r="D415" s="122"/>
      <c r="E415" s="122"/>
      <c r="F415" s="122"/>
      <c r="G415" s="122"/>
      <c r="H415" s="122"/>
      <c r="I415" s="114"/>
      <c r="J415" s="114"/>
      <c r="K415" s="122"/>
    </row>
    <row r="416" spans="2:11">
      <c r="B416" s="113"/>
      <c r="C416" s="122"/>
      <c r="D416" s="122"/>
      <c r="E416" s="122"/>
      <c r="F416" s="122"/>
      <c r="G416" s="122"/>
      <c r="H416" s="122"/>
      <c r="I416" s="114"/>
      <c r="J416" s="114"/>
      <c r="K416" s="122"/>
    </row>
    <row r="417" spans="2:11">
      <c r="B417" s="113"/>
      <c r="C417" s="122"/>
      <c r="D417" s="122"/>
      <c r="E417" s="122"/>
      <c r="F417" s="122"/>
      <c r="G417" s="122"/>
      <c r="H417" s="122"/>
      <c r="I417" s="114"/>
      <c r="J417" s="114"/>
      <c r="K417" s="122"/>
    </row>
    <row r="418" spans="2:11">
      <c r="B418" s="113"/>
      <c r="C418" s="122"/>
      <c r="D418" s="122"/>
      <c r="E418" s="122"/>
      <c r="F418" s="122"/>
      <c r="G418" s="122"/>
      <c r="H418" s="122"/>
      <c r="I418" s="114"/>
      <c r="J418" s="114"/>
      <c r="K418" s="122"/>
    </row>
    <row r="419" spans="2:11">
      <c r="B419" s="113"/>
      <c r="C419" s="122"/>
      <c r="D419" s="122"/>
      <c r="E419" s="122"/>
      <c r="F419" s="122"/>
      <c r="G419" s="122"/>
      <c r="H419" s="122"/>
      <c r="I419" s="114"/>
      <c r="J419" s="114"/>
      <c r="K419" s="122"/>
    </row>
    <row r="420" spans="2:11">
      <c r="B420" s="113"/>
      <c r="C420" s="122"/>
      <c r="D420" s="122"/>
      <c r="E420" s="122"/>
      <c r="F420" s="122"/>
      <c r="G420" s="122"/>
      <c r="H420" s="122"/>
      <c r="I420" s="114"/>
      <c r="J420" s="114"/>
      <c r="K420" s="122"/>
    </row>
    <row r="421" spans="2:11">
      <c r="B421" s="113"/>
      <c r="C421" s="122"/>
      <c r="D421" s="122"/>
      <c r="E421" s="122"/>
      <c r="F421" s="122"/>
      <c r="G421" s="122"/>
      <c r="H421" s="122"/>
      <c r="I421" s="114"/>
      <c r="J421" s="114"/>
      <c r="K421" s="122"/>
    </row>
    <row r="422" spans="2:11">
      <c r="B422" s="113"/>
      <c r="C422" s="122"/>
      <c r="D422" s="122"/>
      <c r="E422" s="122"/>
      <c r="F422" s="122"/>
      <c r="G422" s="122"/>
      <c r="H422" s="122"/>
      <c r="I422" s="114"/>
      <c r="J422" s="114"/>
      <c r="K422" s="122"/>
    </row>
    <row r="423" spans="2:11">
      <c r="B423" s="113"/>
      <c r="C423" s="122"/>
      <c r="D423" s="122"/>
      <c r="E423" s="122"/>
      <c r="F423" s="122"/>
      <c r="G423" s="122"/>
      <c r="H423" s="122"/>
      <c r="I423" s="114"/>
      <c r="J423" s="114"/>
      <c r="K423" s="122"/>
    </row>
    <row r="424" spans="2:11">
      <c r="B424" s="113"/>
      <c r="C424" s="122"/>
      <c r="D424" s="122"/>
      <c r="E424" s="122"/>
      <c r="F424" s="122"/>
      <c r="G424" s="122"/>
      <c r="H424" s="122"/>
      <c r="I424" s="114"/>
      <c r="J424" s="114"/>
      <c r="K424" s="122"/>
    </row>
    <row r="425" spans="2:11">
      <c r="B425" s="113"/>
      <c r="C425" s="122"/>
      <c r="D425" s="122"/>
      <c r="E425" s="122"/>
      <c r="F425" s="122"/>
      <c r="G425" s="122"/>
      <c r="H425" s="122"/>
      <c r="I425" s="114"/>
      <c r="J425" s="114"/>
      <c r="K425" s="122"/>
    </row>
    <row r="426" spans="2:11">
      <c r="B426" s="113"/>
      <c r="C426" s="122"/>
      <c r="D426" s="122"/>
      <c r="E426" s="122"/>
      <c r="F426" s="122"/>
      <c r="G426" s="122"/>
      <c r="H426" s="122"/>
      <c r="I426" s="114"/>
      <c r="J426" s="114"/>
      <c r="K426" s="122"/>
    </row>
    <row r="427" spans="2:11">
      <c r="B427" s="113"/>
      <c r="C427" s="122"/>
      <c r="D427" s="122"/>
      <c r="E427" s="122"/>
      <c r="F427" s="122"/>
      <c r="G427" s="122"/>
      <c r="H427" s="122"/>
      <c r="I427" s="114"/>
      <c r="J427" s="114"/>
      <c r="K427" s="122"/>
    </row>
    <row r="428" spans="2:11">
      <c r="B428" s="113"/>
      <c r="C428" s="122"/>
      <c r="D428" s="122"/>
      <c r="E428" s="122"/>
      <c r="F428" s="122"/>
      <c r="G428" s="122"/>
      <c r="H428" s="122"/>
      <c r="I428" s="114"/>
      <c r="J428" s="114"/>
      <c r="K428" s="122"/>
    </row>
    <row r="429" spans="2:11">
      <c r="B429" s="113"/>
      <c r="C429" s="122"/>
      <c r="D429" s="122"/>
      <c r="E429" s="122"/>
      <c r="F429" s="122"/>
      <c r="G429" s="122"/>
      <c r="H429" s="122"/>
      <c r="I429" s="114"/>
      <c r="J429" s="114"/>
      <c r="K429" s="122"/>
    </row>
    <row r="430" spans="2:11">
      <c r="B430" s="113"/>
      <c r="C430" s="122"/>
      <c r="D430" s="122"/>
      <c r="E430" s="122"/>
      <c r="F430" s="122"/>
      <c r="G430" s="122"/>
      <c r="H430" s="122"/>
      <c r="I430" s="114"/>
      <c r="J430" s="114"/>
      <c r="K430" s="122"/>
    </row>
    <row r="431" spans="2:11">
      <c r="B431" s="113"/>
      <c r="C431" s="122"/>
      <c r="D431" s="122"/>
      <c r="E431" s="122"/>
      <c r="F431" s="122"/>
      <c r="G431" s="122"/>
      <c r="H431" s="122"/>
      <c r="I431" s="114"/>
      <c r="J431" s="114"/>
      <c r="K431" s="122"/>
    </row>
    <row r="432" spans="2:11">
      <c r="B432" s="113"/>
      <c r="C432" s="122"/>
      <c r="D432" s="122"/>
      <c r="E432" s="122"/>
      <c r="F432" s="122"/>
      <c r="G432" s="122"/>
      <c r="H432" s="122"/>
      <c r="I432" s="114"/>
      <c r="J432" s="114"/>
      <c r="K432" s="122"/>
    </row>
    <row r="433" spans="2:11">
      <c r="B433" s="113"/>
      <c r="C433" s="122"/>
      <c r="D433" s="122"/>
      <c r="E433" s="122"/>
      <c r="F433" s="122"/>
      <c r="G433" s="122"/>
      <c r="H433" s="122"/>
      <c r="I433" s="114"/>
      <c r="J433" s="114"/>
      <c r="K433" s="122"/>
    </row>
    <row r="434" spans="2:11">
      <c r="B434" s="113"/>
      <c r="C434" s="122"/>
      <c r="D434" s="122"/>
      <c r="E434" s="122"/>
      <c r="F434" s="122"/>
      <c r="G434" s="122"/>
      <c r="H434" s="122"/>
      <c r="I434" s="114"/>
      <c r="J434" s="114"/>
      <c r="K434" s="122"/>
    </row>
    <row r="435" spans="2:11">
      <c r="B435" s="113"/>
      <c r="C435" s="122"/>
      <c r="D435" s="122"/>
      <c r="E435" s="122"/>
      <c r="F435" s="122"/>
      <c r="G435" s="122"/>
      <c r="H435" s="122"/>
      <c r="I435" s="114"/>
      <c r="J435" s="114"/>
      <c r="K435" s="122"/>
    </row>
    <row r="436" spans="2:11">
      <c r="B436" s="113"/>
      <c r="C436" s="122"/>
      <c r="D436" s="122"/>
      <c r="E436" s="122"/>
      <c r="F436" s="122"/>
      <c r="G436" s="122"/>
      <c r="H436" s="122"/>
      <c r="I436" s="114"/>
      <c r="J436" s="114"/>
      <c r="K436" s="122"/>
    </row>
    <row r="437" spans="2:11">
      <c r="B437" s="113"/>
      <c r="C437" s="122"/>
      <c r="D437" s="122"/>
      <c r="E437" s="122"/>
      <c r="F437" s="122"/>
      <c r="G437" s="122"/>
      <c r="H437" s="122"/>
      <c r="I437" s="114"/>
      <c r="J437" s="114"/>
      <c r="K437" s="122"/>
    </row>
    <row r="438" spans="2:11">
      <c r="B438" s="113"/>
      <c r="C438" s="122"/>
      <c r="D438" s="122"/>
      <c r="E438" s="122"/>
      <c r="F438" s="122"/>
      <c r="G438" s="122"/>
      <c r="H438" s="122"/>
      <c r="I438" s="114"/>
      <c r="J438" s="114"/>
      <c r="K438" s="122"/>
    </row>
    <row r="439" spans="2:11">
      <c r="B439" s="113"/>
      <c r="C439" s="122"/>
      <c r="D439" s="122"/>
      <c r="E439" s="122"/>
      <c r="F439" s="122"/>
      <c r="G439" s="122"/>
      <c r="H439" s="122"/>
      <c r="I439" s="114"/>
      <c r="J439" s="114"/>
      <c r="K439" s="122"/>
    </row>
    <row r="440" spans="2:11">
      <c r="B440" s="113"/>
      <c r="C440" s="122"/>
      <c r="D440" s="122"/>
      <c r="E440" s="122"/>
      <c r="F440" s="122"/>
      <c r="G440" s="122"/>
      <c r="H440" s="122"/>
      <c r="I440" s="114"/>
      <c r="J440" s="114"/>
      <c r="K440" s="122"/>
    </row>
    <row r="441" spans="2:11">
      <c r="B441" s="113"/>
      <c r="C441" s="122"/>
      <c r="D441" s="122"/>
      <c r="E441" s="122"/>
      <c r="F441" s="122"/>
      <c r="G441" s="122"/>
      <c r="H441" s="122"/>
      <c r="I441" s="114"/>
      <c r="J441" s="114"/>
      <c r="K441" s="122"/>
    </row>
    <row r="442" spans="2:11">
      <c r="B442" s="113"/>
      <c r="C442" s="122"/>
      <c r="D442" s="122"/>
      <c r="E442" s="122"/>
      <c r="F442" s="122"/>
      <c r="G442" s="122"/>
      <c r="H442" s="122"/>
      <c r="I442" s="114"/>
      <c r="J442" s="114"/>
      <c r="K442" s="122"/>
    </row>
    <row r="443" spans="2:11">
      <c r="B443" s="113"/>
      <c r="C443" s="122"/>
      <c r="D443" s="122"/>
      <c r="E443" s="122"/>
      <c r="F443" s="122"/>
      <c r="G443" s="122"/>
      <c r="H443" s="122"/>
      <c r="I443" s="114"/>
      <c r="J443" s="114"/>
      <c r="K443" s="122"/>
    </row>
    <row r="444" spans="2:11">
      <c r="B444" s="113"/>
      <c r="C444" s="122"/>
      <c r="D444" s="122"/>
      <c r="E444" s="122"/>
      <c r="F444" s="122"/>
      <c r="G444" s="122"/>
      <c r="H444" s="122"/>
      <c r="I444" s="114"/>
      <c r="J444" s="114"/>
      <c r="K444" s="122"/>
    </row>
    <row r="445" spans="2:11">
      <c r="B445" s="113"/>
      <c r="C445" s="122"/>
      <c r="D445" s="122"/>
      <c r="E445" s="122"/>
      <c r="F445" s="122"/>
      <c r="G445" s="122"/>
      <c r="H445" s="122"/>
      <c r="I445" s="114"/>
      <c r="J445" s="114"/>
      <c r="K445" s="122"/>
    </row>
    <row r="446" spans="2:11">
      <c r="B446" s="113"/>
      <c r="C446" s="122"/>
      <c r="D446" s="122"/>
      <c r="E446" s="122"/>
      <c r="F446" s="122"/>
      <c r="G446" s="122"/>
      <c r="H446" s="122"/>
      <c r="I446" s="114"/>
      <c r="J446" s="114"/>
      <c r="K446" s="122"/>
    </row>
    <row r="447" spans="2:11">
      <c r="B447" s="113"/>
      <c r="C447" s="122"/>
      <c r="D447" s="122"/>
      <c r="E447" s="122"/>
      <c r="F447" s="122"/>
      <c r="G447" s="122"/>
      <c r="H447" s="122"/>
      <c r="I447" s="114"/>
      <c r="J447" s="114"/>
      <c r="K447" s="122"/>
    </row>
    <row r="448" spans="2:11">
      <c r="B448" s="113"/>
      <c r="C448" s="122"/>
      <c r="D448" s="122"/>
      <c r="E448" s="122"/>
      <c r="F448" s="122"/>
      <c r="G448" s="122"/>
      <c r="H448" s="122"/>
      <c r="I448" s="114"/>
      <c r="J448" s="114"/>
      <c r="K448" s="122"/>
    </row>
    <row r="449" spans="2:11">
      <c r="B449" s="113"/>
      <c r="C449" s="122"/>
      <c r="D449" s="122"/>
      <c r="E449" s="122"/>
      <c r="F449" s="122"/>
      <c r="G449" s="122"/>
      <c r="H449" s="122"/>
      <c r="I449" s="114"/>
      <c r="J449" s="114"/>
      <c r="K449" s="122"/>
    </row>
    <row r="450" spans="2:11">
      <c r="B450" s="113"/>
      <c r="C450" s="122"/>
      <c r="D450" s="122"/>
      <c r="E450" s="122"/>
      <c r="F450" s="122"/>
      <c r="G450" s="122"/>
      <c r="H450" s="122"/>
      <c r="I450" s="114"/>
      <c r="J450" s="114"/>
      <c r="K450" s="122"/>
    </row>
    <row r="451" spans="2:11">
      <c r="B451" s="113"/>
      <c r="C451" s="122"/>
      <c r="D451" s="122"/>
      <c r="E451" s="122"/>
      <c r="F451" s="122"/>
      <c r="G451" s="122"/>
      <c r="H451" s="122"/>
      <c r="I451" s="114"/>
      <c r="J451" s="114"/>
      <c r="K451" s="122"/>
    </row>
    <row r="452" spans="2:11">
      <c r="B452" s="113"/>
      <c r="C452" s="122"/>
      <c r="D452" s="122"/>
      <c r="E452" s="122"/>
      <c r="F452" s="122"/>
      <c r="G452" s="122"/>
      <c r="H452" s="122"/>
      <c r="I452" s="114"/>
      <c r="J452" s="114"/>
      <c r="K452" s="122"/>
    </row>
    <row r="453" spans="2:11">
      <c r="B453" s="113"/>
      <c r="C453" s="122"/>
      <c r="D453" s="122"/>
      <c r="E453" s="122"/>
      <c r="F453" s="122"/>
      <c r="G453" s="122"/>
      <c r="H453" s="122"/>
      <c r="I453" s="114"/>
      <c r="J453" s="114"/>
      <c r="K453" s="122"/>
    </row>
    <row r="454" spans="2:11">
      <c r="B454" s="113"/>
      <c r="C454" s="122"/>
      <c r="D454" s="122"/>
      <c r="E454" s="122"/>
      <c r="F454" s="122"/>
      <c r="G454" s="122"/>
      <c r="H454" s="122"/>
      <c r="I454" s="114"/>
      <c r="J454" s="114"/>
      <c r="K454" s="122"/>
    </row>
    <row r="455" spans="2:11">
      <c r="B455" s="113"/>
      <c r="C455" s="122"/>
      <c r="D455" s="122"/>
      <c r="E455" s="122"/>
      <c r="F455" s="122"/>
      <c r="G455" s="122"/>
      <c r="H455" s="122"/>
      <c r="I455" s="114"/>
      <c r="J455" s="114"/>
      <c r="K455" s="122"/>
    </row>
    <row r="456" spans="2:11">
      <c r="B456" s="113"/>
      <c r="C456" s="122"/>
      <c r="D456" s="122"/>
      <c r="E456" s="122"/>
      <c r="F456" s="122"/>
      <c r="G456" s="122"/>
      <c r="H456" s="122"/>
      <c r="I456" s="114"/>
      <c r="J456" s="114"/>
      <c r="K456" s="122"/>
    </row>
    <row r="457" spans="2:11">
      <c r="B457" s="113"/>
      <c r="C457" s="122"/>
      <c r="D457" s="122"/>
      <c r="E457" s="122"/>
      <c r="F457" s="122"/>
      <c r="G457" s="122"/>
      <c r="H457" s="122"/>
      <c r="I457" s="114"/>
      <c r="J457" s="114"/>
      <c r="K457" s="122"/>
    </row>
    <row r="458" spans="2:11">
      <c r="B458" s="113"/>
      <c r="C458" s="122"/>
      <c r="D458" s="122"/>
      <c r="E458" s="122"/>
      <c r="F458" s="122"/>
      <c r="G458" s="122"/>
      <c r="H458" s="122"/>
      <c r="I458" s="114"/>
      <c r="J458" s="114"/>
      <c r="K458" s="122"/>
    </row>
    <row r="459" spans="2:11">
      <c r="B459" s="113"/>
      <c r="C459" s="122"/>
      <c r="D459" s="122"/>
      <c r="E459" s="122"/>
      <c r="F459" s="122"/>
      <c r="G459" s="122"/>
      <c r="H459" s="122"/>
      <c r="I459" s="114"/>
      <c r="J459" s="114"/>
      <c r="K459" s="122"/>
    </row>
    <row r="460" spans="2:11">
      <c r="B460" s="113"/>
      <c r="C460" s="122"/>
      <c r="D460" s="122"/>
      <c r="E460" s="122"/>
      <c r="F460" s="122"/>
      <c r="G460" s="122"/>
      <c r="H460" s="122"/>
      <c r="I460" s="114"/>
      <c r="J460" s="114"/>
      <c r="K460" s="122"/>
    </row>
    <row r="461" spans="2:11">
      <c r="B461" s="113"/>
      <c r="C461" s="122"/>
      <c r="D461" s="122"/>
      <c r="E461" s="122"/>
      <c r="F461" s="122"/>
      <c r="G461" s="122"/>
      <c r="H461" s="122"/>
      <c r="I461" s="114"/>
      <c r="J461" s="114"/>
      <c r="K461" s="122"/>
    </row>
    <row r="462" spans="2:11">
      <c r="B462" s="113"/>
      <c r="C462" s="122"/>
      <c r="D462" s="122"/>
      <c r="E462" s="122"/>
      <c r="F462" s="122"/>
      <c r="G462" s="122"/>
      <c r="H462" s="122"/>
      <c r="I462" s="114"/>
      <c r="J462" s="114"/>
      <c r="K462" s="122"/>
    </row>
    <row r="463" spans="2:11">
      <c r="B463" s="113"/>
      <c r="C463" s="122"/>
      <c r="D463" s="122"/>
      <c r="E463" s="122"/>
      <c r="F463" s="122"/>
      <c r="G463" s="122"/>
      <c r="H463" s="122"/>
      <c r="I463" s="114"/>
      <c r="J463" s="114"/>
      <c r="K463" s="122"/>
    </row>
    <row r="464" spans="2:11">
      <c r="B464" s="113"/>
      <c r="C464" s="122"/>
      <c r="D464" s="122"/>
      <c r="E464" s="122"/>
      <c r="F464" s="122"/>
      <c r="G464" s="122"/>
      <c r="H464" s="122"/>
      <c r="I464" s="114"/>
      <c r="J464" s="114"/>
      <c r="K464" s="122"/>
    </row>
    <row r="465" spans="2:11">
      <c r="B465" s="113"/>
      <c r="C465" s="122"/>
      <c r="D465" s="122"/>
      <c r="E465" s="122"/>
      <c r="F465" s="122"/>
      <c r="G465" s="122"/>
      <c r="H465" s="122"/>
      <c r="I465" s="114"/>
      <c r="J465" s="114"/>
      <c r="K465" s="122"/>
    </row>
    <row r="466" spans="2:11">
      <c r="B466" s="113"/>
      <c r="C466" s="122"/>
      <c r="D466" s="122"/>
      <c r="E466" s="122"/>
      <c r="F466" s="122"/>
      <c r="G466" s="122"/>
      <c r="H466" s="122"/>
      <c r="I466" s="114"/>
      <c r="J466" s="114"/>
      <c r="K466" s="122"/>
    </row>
    <row r="467" spans="2:11">
      <c r="B467" s="113"/>
      <c r="C467" s="122"/>
      <c r="D467" s="122"/>
      <c r="E467" s="122"/>
      <c r="F467" s="122"/>
      <c r="G467" s="122"/>
      <c r="H467" s="122"/>
      <c r="I467" s="114"/>
      <c r="J467" s="114"/>
      <c r="K467" s="122"/>
    </row>
    <row r="468" spans="2:11">
      <c r="B468" s="113"/>
      <c r="C468" s="122"/>
      <c r="D468" s="122"/>
      <c r="E468" s="122"/>
      <c r="F468" s="122"/>
      <c r="G468" s="122"/>
      <c r="H468" s="122"/>
      <c r="I468" s="114"/>
      <c r="J468" s="114"/>
      <c r="K468" s="122"/>
    </row>
    <row r="469" spans="2:11">
      <c r="B469" s="113"/>
      <c r="C469" s="122"/>
      <c r="D469" s="122"/>
      <c r="E469" s="122"/>
      <c r="F469" s="122"/>
      <c r="G469" s="122"/>
      <c r="H469" s="122"/>
      <c r="I469" s="114"/>
      <c r="J469" s="114"/>
      <c r="K469" s="122"/>
    </row>
    <row r="470" spans="2:11">
      <c r="B470" s="113"/>
      <c r="C470" s="122"/>
      <c r="D470" s="122"/>
      <c r="E470" s="122"/>
      <c r="F470" s="122"/>
      <c r="G470" s="122"/>
      <c r="H470" s="122"/>
      <c r="I470" s="114"/>
      <c r="J470" s="114"/>
      <c r="K470" s="122"/>
    </row>
    <row r="471" spans="2:11">
      <c r="B471" s="113"/>
      <c r="C471" s="122"/>
      <c r="D471" s="122"/>
      <c r="E471" s="122"/>
      <c r="F471" s="122"/>
      <c r="G471" s="122"/>
      <c r="H471" s="122"/>
      <c r="I471" s="114"/>
      <c r="J471" s="114"/>
      <c r="K471" s="122"/>
    </row>
    <row r="472" spans="2:11">
      <c r="B472" s="113"/>
      <c r="C472" s="122"/>
      <c r="D472" s="122"/>
      <c r="E472" s="122"/>
      <c r="F472" s="122"/>
      <c r="G472" s="122"/>
      <c r="H472" s="122"/>
      <c r="I472" s="114"/>
      <c r="J472" s="114"/>
      <c r="K472" s="122"/>
    </row>
    <row r="473" spans="2:11">
      <c r="B473" s="113"/>
      <c r="C473" s="122"/>
      <c r="D473" s="122"/>
      <c r="E473" s="122"/>
      <c r="F473" s="122"/>
      <c r="G473" s="122"/>
      <c r="H473" s="122"/>
      <c r="I473" s="114"/>
      <c r="J473" s="114"/>
      <c r="K473" s="122"/>
    </row>
    <row r="474" spans="2:11">
      <c r="B474" s="113"/>
      <c r="C474" s="122"/>
      <c r="D474" s="122"/>
      <c r="E474" s="122"/>
      <c r="F474" s="122"/>
      <c r="G474" s="122"/>
      <c r="H474" s="122"/>
      <c r="I474" s="114"/>
      <c r="J474" s="114"/>
      <c r="K474" s="122"/>
    </row>
    <row r="475" spans="2:11">
      <c r="B475" s="113"/>
      <c r="C475" s="122"/>
      <c r="D475" s="122"/>
      <c r="E475" s="122"/>
      <c r="F475" s="122"/>
      <c r="G475" s="122"/>
      <c r="H475" s="122"/>
      <c r="I475" s="114"/>
      <c r="J475" s="114"/>
      <c r="K475" s="122"/>
    </row>
    <row r="476" spans="2:11">
      <c r="B476" s="113"/>
      <c r="C476" s="122"/>
      <c r="D476" s="122"/>
      <c r="E476" s="122"/>
      <c r="F476" s="122"/>
      <c r="G476" s="122"/>
      <c r="H476" s="122"/>
      <c r="I476" s="114"/>
      <c r="J476" s="114"/>
      <c r="K476" s="122"/>
    </row>
    <row r="477" spans="2:11">
      <c r="B477" s="113"/>
      <c r="C477" s="122"/>
      <c r="D477" s="122"/>
      <c r="E477" s="122"/>
      <c r="F477" s="122"/>
      <c r="G477" s="122"/>
      <c r="H477" s="122"/>
      <c r="I477" s="114"/>
      <c r="J477" s="114"/>
      <c r="K477" s="122"/>
    </row>
    <row r="478" spans="2:11">
      <c r="B478" s="113"/>
      <c r="C478" s="122"/>
      <c r="D478" s="122"/>
      <c r="E478" s="122"/>
      <c r="F478" s="122"/>
      <c r="G478" s="122"/>
      <c r="H478" s="122"/>
      <c r="I478" s="114"/>
      <c r="J478" s="114"/>
      <c r="K478" s="122"/>
    </row>
    <row r="479" spans="2:11">
      <c r="B479" s="113"/>
      <c r="C479" s="122"/>
      <c r="D479" s="122"/>
      <c r="E479" s="122"/>
      <c r="F479" s="122"/>
      <c r="G479" s="122"/>
      <c r="H479" s="122"/>
      <c r="I479" s="114"/>
      <c r="J479" s="114"/>
      <c r="K479" s="122"/>
    </row>
    <row r="480" spans="2:11">
      <c r="B480" s="113"/>
      <c r="C480" s="122"/>
      <c r="D480" s="122"/>
      <c r="E480" s="122"/>
      <c r="F480" s="122"/>
      <c r="G480" s="122"/>
      <c r="H480" s="122"/>
      <c r="I480" s="114"/>
      <c r="J480" s="114"/>
      <c r="K480" s="122"/>
    </row>
    <row r="481" spans="2:11">
      <c r="B481" s="113"/>
      <c r="C481" s="122"/>
      <c r="D481" s="122"/>
      <c r="E481" s="122"/>
      <c r="F481" s="122"/>
      <c r="G481" s="122"/>
      <c r="H481" s="122"/>
      <c r="I481" s="114"/>
      <c r="J481" s="114"/>
      <c r="K481" s="122"/>
    </row>
    <row r="482" spans="2:11">
      <c r="B482" s="113"/>
      <c r="C482" s="122"/>
      <c r="D482" s="122"/>
      <c r="E482" s="122"/>
      <c r="F482" s="122"/>
      <c r="G482" s="122"/>
      <c r="H482" s="122"/>
      <c r="I482" s="114"/>
      <c r="J482" s="114"/>
      <c r="K482" s="122"/>
    </row>
    <row r="483" spans="2:11">
      <c r="B483" s="113"/>
      <c r="C483" s="122"/>
      <c r="D483" s="122"/>
      <c r="E483" s="122"/>
      <c r="F483" s="122"/>
      <c r="G483" s="122"/>
      <c r="H483" s="122"/>
      <c r="I483" s="114"/>
      <c r="J483" s="114"/>
      <c r="K483" s="122"/>
    </row>
    <row r="484" spans="2:11">
      <c r="B484" s="113"/>
      <c r="C484" s="122"/>
      <c r="D484" s="122"/>
      <c r="E484" s="122"/>
      <c r="F484" s="122"/>
      <c r="G484" s="122"/>
      <c r="H484" s="122"/>
      <c r="I484" s="114"/>
      <c r="J484" s="114"/>
      <c r="K484" s="122"/>
    </row>
    <row r="485" spans="2:11">
      <c r="B485" s="113"/>
      <c r="C485" s="122"/>
      <c r="D485" s="122"/>
      <c r="E485" s="122"/>
      <c r="F485" s="122"/>
      <c r="G485" s="122"/>
      <c r="H485" s="122"/>
      <c r="I485" s="114"/>
      <c r="J485" s="114"/>
      <c r="K485" s="122"/>
    </row>
    <row r="486" spans="2:11">
      <c r="B486" s="113"/>
      <c r="C486" s="122"/>
      <c r="D486" s="122"/>
      <c r="E486" s="122"/>
      <c r="F486" s="122"/>
      <c r="G486" s="122"/>
      <c r="H486" s="122"/>
      <c r="I486" s="114"/>
      <c r="J486" s="114"/>
      <c r="K486" s="122"/>
    </row>
    <row r="487" spans="2:11">
      <c r="B487" s="113"/>
      <c r="C487" s="122"/>
      <c r="D487" s="122"/>
      <c r="E487" s="122"/>
      <c r="F487" s="122"/>
      <c r="G487" s="122"/>
      <c r="H487" s="122"/>
      <c r="I487" s="114"/>
      <c r="J487" s="114"/>
      <c r="K487" s="122"/>
    </row>
    <row r="488" spans="2:11">
      <c r="B488" s="113"/>
      <c r="C488" s="122"/>
      <c r="D488" s="122"/>
      <c r="E488" s="122"/>
      <c r="F488" s="122"/>
      <c r="G488" s="122"/>
      <c r="H488" s="122"/>
      <c r="I488" s="114"/>
      <c r="J488" s="114"/>
      <c r="K488" s="122"/>
    </row>
    <row r="489" spans="2:11">
      <c r="B489" s="113"/>
      <c r="C489" s="122"/>
      <c r="D489" s="122"/>
      <c r="E489" s="122"/>
      <c r="F489" s="122"/>
      <c r="G489" s="122"/>
      <c r="H489" s="122"/>
      <c r="I489" s="114"/>
      <c r="J489" s="114"/>
      <c r="K489" s="122"/>
    </row>
    <row r="490" spans="2:11">
      <c r="B490" s="113"/>
      <c r="C490" s="122"/>
      <c r="D490" s="122"/>
      <c r="E490" s="122"/>
      <c r="F490" s="122"/>
      <c r="G490" s="122"/>
      <c r="H490" s="122"/>
      <c r="I490" s="114"/>
      <c r="J490" s="114"/>
      <c r="K490" s="122"/>
    </row>
    <row r="491" spans="2:11">
      <c r="B491" s="113"/>
      <c r="C491" s="122"/>
      <c r="D491" s="122"/>
      <c r="E491" s="122"/>
      <c r="F491" s="122"/>
      <c r="G491" s="122"/>
      <c r="H491" s="122"/>
      <c r="I491" s="114"/>
      <c r="J491" s="114"/>
      <c r="K491" s="122"/>
    </row>
    <row r="492" spans="2:11">
      <c r="B492" s="113"/>
      <c r="C492" s="122"/>
      <c r="D492" s="122"/>
      <c r="E492" s="122"/>
      <c r="F492" s="122"/>
      <c r="G492" s="122"/>
      <c r="H492" s="122"/>
      <c r="I492" s="114"/>
      <c r="J492" s="114"/>
      <c r="K492" s="122"/>
    </row>
    <row r="493" spans="2:11">
      <c r="B493" s="113"/>
      <c r="C493" s="122"/>
      <c r="D493" s="122"/>
      <c r="E493" s="122"/>
      <c r="F493" s="122"/>
      <c r="G493" s="122"/>
      <c r="H493" s="122"/>
      <c r="I493" s="114"/>
      <c r="J493" s="114"/>
      <c r="K493" s="122"/>
    </row>
    <row r="494" spans="2:11">
      <c r="B494" s="113"/>
      <c r="C494" s="122"/>
      <c r="D494" s="122"/>
      <c r="E494" s="122"/>
      <c r="F494" s="122"/>
      <c r="G494" s="122"/>
      <c r="H494" s="122"/>
      <c r="I494" s="114"/>
      <c r="J494" s="114"/>
      <c r="K494" s="122"/>
    </row>
    <row r="495" spans="2:11">
      <c r="B495" s="113"/>
      <c r="C495" s="122"/>
      <c r="D495" s="122"/>
      <c r="E495" s="122"/>
      <c r="F495" s="122"/>
      <c r="G495" s="122"/>
      <c r="H495" s="122"/>
      <c r="I495" s="114"/>
      <c r="J495" s="114"/>
      <c r="K495" s="122"/>
    </row>
    <row r="496" spans="2:11">
      <c r="B496" s="113"/>
      <c r="C496" s="122"/>
      <c r="D496" s="122"/>
      <c r="E496" s="122"/>
      <c r="F496" s="122"/>
      <c r="G496" s="122"/>
      <c r="H496" s="122"/>
      <c r="I496" s="114"/>
      <c r="J496" s="114"/>
      <c r="K496" s="122"/>
    </row>
    <row r="497" spans="2:11">
      <c r="B497" s="113"/>
      <c r="C497" s="122"/>
      <c r="D497" s="122"/>
      <c r="E497" s="122"/>
      <c r="F497" s="122"/>
      <c r="G497" s="122"/>
      <c r="H497" s="122"/>
      <c r="I497" s="114"/>
      <c r="J497" s="114"/>
      <c r="K497" s="122"/>
    </row>
    <row r="498" spans="2:11">
      <c r="B498" s="113"/>
      <c r="C498" s="122"/>
      <c r="D498" s="122"/>
      <c r="E498" s="122"/>
      <c r="F498" s="122"/>
      <c r="G498" s="122"/>
      <c r="H498" s="122"/>
      <c r="I498" s="114"/>
      <c r="J498" s="114"/>
      <c r="K498" s="122"/>
    </row>
    <row r="499" spans="2:11">
      <c r="B499" s="113"/>
      <c r="C499" s="122"/>
      <c r="D499" s="122"/>
      <c r="E499" s="122"/>
      <c r="F499" s="122"/>
      <c r="G499" s="122"/>
      <c r="H499" s="122"/>
      <c r="I499" s="114"/>
      <c r="J499" s="114"/>
      <c r="K499" s="122"/>
    </row>
    <row r="500" spans="2:11">
      <c r="B500" s="113"/>
      <c r="C500" s="122"/>
      <c r="D500" s="122"/>
      <c r="E500" s="122"/>
      <c r="F500" s="122"/>
      <c r="G500" s="122"/>
      <c r="H500" s="122"/>
      <c r="I500" s="114"/>
      <c r="J500" s="114"/>
      <c r="K500" s="122"/>
    </row>
    <row r="501" spans="2:11">
      <c r="B501" s="113"/>
      <c r="C501" s="122"/>
      <c r="D501" s="122"/>
      <c r="E501" s="122"/>
      <c r="F501" s="122"/>
      <c r="G501" s="122"/>
      <c r="H501" s="122"/>
      <c r="I501" s="114"/>
      <c r="J501" s="114"/>
      <c r="K501" s="122"/>
    </row>
    <row r="502" spans="2:11">
      <c r="B502" s="113"/>
      <c r="C502" s="122"/>
      <c r="D502" s="122"/>
      <c r="E502" s="122"/>
      <c r="F502" s="122"/>
      <c r="G502" s="122"/>
      <c r="H502" s="122"/>
      <c r="I502" s="114"/>
      <c r="J502" s="114"/>
      <c r="K502" s="122"/>
    </row>
    <row r="503" spans="2:11">
      <c r="B503" s="113"/>
      <c r="C503" s="122"/>
      <c r="D503" s="122"/>
      <c r="E503" s="122"/>
      <c r="F503" s="122"/>
      <c r="G503" s="122"/>
      <c r="H503" s="122"/>
      <c r="I503" s="114"/>
      <c r="J503" s="114"/>
      <c r="K503" s="122"/>
    </row>
    <row r="504" spans="2:11">
      <c r="B504" s="113"/>
      <c r="C504" s="122"/>
      <c r="D504" s="122"/>
      <c r="E504" s="122"/>
      <c r="F504" s="122"/>
      <c r="G504" s="122"/>
      <c r="H504" s="122"/>
      <c r="I504" s="114"/>
      <c r="J504" s="114"/>
      <c r="K504" s="122"/>
    </row>
    <row r="505" spans="2:11">
      <c r="B505" s="113"/>
      <c r="C505" s="122"/>
      <c r="D505" s="122"/>
      <c r="E505" s="122"/>
      <c r="F505" s="122"/>
      <c r="G505" s="122"/>
      <c r="H505" s="122"/>
      <c r="I505" s="114"/>
      <c r="J505" s="114"/>
      <c r="K505" s="122"/>
    </row>
    <row r="506" spans="2:11">
      <c r="B506" s="113"/>
      <c r="C506" s="122"/>
      <c r="D506" s="122"/>
      <c r="E506" s="122"/>
      <c r="F506" s="122"/>
      <c r="G506" s="122"/>
      <c r="H506" s="122"/>
      <c r="I506" s="114"/>
      <c r="J506" s="114"/>
      <c r="K506" s="122"/>
    </row>
    <row r="507" spans="2:11">
      <c r="B507" s="113"/>
      <c r="C507" s="122"/>
      <c r="D507" s="122"/>
      <c r="E507" s="122"/>
      <c r="F507" s="122"/>
      <c r="G507" s="122"/>
      <c r="H507" s="122"/>
      <c r="I507" s="114"/>
      <c r="J507" s="114"/>
      <c r="K507" s="122"/>
    </row>
    <row r="508" spans="2:11">
      <c r="B508" s="113"/>
      <c r="C508" s="122"/>
      <c r="D508" s="122"/>
      <c r="E508" s="122"/>
      <c r="F508" s="122"/>
      <c r="G508" s="122"/>
      <c r="H508" s="122"/>
      <c r="I508" s="114"/>
      <c r="J508" s="114"/>
      <c r="K508" s="122"/>
    </row>
    <row r="509" spans="2:11">
      <c r="B509" s="113"/>
      <c r="C509" s="122"/>
      <c r="D509" s="122"/>
      <c r="E509" s="122"/>
      <c r="F509" s="122"/>
      <c r="G509" s="122"/>
      <c r="H509" s="122"/>
      <c r="I509" s="114"/>
      <c r="J509" s="114"/>
      <c r="K509" s="122"/>
    </row>
    <row r="510" spans="2:11">
      <c r="B510" s="113"/>
      <c r="C510" s="122"/>
      <c r="D510" s="122"/>
      <c r="E510" s="122"/>
      <c r="F510" s="122"/>
      <c r="G510" s="122"/>
      <c r="H510" s="122"/>
      <c r="I510" s="114"/>
      <c r="J510" s="114"/>
      <c r="K510" s="122"/>
    </row>
    <row r="511" spans="2:11">
      <c r="B511" s="113"/>
      <c r="C511" s="122"/>
      <c r="D511" s="122"/>
      <c r="E511" s="122"/>
      <c r="F511" s="122"/>
      <c r="G511" s="122"/>
      <c r="H511" s="122"/>
      <c r="I511" s="114"/>
      <c r="J511" s="114"/>
      <c r="K511" s="122"/>
    </row>
    <row r="512" spans="2:11">
      <c r="B512" s="113"/>
      <c r="C512" s="122"/>
      <c r="D512" s="122"/>
      <c r="E512" s="122"/>
      <c r="F512" s="122"/>
      <c r="G512" s="122"/>
      <c r="H512" s="122"/>
      <c r="I512" s="114"/>
      <c r="J512" s="114"/>
      <c r="K512" s="122"/>
    </row>
    <row r="513" spans="2:11">
      <c r="B513" s="113"/>
      <c r="C513" s="122"/>
      <c r="D513" s="122"/>
      <c r="E513" s="122"/>
      <c r="F513" s="122"/>
      <c r="G513" s="122"/>
      <c r="H513" s="122"/>
      <c r="I513" s="114"/>
      <c r="J513" s="114"/>
      <c r="K513" s="122"/>
    </row>
    <row r="514" spans="2:11">
      <c r="B514" s="113"/>
      <c r="C514" s="122"/>
      <c r="D514" s="122"/>
      <c r="E514" s="122"/>
      <c r="F514" s="122"/>
      <c r="G514" s="122"/>
      <c r="H514" s="122"/>
      <c r="I514" s="114"/>
      <c r="J514" s="114"/>
      <c r="K514" s="122"/>
    </row>
    <row r="515" spans="2:11">
      <c r="B515" s="113"/>
      <c r="C515" s="122"/>
      <c r="D515" s="122"/>
      <c r="E515" s="122"/>
      <c r="F515" s="122"/>
      <c r="G515" s="122"/>
      <c r="H515" s="122"/>
      <c r="I515" s="114"/>
      <c r="J515" s="114"/>
      <c r="K515" s="122"/>
    </row>
    <row r="516" spans="2:11">
      <c r="B516" s="113"/>
      <c r="C516" s="122"/>
      <c r="D516" s="122"/>
      <c r="E516" s="122"/>
      <c r="F516" s="122"/>
      <c r="G516" s="122"/>
      <c r="H516" s="122"/>
      <c r="I516" s="114"/>
      <c r="J516" s="114"/>
      <c r="K516" s="122"/>
    </row>
    <row r="517" spans="2:11">
      <c r="B517" s="113"/>
      <c r="C517" s="122"/>
      <c r="D517" s="122"/>
      <c r="E517" s="122"/>
      <c r="F517" s="122"/>
      <c r="G517" s="122"/>
      <c r="H517" s="122"/>
      <c r="I517" s="114"/>
      <c r="J517" s="114"/>
      <c r="K517" s="122"/>
    </row>
    <row r="518" spans="2:11">
      <c r="B518" s="113"/>
      <c r="C518" s="122"/>
      <c r="D518" s="122"/>
      <c r="E518" s="122"/>
      <c r="F518" s="122"/>
      <c r="G518" s="122"/>
      <c r="H518" s="122"/>
      <c r="I518" s="114"/>
      <c r="J518" s="114"/>
      <c r="K518" s="122"/>
    </row>
    <row r="519" spans="2:11">
      <c r="B519" s="113"/>
      <c r="C519" s="122"/>
      <c r="D519" s="122"/>
      <c r="E519" s="122"/>
      <c r="F519" s="122"/>
      <c r="G519" s="122"/>
      <c r="H519" s="122"/>
      <c r="I519" s="114"/>
      <c r="J519" s="114"/>
      <c r="K519" s="122"/>
    </row>
    <row r="520" spans="2:11">
      <c r="B520" s="113"/>
      <c r="C520" s="122"/>
      <c r="D520" s="122"/>
      <c r="E520" s="122"/>
      <c r="F520" s="122"/>
      <c r="G520" s="122"/>
      <c r="H520" s="122"/>
      <c r="I520" s="114"/>
      <c r="J520" s="114"/>
      <c r="K520" s="122"/>
    </row>
    <row r="521" spans="2:11">
      <c r="B521" s="113"/>
      <c r="C521" s="122"/>
      <c r="D521" s="122"/>
      <c r="E521" s="122"/>
      <c r="F521" s="122"/>
      <c r="G521" s="122"/>
      <c r="H521" s="122"/>
      <c r="I521" s="114"/>
      <c r="J521" s="114"/>
      <c r="K521" s="122"/>
    </row>
    <row r="522" spans="2:11">
      <c r="B522" s="113"/>
      <c r="C522" s="122"/>
      <c r="D522" s="122"/>
      <c r="E522" s="122"/>
      <c r="F522" s="122"/>
      <c r="G522" s="122"/>
      <c r="H522" s="122"/>
      <c r="I522" s="114"/>
      <c r="J522" s="114"/>
      <c r="K522" s="122"/>
    </row>
    <row r="523" spans="2:11">
      <c r="B523" s="113"/>
      <c r="C523" s="122"/>
      <c r="D523" s="122"/>
      <c r="E523" s="122"/>
      <c r="F523" s="122"/>
      <c r="G523" s="122"/>
      <c r="H523" s="122"/>
      <c r="I523" s="114"/>
      <c r="J523" s="114"/>
      <c r="K523" s="122"/>
    </row>
    <row r="524" spans="2:11">
      <c r="B524" s="113"/>
      <c r="C524" s="122"/>
      <c r="D524" s="122"/>
      <c r="E524" s="122"/>
      <c r="F524" s="122"/>
      <c r="G524" s="122"/>
      <c r="H524" s="122"/>
      <c r="I524" s="114"/>
      <c r="J524" s="114"/>
      <c r="K524" s="122"/>
    </row>
    <row r="525" spans="2:11">
      <c r="B525" s="113"/>
      <c r="C525" s="122"/>
      <c r="D525" s="122"/>
      <c r="E525" s="122"/>
      <c r="F525" s="122"/>
      <c r="G525" s="122"/>
      <c r="H525" s="122"/>
      <c r="I525" s="114"/>
      <c r="J525" s="114"/>
      <c r="K525" s="122"/>
    </row>
    <row r="526" spans="2:11">
      <c r="B526" s="113"/>
      <c r="C526" s="122"/>
      <c r="D526" s="122"/>
      <c r="E526" s="122"/>
      <c r="F526" s="122"/>
      <c r="G526" s="122"/>
      <c r="H526" s="122"/>
      <c r="I526" s="114"/>
      <c r="J526" s="114"/>
      <c r="K526" s="122"/>
    </row>
    <row r="527" spans="2:11">
      <c r="B527" s="113"/>
      <c r="C527" s="122"/>
      <c r="D527" s="122"/>
      <c r="E527" s="122"/>
      <c r="F527" s="122"/>
      <c r="G527" s="122"/>
      <c r="H527" s="122"/>
      <c r="I527" s="114"/>
      <c r="J527" s="114"/>
      <c r="K527" s="122"/>
    </row>
    <row r="528" spans="2:11">
      <c r="B528" s="113"/>
      <c r="C528" s="122"/>
      <c r="D528" s="122"/>
      <c r="E528" s="122"/>
      <c r="F528" s="122"/>
      <c r="G528" s="122"/>
      <c r="H528" s="122"/>
      <c r="I528" s="114"/>
      <c r="J528" s="114"/>
      <c r="K528" s="122"/>
    </row>
    <row r="529" spans="2:11">
      <c r="B529" s="113"/>
      <c r="C529" s="122"/>
      <c r="D529" s="122"/>
      <c r="E529" s="122"/>
      <c r="F529" s="122"/>
      <c r="G529" s="122"/>
      <c r="H529" s="122"/>
      <c r="I529" s="114"/>
      <c r="J529" s="114"/>
      <c r="K529" s="122"/>
    </row>
    <row r="530" spans="2:11">
      <c r="B530" s="113"/>
      <c r="C530" s="122"/>
      <c r="D530" s="122"/>
      <c r="E530" s="122"/>
      <c r="F530" s="122"/>
      <c r="G530" s="122"/>
      <c r="H530" s="122"/>
      <c r="I530" s="114"/>
      <c r="J530" s="114"/>
      <c r="K530" s="122"/>
    </row>
    <row r="531" spans="2:11">
      <c r="B531" s="113"/>
      <c r="C531" s="122"/>
      <c r="D531" s="122"/>
      <c r="E531" s="122"/>
      <c r="F531" s="122"/>
      <c r="G531" s="122"/>
      <c r="H531" s="122"/>
      <c r="I531" s="114"/>
      <c r="J531" s="114"/>
      <c r="K531" s="122"/>
    </row>
    <row r="532" spans="2:11">
      <c r="B532" s="113"/>
      <c r="C532" s="122"/>
      <c r="D532" s="122"/>
      <c r="E532" s="122"/>
      <c r="F532" s="122"/>
      <c r="G532" s="122"/>
      <c r="H532" s="122"/>
      <c r="I532" s="114"/>
      <c r="J532" s="114"/>
      <c r="K532" s="122"/>
    </row>
    <row r="533" spans="2:11">
      <c r="B533" s="113"/>
      <c r="C533" s="122"/>
      <c r="D533" s="122"/>
      <c r="E533" s="122"/>
      <c r="F533" s="122"/>
      <c r="G533" s="122"/>
      <c r="H533" s="122"/>
      <c r="I533" s="114"/>
      <c r="J533" s="114"/>
      <c r="K533" s="122"/>
    </row>
    <row r="534" spans="2:11">
      <c r="B534" s="113"/>
      <c r="C534" s="122"/>
      <c r="D534" s="122"/>
      <c r="E534" s="122"/>
      <c r="F534" s="122"/>
      <c r="G534" s="122"/>
      <c r="H534" s="122"/>
      <c r="I534" s="114"/>
      <c r="J534" s="114"/>
      <c r="K534" s="122"/>
    </row>
    <row r="535" spans="2:11">
      <c r="B535" s="113"/>
      <c r="C535" s="122"/>
      <c r="D535" s="122"/>
      <c r="E535" s="122"/>
      <c r="F535" s="122"/>
      <c r="G535" s="122"/>
      <c r="H535" s="122"/>
      <c r="I535" s="114"/>
      <c r="J535" s="114"/>
      <c r="K535" s="122"/>
    </row>
    <row r="536" spans="2:11">
      <c r="B536" s="113"/>
      <c r="C536" s="122"/>
      <c r="D536" s="122"/>
      <c r="E536" s="122"/>
      <c r="F536" s="122"/>
      <c r="G536" s="122"/>
      <c r="H536" s="122"/>
      <c r="I536" s="114"/>
      <c r="J536" s="114"/>
      <c r="K536" s="122"/>
    </row>
    <row r="537" spans="2:11">
      <c r="B537" s="113"/>
      <c r="C537" s="122"/>
      <c r="D537" s="122"/>
      <c r="E537" s="122"/>
      <c r="F537" s="122"/>
      <c r="G537" s="122"/>
      <c r="H537" s="122"/>
      <c r="I537" s="114"/>
      <c r="J537" s="114"/>
      <c r="K537" s="122"/>
    </row>
    <row r="538" spans="2:11">
      <c r="B538" s="113"/>
      <c r="C538" s="122"/>
      <c r="D538" s="122"/>
      <c r="E538" s="122"/>
      <c r="F538" s="122"/>
      <c r="G538" s="122"/>
      <c r="H538" s="122"/>
      <c r="I538" s="114"/>
      <c r="J538" s="114"/>
      <c r="K538" s="122"/>
    </row>
    <row r="539" spans="2:11">
      <c r="B539" s="113"/>
      <c r="C539" s="122"/>
      <c r="D539" s="122"/>
      <c r="E539" s="122"/>
      <c r="F539" s="122"/>
      <c r="G539" s="122"/>
      <c r="H539" s="122"/>
      <c r="I539" s="114"/>
      <c r="J539" s="114"/>
      <c r="K539" s="122"/>
    </row>
    <row r="540" spans="2:11">
      <c r="B540" s="113"/>
      <c r="C540" s="122"/>
      <c r="D540" s="122"/>
      <c r="E540" s="122"/>
      <c r="F540" s="122"/>
      <c r="G540" s="122"/>
      <c r="H540" s="122"/>
      <c r="I540" s="114"/>
      <c r="J540" s="114"/>
      <c r="K540" s="122"/>
    </row>
    <row r="541" spans="2:11">
      <c r="B541" s="113"/>
      <c r="C541" s="122"/>
      <c r="D541" s="122"/>
      <c r="E541" s="122"/>
      <c r="F541" s="122"/>
      <c r="G541" s="122"/>
      <c r="H541" s="122"/>
      <c r="I541" s="114"/>
      <c r="J541" s="114"/>
      <c r="K541" s="122"/>
    </row>
    <row r="542" spans="2:11">
      <c r="B542" s="113"/>
      <c r="C542" s="122"/>
      <c r="D542" s="122"/>
      <c r="E542" s="122"/>
      <c r="F542" s="122"/>
      <c r="G542" s="122"/>
      <c r="H542" s="122"/>
      <c r="I542" s="114"/>
      <c r="J542" s="114"/>
      <c r="K542" s="122"/>
    </row>
    <row r="543" spans="2:11">
      <c r="B543" s="113"/>
      <c r="C543" s="122"/>
      <c r="D543" s="122"/>
      <c r="E543" s="122"/>
      <c r="F543" s="122"/>
      <c r="G543" s="122"/>
      <c r="H543" s="122"/>
      <c r="I543" s="114"/>
      <c r="J543" s="114"/>
      <c r="K543" s="122"/>
    </row>
    <row r="544" spans="2:11">
      <c r="B544" s="113"/>
      <c r="C544" s="122"/>
      <c r="D544" s="122"/>
      <c r="E544" s="122"/>
      <c r="F544" s="122"/>
      <c r="G544" s="122"/>
      <c r="H544" s="122"/>
      <c r="I544" s="114"/>
      <c r="J544" s="114"/>
      <c r="K544" s="122"/>
    </row>
    <row r="545" spans="2:11">
      <c r="B545" s="113"/>
      <c r="C545" s="122"/>
      <c r="D545" s="122"/>
      <c r="E545" s="122"/>
      <c r="F545" s="122"/>
      <c r="G545" s="122"/>
      <c r="H545" s="122"/>
      <c r="I545" s="114"/>
      <c r="J545" s="114"/>
      <c r="K545" s="122"/>
    </row>
    <row r="546" spans="2:11">
      <c r="B546" s="113"/>
      <c r="C546" s="122"/>
      <c r="D546" s="122"/>
      <c r="E546" s="122"/>
      <c r="F546" s="122"/>
      <c r="G546" s="122"/>
      <c r="H546" s="122"/>
      <c r="I546" s="114"/>
      <c r="J546" s="114"/>
      <c r="K546" s="122"/>
    </row>
    <row r="547" spans="2:11">
      <c r="B547" s="113"/>
      <c r="C547" s="122"/>
      <c r="D547" s="122"/>
      <c r="E547" s="122"/>
      <c r="F547" s="122"/>
      <c r="G547" s="122"/>
      <c r="H547" s="122"/>
      <c r="I547" s="114"/>
      <c r="J547" s="114"/>
      <c r="K547" s="122"/>
    </row>
    <row r="548" spans="2:11">
      <c r="B548" s="113"/>
      <c r="C548" s="122"/>
      <c r="D548" s="122"/>
      <c r="E548" s="122"/>
      <c r="F548" s="122"/>
      <c r="G548" s="122"/>
      <c r="H548" s="122"/>
      <c r="I548" s="114"/>
      <c r="J548" s="114"/>
      <c r="K548" s="122"/>
    </row>
    <row r="549" spans="2:11">
      <c r="B549" s="113"/>
      <c r="C549" s="122"/>
      <c r="D549" s="122"/>
      <c r="E549" s="122"/>
      <c r="F549" s="122"/>
      <c r="G549" s="122"/>
      <c r="H549" s="122"/>
      <c r="I549" s="114"/>
      <c r="J549" s="114"/>
      <c r="K549" s="122"/>
    </row>
    <row r="550" spans="2:11">
      <c r="B550" s="113"/>
      <c r="C550" s="122"/>
      <c r="D550" s="122"/>
      <c r="E550" s="122"/>
      <c r="F550" s="122"/>
      <c r="G550" s="122"/>
      <c r="H550" s="122"/>
      <c r="I550" s="114"/>
      <c r="J550" s="114"/>
      <c r="K550" s="122"/>
    </row>
    <row r="551" spans="2:11">
      <c r="B551" s="113"/>
      <c r="C551" s="122"/>
      <c r="D551" s="122"/>
      <c r="E551" s="122"/>
      <c r="F551" s="122"/>
      <c r="G551" s="122"/>
      <c r="H551" s="122"/>
      <c r="I551" s="114"/>
      <c r="J551" s="114"/>
      <c r="K551" s="122"/>
    </row>
    <row r="552" spans="2:11">
      <c r="B552" s="113"/>
      <c r="C552" s="122"/>
      <c r="D552" s="122"/>
      <c r="E552" s="122"/>
      <c r="F552" s="122"/>
      <c r="G552" s="122"/>
      <c r="H552" s="122"/>
      <c r="I552" s="114"/>
      <c r="J552" s="114"/>
      <c r="K552" s="122"/>
    </row>
    <row r="553" spans="2:11">
      <c r="B553" s="113"/>
      <c r="C553" s="122"/>
      <c r="D553" s="122"/>
      <c r="E553" s="122"/>
      <c r="F553" s="122"/>
      <c r="G553" s="122"/>
      <c r="H553" s="122"/>
      <c r="I553" s="114"/>
      <c r="J553" s="114"/>
      <c r="K553" s="122"/>
    </row>
    <row r="554" spans="2:11">
      <c r="B554" s="113"/>
      <c r="C554" s="122"/>
      <c r="D554" s="122"/>
      <c r="E554" s="122"/>
      <c r="F554" s="122"/>
      <c r="G554" s="122"/>
      <c r="H554" s="122"/>
      <c r="I554" s="114"/>
      <c r="J554" s="114"/>
      <c r="K554" s="122"/>
    </row>
    <row r="555" spans="2:11">
      <c r="B555" s="113"/>
      <c r="C555" s="122"/>
      <c r="D555" s="122"/>
      <c r="E555" s="122"/>
      <c r="F555" s="122"/>
      <c r="G555" s="122"/>
      <c r="H555" s="122"/>
      <c r="I555" s="114"/>
      <c r="J555" s="114"/>
      <c r="K555" s="122"/>
    </row>
    <row r="556" spans="2:11">
      <c r="B556" s="113"/>
      <c r="C556" s="122"/>
      <c r="D556" s="122"/>
      <c r="E556" s="122"/>
      <c r="F556" s="122"/>
      <c r="G556" s="122"/>
      <c r="H556" s="122"/>
      <c r="I556" s="114"/>
      <c r="J556" s="114"/>
      <c r="K556" s="122"/>
    </row>
    <row r="557" spans="2:11">
      <c r="B557" s="113"/>
      <c r="C557" s="122"/>
      <c r="D557" s="122"/>
      <c r="E557" s="122"/>
      <c r="F557" s="122"/>
      <c r="G557" s="122"/>
      <c r="H557" s="122"/>
      <c r="I557" s="114"/>
      <c r="J557" s="114"/>
      <c r="K557" s="122"/>
    </row>
    <row r="558" spans="2:11">
      <c r="B558" s="113"/>
      <c r="C558" s="122"/>
      <c r="D558" s="122"/>
      <c r="E558" s="122"/>
      <c r="F558" s="122"/>
      <c r="G558" s="122"/>
      <c r="H558" s="122"/>
      <c r="I558" s="114"/>
      <c r="J558" s="114"/>
      <c r="K558" s="122"/>
    </row>
    <row r="559" spans="2:11">
      <c r="B559" s="113"/>
      <c r="C559" s="122"/>
      <c r="D559" s="122"/>
      <c r="E559" s="122"/>
      <c r="F559" s="122"/>
      <c r="G559" s="122"/>
      <c r="H559" s="122"/>
      <c r="I559" s="114"/>
      <c r="J559" s="114"/>
      <c r="K559" s="122"/>
    </row>
    <row r="560" spans="2:11">
      <c r="B560" s="113"/>
      <c r="C560" s="122"/>
      <c r="D560" s="122"/>
      <c r="E560" s="122"/>
      <c r="F560" s="122"/>
      <c r="G560" s="122"/>
      <c r="H560" s="122"/>
      <c r="I560" s="114"/>
      <c r="J560" s="114"/>
      <c r="K560" s="122"/>
    </row>
    <row r="561" spans="2:11">
      <c r="B561" s="113"/>
      <c r="C561" s="122"/>
      <c r="D561" s="122"/>
      <c r="E561" s="122"/>
      <c r="F561" s="122"/>
      <c r="G561" s="122"/>
      <c r="H561" s="122"/>
      <c r="I561" s="114"/>
      <c r="J561" s="114"/>
      <c r="K561" s="122"/>
    </row>
    <row r="562" spans="2:11">
      <c r="B562" s="113"/>
      <c r="C562" s="122"/>
      <c r="D562" s="122"/>
      <c r="E562" s="122"/>
      <c r="F562" s="122"/>
      <c r="G562" s="122"/>
      <c r="H562" s="122"/>
      <c r="I562" s="114"/>
      <c r="J562" s="114"/>
      <c r="K562" s="122"/>
    </row>
    <row r="563" spans="2:11">
      <c r="B563" s="113"/>
      <c r="C563" s="122"/>
      <c r="D563" s="122"/>
      <c r="E563" s="122"/>
      <c r="F563" s="122"/>
      <c r="G563" s="122"/>
      <c r="H563" s="122"/>
      <c r="I563" s="114"/>
      <c r="J563" s="114"/>
      <c r="K563" s="122"/>
    </row>
    <row r="564" spans="2:11">
      <c r="B564" s="113"/>
      <c r="C564" s="122"/>
      <c r="D564" s="122"/>
      <c r="E564" s="122"/>
      <c r="F564" s="122"/>
      <c r="G564" s="122"/>
      <c r="H564" s="122"/>
      <c r="I564" s="114"/>
      <c r="J564" s="114"/>
      <c r="K564" s="12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141</v>
      </c>
      <c r="C1" s="67" t="s" vm="1">
        <v>221</v>
      </c>
    </row>
    <row r="2" spans="2:35">
      <c r="B2" s="46" t="s">
        <v>140</v>
      </c>
      <c r="C2" s="67" t="s">
        <v>222</v>
      </c>
    </row>
    <row r="3" spans="2:35">
      <c r="B3" s="46" t="s">
        <v>142</v>
      </c>
      <c r="C3" s="67" t="s">
        <v>223</v>
      </c>
      <c r="E3" s="2"/>
    </row>
    <row r="4" spans="2:35">
      <c r="B4" s="46" t="s">
        <v>143</v>
      </c>
      <c r="C4" s="67">
        <v>12152</v>
      </c>
    </row>
    <row r="6" spans="2:35" ht="26.25" customHeight="1">
      <c r="B6" s="127" t="s">
        <v>169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2:35" ht="26.25" customHeight="1">
      <c r="B7" s="127" t="s">
        <v>92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2:35" s="3" customFormat="1" ht="63">
      <c r="B8" s="21" t="s">
        <v>111</v>
      </c>
      <c r="C8" s="29" t="s">
        <v>44</v>
      </c>
      <c r="D8" s="12" t="s">
        <v>50</v>
      </c>
      <c r="E8" s="29" t="s">
        <v>14</v>
      </c>
      <c r="F8" s="29" t="s">
        <v>66</v>
      </c>
      <c r="G8" s="29" t="s">
        <v>99</v>
      </c>
      <c r="H8" s="29" t="s">
        <v>17</v>
      </c>
      <c r="I8" s="29" t="s">
        <v>98</v>
      </c>
      <c r="J8" s="29" t="s">
        <v>16</v>
      </c>
      <c r="K8" s="29" t="s">
        <v>18</v>
      </c>
      <c r="L8" s="29" t="s">
        <v>197</v>
      </c>
      <c r="M8" s="29" t="s">
        <v>196</v>
      </c>
      <c r="N8" s="29" t="s">
        <v>61</v>
      </c>
      <c r="O8" s="29" t="s">
        <v>58</v>
      </c>
      <c r="P8" s="29" t="s">
        <v>144</v>
      </c>
      <c r="Q8" s="30" t="s">
        <v>146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204</v>
      </c>
      <c r="M9" s="31"/>
      <c r="N9" s="31" t="s">
        <v>200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108</v>
      </c>
    </row>
    <row r="11" spans="2:35" s="4" customFormat="1" ht="18" customHeight="1">
      <c r="B11" s="118" t="s">
        <v>2554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119">
        <v>0</v>
      </c>
      <c r="O11" s="84"/>
      <c r="P11" s="120">
        <v>0</v>
      </c>
      <c r="Q11" s="120">
        <v>0</v>
      </c>
      <c r="AI11" s="1"/>
    </row>
    <row r="12" spans="2:35" ht="21.75" customHeight="1">
      <c r="B12" s="115" t="s">
        <v>212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</row>
    <row r="13" spans="2:35">
      <c r="B13" s="115" t="s">
        <v>107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</row>
    <row r="14" spans="2:35">
      <c r="B14" s="115" t="s">
        <v>195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2:35">
      <c r="B15" s="115" t="s">
        <v>203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6" spans="2:35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</row>
    <row r="17" spans="2:17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</row>
    <row r="18" spans="2:17"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</row>
    <row r="19" spans="2:17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spans="2:17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</row>
    <row r="21" spans="2:17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</row>
    <row r="22" spans="2:17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  <row r="23" spans="2:17"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spans="2:17"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2:17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</row>
    <row r="26" spans="2:17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</row>
    <row r="28" spans="2:17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</row>
    <row r="29" spans="2:17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</row>
    <row r="30" spans="2:17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</row>
    <row r="31" spans="2:17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</row>
    <row r="32" spans="2:17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2:17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</row>
    <row r="34" spans="2:17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</row>
    <row r="35" spans="2:17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2:17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</row>
    <row r="37" spans="2:17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</row>
    <row r="38" spans="2:17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</row>
    <row r="39" spans="2:17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</row>
    <row r="40" spans="2:17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</row>
    <row r="41" spans="2:17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2:17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</row>
    <row r="43" spans="2:17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</row>
    <row r="44" spans="2:17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</row>
    <row r="45" spans="2:17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</row>
    <row r="46" spans="2:17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</row>
    <row r="47" spans="2:17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</row>
    <row r="48" spans="2:17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</row>
    <row r="49" spans="2:17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</row>
    <row r="50" spans="2:17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</row>
    <row r="51" spans="2:17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</row>
    <row r="52" spans="2:17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</row>
    <row r="53" spans="2:17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</row>
    <row r="54" spans="2:17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</row>
    <row r="55" spans="2:17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</row>
    <row r="56" spans="2:17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</row>
    <row r="57" spans="2:17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</row>
    <row r="58" spans="2:17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</row>
    <row r="59" spans="2:17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</row>
    <row r="60" spans="2:17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</row>
    <row r="61" spans="2:17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</row>
    <row r="62" spans="2:17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</row>
    <row r="63" spans="2:17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</row>
    <row r="64" spans="2:17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</row>
    <row r="65" spans="2:17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</row>
    <row r="66" spans="2:17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</row>
    <row r="67" spans="2:17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</row>
    <row r="69" spans="2:17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</row>
    <row r="70" spans="2:17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2:17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</row>
    <row r="72" spans="2:17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</row>
    <row r="73" spans="2:17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</row>
    <row r="74" spans="2:17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</row>
    <row r="75" spans="2:17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</row>
    <row r="76" spans="2:17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</row>
    <row r="77" spans="2:17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</row>
    <row r="78" spans="2:17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</row>
    <row r="79" spans="2:17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</row>
    <row r="80" spans="2:17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</row>
    <row r="81" spans="2:17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</row>
    <row r="82" spans="2:17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</row>
    <row r="83" spans="2:17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</row>
    <row r="84" spans="2:17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</row>
    <row r="85" spans="2:17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</row>
    <row r="86" spans="2:17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</row>
    <row r="87" spans="2:17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</row>
    <row r="88" spans="2:17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</row>
    <row r="89" spans="2:17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</row>
    <row r="90" spans="2:17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</row>
    <row r="91" spans="2:17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</row>
    <row r="92" spans="2:17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</row>
    <row r="93" spans="2:17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</row>
    <row r="94" spans="2:17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</row>
    <row r="95" spans="2:17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</row>
    <row r="96" spans="2:17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</row>
    <row r="97" spans="2:17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</row>
    <row r="98" spans="2:17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</row>
    <row r="99" spans="2:17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</row>
    <row r="100" spans="2:17"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</row>
    <row r="101" spans="2:17"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</row>
    <row r="102" spans="2:17"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</row>
    <row r="103" spans="2:17"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</row>
    <row r="104" spans="2:17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</row>
    <row r="105" spans="2:17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</row>
    <row r="106" spans="2:17"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</row>
    <row r="107" spans="2:17"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</row>
    <row r="108" spans="2:17"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</row>
    <row r="109" spans="2:17"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</row>
    <row r="110" spans="2:17"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</row>
    <row r="111" spans="2:17">
      <c r="B111" s="113"/>
      <c r="C111" s="113"/>
      <c r="D111" s="113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</row>
    <row r="112" spans="2:17">
      <c r="B112" s="113"/>
      <c r="C112" s="113"/>
      <c r="D112" s="113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</row>
    <row r="113" spans="2:17">
      <c r="B113" s="113"/>
      <c r="C113" s="113"/>
      <c r="D113" s="113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</row>
    <row r="114" spans="2:17">
      <c r="B114" s="113"/>
      <c r="C114" s="113"/>
      <c r="D114" s="113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</row>
    <row r="115" spans="2:17">
      <c r="B115" s="113"/>
      <c r="C115" s="113"/>
      <c r="D115" s="113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</row>
    <row r="116" spans="2:17">
      <c r="B116" s="113"/>
      <c r="C116" s="113"/>
      <c r="D116" s="113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</row>
    <row r="117" spans="2:17">
      <c r="B117" s="113"/>
      <c r="C117" s="113"/>
      <c r="D117" s="113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</row>
    <row r="118" spans="2:17">
      <c r="B118" s="113"/>
      <c r="C118" s="113"/>
      <c r="D118" s="113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</row>
    <row r="119" spans="2:17">
      <c r="B119" s="113"/>
      <c r="C119" s="113"/>
      <c r="D119" s="113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</row>
    <row r="120" spans="2:17">
      <c r="B120" s="113"/>
      <c r="C120" s="113"/>
      <c r="D120" s="113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</row>
    <row r="121" spans="2:17">
      <c r="B121" s="113"/>
      <c r="C121" s="113"/>
      <c r="D121" s="113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</row>
    <row r="122" spans="2:17">
      <c r="B122" s="113"/>
      <c r="C122" s="113"/>
      <c r="D122" s="11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</row>
    <row r="123" spans="2:17">
      <c r="B123" s="113"/>
      <c r="C123" s="113"/>
      <c r="D123" s="11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</row>
    <row r="124" spans="2:17">
      <c r="B124" s="113"/>
      <c r="C124" s="113"/>
      <c r="D124" s="113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</row>
    <row r="125" spans="2:17">
      <c r="B125" s="113"/>
      <c r="C125" s="113"/>
      <c r="D125" s="113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</row>
    <row r="126" spans="2:17">
      <c r="B126" s="113"/>
      <c r="C126" s="113"/>
      <c r="D126" s="113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>
      <c r="B127" s="113"/>
      <c r="C127" s="113"/>
      <c r="D127" s="113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</row>
    <row r="128" spans="2:17">
      <c r="B128" s="113"/>
      <c r="C128" s="113"/>
      <c r="D128" s="113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2:17">
      <c r="B129" s="113"/>
      <c r="C129" s="113"/>
      <c r="D129" s="113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</row>
    <row r="130" spans="2:17">
      <c r="B130" s="113"/>
      <c r="C130" s="113"/>
      <c r="D130" s="113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</row>
    <row r="131" spans="2:17">
      <c r="B131" s="113"/>
      <c r="C131" s="113"/>
      <c r="D131" s="113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</row>
    <row r="132" spans="2:17">
      <c r="B132" s="113"/>
      <c r="C132" s="113"/>
      <c r="D132" s="113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</row>
    <row r="133" spans="2:17">
      <c r="B133" s="113"/>
      <c r="C133" s="113"/>
      <c r="D133" s="113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</row>
    <row r="134" spans="2:17">
      <c r="B134" s="113"/>
      <c r="C134" s="113"/>
      <c r="D134" s="113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</row>
    <row r="135" spans="2:17">
      <c r="B135" s="113"/>
      <c r="C135" s="113"/>
      <c r="D135" s="113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113"/>
      <c r="C136" s="113"/>
      <c r="D136" s="11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</row>
    <row r="137" spans="2:17">
      <c r="B137" s="113"/>
      <c r="C137" s="113"/>
      <c r="D137" s="113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2:17">
      <c r="B138" s="113"/>
      <c r="C138" s="113"/>
      <c r="D138" s="113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</row>
    <row r="139" spans="2:17">
      <c r="B139" s="113"/>
      <c r="C139" s="113"/>
      <c r="D139" s="113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</row>
    <row r="140" spans="2:17">
      <c r="B140" s="113"/>
      <c r="C140" s="113"/>
      <c r="D140" s="113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</row>
    <row r="141" spans="2:17">
      <c r="B141" s="113"/>
      <c r="C141" s="113"/>
      <c r="D141" s="113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</row>
    <row r="142" spans="2:17">
      <c r="B142" s="113"/>
      <c r="C142" s="113"/>
      <c r="D142" s="113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</row>
    <row r="143" spans="2:17">
      <c r="B143" s="113"/>
      <c r="C143" s="113"/>
      <c r="D143" s="113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</row>
    <row r="144" spans="2:17">
      <c r="B144" s="113"/>
      <c r="C144" s="113"/>
      <c r="D144" s="113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</row>
    <row r="145" spans="2:17">
      <c r="B145" s="113"/>
      <c r="C145" s="113"/>
      <c r="D145" s="113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</row>
    <row r="146" spans="2:17">
      <c r="B146" s="113"/>
      <c r="C146" s="113"/>
      <c r="D146" s="113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</row>
    <row r="147" spans="2:17">
      <c r="B147" s="113"/>
      <c r="C147" s="113"/>
      <c r="D147" s="113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</row>
    <row r="148" spans="2:17">
      <c r="B148" s="113"/>
      <c r="C148" s="113"/>
      <c r="D148" s="113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</row>
    <row r="149" spans="2:17">
      <c r="B149" s="113"/>
      <c r="C149" s="113"/>
      <c r="D149" s="113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</row>
    <row r="150" spans="2:17">
      <c r="B150" s="113"/>
      <c r="C150" s="113"/>
      <c r="D150" s="113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</row>
    <row r="151" spans="2:17">
      <c r="B151" s="113"/>
      <c r="C151" s="113"/>
      <c r="D151" s="113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</row>
    <row r="152" spans="2:17">
      <c r="B152" s="113"/>
      <c r="C152" s="113"/>
      <c r="D152" s="113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</row>
    <row r="153" spans="2:17">
      <c r="B153" s="113"/>
      <c r="C153" s="113"/>
      <c r="D153" s="113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</row>
    <row r="154" spans="2:17">
      <c r="B154" s="113"/>
      <c r="C154" s="113"/>
      <c r="D154" s="113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</row>
    <row r="155" spans="2:17">
      <c r="B155" s="113"/>
      <c r="C155" s="113"/>
      <c r="D155" s="113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</row>
    <row r="156" spans="2:17">
      <c r="B156" s="113"/>
      <c r="C156" s="113"/>
      <c r="D156" s="113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</row>
    <row r="157" spans="2:17">
      <c r="B157" s="113"/>
      <c r="C157" s="113"/>
      <c r="D157" s="113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</row>
    <row r="158" spans="2:17">
      <c r="B158" s="113"/>
      <c r="C158" s="113"/>
      <c r="D158" s="113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</row>
    <row r="159" spans="2:17">
      <c r="B159" s="113"/>
      <c r="C159" s="113"/>
      <c r="D159" s="113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</row>
    <row r="160" spans="2:17">
      <c r="B160" s="113"/>
      <c r="C160" s="113"/>
      <c r="D160" s="113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</row>
    <row r="161" spans="2:17">
      <c r="B161" s="113"/>
      <c r="C161" s="113"/>
      <c r="D161" s="113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</row>
    <row r="162" spans="2:17">
      <c r="B162" s="113"/>
      <c r="C162" s="113"/>
      <c r="D162" s="113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</row>
    <row r="163" spans="2:17">
      <c r="B163" s="113"/>
      <c r="C163" s="113"/>
      <c r="D163" s="113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</row>
    <row r="164" spans="2:17">
      <c r="B164" s="113"/>
      <c r="C164" s="113"/>
      <c r="D164" s="113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</row>
    <row r="165" spans="2:17">
      <c r="B165" s="113"/>
      <c r="C165" s="113"/>
      <c r="D165" s="113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</row>
    <row r="166" spans="2:17">
      <c r="B166" s="113"/>
      <c r="C166" s="113"/>
      <c r="D166" s="113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</row>
    <row r="167" spans="2:17">
      <c r="B167" s="113"/>
      <c r="C167" s="113"/>
      <c r="D167" s="113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</row>
    <row r="168" spans="2:17">
      <c r="B168" s="113"/>
      <c r="C168" s="113"/>
      <c r="D168" s="113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</row>
    <row r="169" spans="2:17">
      <c r="B169" s="113"/>
      <c r="C169" s="113"/>
      <c r="D169" s="113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</row>
    <row r="170" spans="2:17">
      <c r="B170" s="113"/>
      <c r="C170" s="113"/>
      <c r="D170" s="113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</row>
    <row r="171" spans="2:17">
      <c r="B171" s="113"/>
      <c r="C171" s="113"/>
      <c r="D171" s="113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</row>
    <row r="172" spans="2:17">
      <c r="B172" s="113"/>
      <c r="C172" s="113"/>
      <c r="D172" s="113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</row>
    <row r="173" spans="2:17">
      <c r="B173" s="113"/>
      <c r="C173" s="113"/>
      <c r="D173" s="113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>
      <c r="B174" s="113"/>
      <c r="C174" s="113"/>
      <c r="D174" s="113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</row>
    <row r="175" spans="2:17">
      <c r="B175" s="113"/>
      <c r="C175" s="113"/>
      <c r="D175" s="113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2:17">
      <c r="B176" s="113"/>
      <c r="C176" s="113"/>
      <c r="D176" s="113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</row>
  </sheetData>
  <sheetProtection sheet="1" objects="1" scenarios="1"/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64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46" t="s">
        <v>141</v>
      </c>
      <c r="C1" s="67" t="s" vm="1">
        <v>221</v>
      </c>
    </row>
    <row r="2" spans="2:16">
      <c r="B2" s="46" t="s">
        <v>140</v>
      </c>
      <c r="C2" s="67" t="s">
        <v>222</v>
      </c>
    </row>
    <row r="3" spans="2:16">
      <c r="B3" s="46" t="s">
        <v>142</v>
      </c>
      <c r="C3" s="67" t="s">
        <v>223</v>
      </c>
    </row>
    <row r="4" spans="2:16">
      <c r="B4" s="46" t="s">
        <v>143</v>
      </c>
      <c r="C4" s="67">
        <v>12152</v>
      </c>
    </row>
    <row r="6" spans="2:16" ht="26.25" customHeight="1">
      <c r="B6" s="127" t="s">
        <v>170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ht="26.25" customHeight="1">
      <c r="B7" s="127" t="s">
        <v>84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9"/>
    </row>
    <row r="8" spans="2:16" s="3" customFormat="1" ht="78.75">
      <c r="B8" s="21" t="s">
        <v>111</v>
      </c>
      <c r="C8" s="29" t="s">
        <v>44</v>
      </c>
      <c r="D8" s="29" t="s">
        <v>14</v>
      </c>
      <c r="E8" s="29" t="s">
        <v>66</v>
      </c>
      <c r="F8" s="29" t="s">
        <v>99</v>
      </c>
      <c r="G8" s="29" t="s">
        <v>17</v>
      </c>
      <c r="H8" s="29" t="s">
        <v>98</v>
      </c>
      <c r="I8" s="29" t="s">
        <v>16</v>
      </c>
      <c r="J8" s="29" t="s">
        <v>18</v>
      </c>
      <c r="K8" s="29" t="s">
        <v>197</v>
      </c>
      <c r="L8" s="29" t="s">
        <v>196</v>
      </c>
      <c r="M8" s="29" t="s">
        <v>106</v>
      </c>
      <c r="N8" s="29" t="s">
        <v>58</v>
      </c>
      <c r="O8" s="29" t="s">
        <v>144</v>
      </c>
      <c r="P8" s="30" t="s">
        <v>146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204</v>
      </c>
      <c r="L9" s="31"/>
      <c r="M9" s="31" t="s">
        <v>200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18" t="s">
        <v>27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119">
        <v>0</v>
      </c>
      <c r="N11" s="84"/>
      <c r="O11" s="120">
        <v>0</v>
      </c>
      <c r="P11" s="120">
        <v>0</v>
      </c>
    </row>
    <row r="12" spans="2:16" ht="21.75" customHeight="1">
      <c r="B12" s="115" t="s">
        <v>107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2:16">
      <c r="B13" s="115" t="s">
        <v>195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2:16">
      <c r="B14" s="115" t="s">
        <v>203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2:16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2:16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2:16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2:16"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</row>
    <row r="19" spans="2:16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2:16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2:16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</row>
    <row r="22" spans="2:16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  <row r="23" spans="2:16"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</row>
    <row r="24" spans="2:16"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</row>
    <row r="25" spans="2:16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</row>
    <row r="26" spans="2:16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2:16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</row>
    <row r="28" spans="2:16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2:16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2:16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2:16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</row>
    <row r="32" spans="2:16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2:16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</row>
    <row r="34" spans="2:16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2:16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</row>
    <row r="36" spans="2:16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</row>
    <row r="37" spans="2:16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</row>
    <row r="38" spans="2:16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2:16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2:16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</row>
    <row r="41" spans="2:16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2:16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</row>
    <row r="43" spans="2:16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2:16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</row>
    <row r="45" spans="2:16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2:16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</row>
    <row r="47" spans="2:16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2:16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</row>
    <row r="49" spans="2:16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</row>
    <row r="50" spans="2:16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</row>
    <row r="51" spans="2:16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</row>
    <row r="52" spans="2:16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2:16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</row>
    <row r="54" spans="2:16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spans="2:16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</row>
    <row r="56" spans="2:16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2:16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</row>
    <row r="58" spans="2:16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</row>
    <row r="59" spans="2:16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</row>
    <row r="60" spans="2:16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pans="2:16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</row>
    <row r="62" spans="2:16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pans="2:16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</row>
    <row r="64" spans="2:16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</row>
    <row r="65" spans="2:16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</row>
    <row r="66" spans="2:16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2:16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</row>
    <row r="68" spans="2:16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2:16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</row>
    <row r="70" spans="2:16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</row>
    <row r="71" spans="2:16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2:16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</row>
    <row r="73" spans="2:16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</row>
    <row r="74" spans="2:16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</row>
    <row r="75" spans="2:16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2:16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</row>
    <row r="77" spans="2:16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</row>
    <row r="78" spans="2:16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</row>
    <row r="79" spans="2:16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</row>
    <row r="80" spans="2:16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2:16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</row>
    <row r="82" spans="2:16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</row>
    <row r="83" spans="2:16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</row>
    <row r="84" spans="2:16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</row>
    <row r="85" spans="2:16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2:16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</row>
    <row r="87" spans="2:16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</row>
    <row r="88" spans="2:16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</row>
    <row r="89" spans="2:16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</row>
    <row r="90" spans="2:16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2:16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</row>
    <row r="92" spans="2:16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</row>
    <row r="93" spans="2:16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</row>
    <row r="94" spans="2:16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</row>
    <row r="95" spans="2:16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</row>
    <row r="96" spans="2:16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2:16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2:16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</row>
    <row r="99" spans="2:16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</row>
    <row r="100" spans="2:16"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</row>
    <row r="101" spans="2:16"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</row>
    <row r="102" spans="2:16"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</row>
    <row r="103" spans="2:16"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</row>
    <row r="104" spans="2:16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</row>
    <row r="105" spans="2:16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2:16"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</row>
    <row r="107" spans="2:16"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</row>
    <row r="108" spans="2:16"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</row>
    <row r="109" spans="2:16"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</row>
    <row r="110" spans="2:16"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</row>
    <row r="219" spans="2:16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</row>
    <row r="220" spans="2:16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</row>
    <row r="221" spans="2:16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</row>
    <row r="222" spans="2:16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2:16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4" spans="2:16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</row>
    <row r="225" spans="2:16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2:16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</row>
    <row r="227" spans="2:16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</row>
    <row r="228" spans="2:16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</row>
    <row r="229" spans="2:16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</row>
    <row r="230" spans="2:16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</row>
    <row r="231" spans="2:16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</row>
    <row r="232" spans="2:16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</row>
    <row r="233" spans="2:16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</row>
    <row r="234" spans="2:16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</row>
    <row r="235" spans="2:16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</row>
    <row r="236" spans="2:16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</row>
    <row r="237" spans="2:16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</row>
    <row r="238" spans="2:16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</row>
    <row r="239" spans="2:16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</row>
    <row r="240" spans="2:16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</row>
    <row r="241" spans="2:16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</row>
    <row r="242" spans="2:16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</row>
    <row r="243" spans="2:16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</row>
    <row r="244" spans="2:16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</row>
    <row r="245" spans="2:16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</row>
    <row r="246" spans="2:16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</row>
    <row r="247" spans="2:16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</row>
    <row r="248" spans="2:16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</row>
    <row r="249" spans="2:16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</row>
    <row r="250" spans="2:16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</row>
    <row r="251" spans="2:16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</row>
    <row r="252" spans="2:16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3" spans="2:16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</row>
    <row r="254" spans="2:16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</row>
    <row r="255" spans="2:16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</row>
    <row r="256" spans="2:16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</row>
    <row r="257" spans="2:16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</row>
    <row r="258" spans="2:16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</row>
    <row r="259" spans="2:16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</row>
    <row r="260" spans="2:16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</row>
    <row r="261" spans="2:16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</row>
    <row r="262" spans="2:16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</row>
    <row r="263" spans="2:16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</row>
    <row r="264" spans="2:16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</row>
    <row r="265" spans="2:16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</row>
    <row r="266" spans="2:16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</row>
    <row r="267" spans="2:16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</row>
    <row r="268" spans="2:16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</row>
    <row r="269" spans="2:16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</row>
    <row r="270" spans="2:16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</row>
    <row r="271" spans="2:16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2" spans="2:16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</row>
    <row r="273" spans="2:16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</row>
    <row r="274" spans="2:16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</row>
    <row r="275" spans="2:16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</row>
    <row r="276" spans="2:16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</row>
    <row r="277" spans="2:16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</row>
    <row r="278" spans="2:16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</row>
    <row r="279" spans="2:16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</row>
    <row r="280" spans="2:16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</row>
    <row r="281" spans="2:16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</row>
    <row r="282" spans="2:16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</row>
    <row r="283" spans="2:16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</row>
    <row r="284" spans="2:16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</row>
    <row r="285" spans="2:16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</row>
    <row r="286" spans="2:16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</row>
    <row r="287" spans="2:16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</row>
    <row r="288" spans="2:16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</row>
    <row r="289" spans="2:16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</row>
    <row r="290" spans="2:16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</row>
    <row r="291" spans="2:16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</row>
    <row r="292" spans="2:16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</row>
    <row r="293" spans="2:16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</row>
    <row r="294" spans="2:16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</row>
    <row r="295" spans="2:16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</row>
    <row r="296" spans="2:16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</row>
    <row r="297" spans="2:16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</row>
    <row r="298" spans="2:16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</row>
    <row r="299" spans="2:16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</row>
    <row r="300" spans="2:16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</row>
    <row r="301" spans="2:16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</row>
    <row r="302" spans="2:16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</row>
    <row r="303" spans="2:16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</row>
    <row r="304" spans="2:16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</row>
    <row r="305" spans="2:16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</row>
    <row r="306" spans="2:16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</row>
    <row r="307" spans="2:16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</row>
    <row r="308" spans="2:16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</row>
    <row r="309" spans="2:16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</row>
    <row r="310" spans="2:16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</row>
    <row r="311" spans="2:16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</row>
    <row r="312" spans="2:16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</row>
    <row r="313" spans="2:16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</row>
    <row r="314" spans="2:16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</row>
    <row r="315" spans="2:16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</row>
    <row r="316" spans="2:16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</row>
    <row r="317" spans="2:16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</row>
    <row r="318" spans="2:16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</row>
    <row r="319" spans="2:16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</row>
    <row r="320" spans="2:16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</row>
    <row r="321" spans="2:16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</row>
    <row r="322" spans="2:16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</row>
    <row r="323" spans="2:16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</row>
    <row r="324" spans="2:16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</row>
    <row r="325" spans="2:16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</row>
    <row r="326" spans="2:16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</row>
    <row r="327" spans="2:16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</row>
    <row r="328" spans="2:16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</row>
    <row r="329" spans="2:16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</row>
    <row r="330" spans="2:16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</row>
    <row r="331" spans="2:16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</row>
    <row r="332" spans="2:16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</row>
    <row r="333" spans="2:16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</row>
    <row r="334" spans="2:16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</row>
    <row r="335" spans="2:16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</row>
    <row r="336" spans="2:16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</row>
    <row r="337" spans="2:16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</row>
    <row r="338" spans="2:16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</row>
    <row r="339" spans="2:16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</row>
    <row r="340" spans="2:16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</row>
    <row r="341" spans="2:16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</row>
    <row r="342" spans="2:16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</row>
    <row r="343" spans="2:16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</row>
    <row r="344" spans="2:16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</row>
    <row r="345" spans="2:16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</row>
    <row r="346" spans="2:16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</row>
    <row r="347" spans="2:16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</row>
    <row r="348" spans="2:16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</row>
    <row r="349" spans="2:16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</row>
    <row r="350" spans="2:16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</row>
    <row r="351" spans="2:16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</row>
    <row r="352" spans="2:16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</row>
    <row r="353" spans="2:16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</row>
    <row r="354" spans="2:16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</row>
    <row r="355" spans="2:16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</row>
    <row r="356" spans="2:16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</row>
    <row r="357" spans="2:16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</row>
    <row r="358" spans="2:16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</row>
    <row r="359" spans="2:16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</row>
    <row r="360" spans="2:16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</row>
    <row r="361" spans="2:16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</row>
    <row r="362" spans="2:16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</row>
    <row r="363" spans="2:16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</row>
    <row r="364" spans="2:16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</row>
    <row r="365" spans="2:16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</row>
    <row r="366" spans="2:16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</row>
    <row r="367" spans="2:16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</row>
    <row r="368" spans="2:16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</row>
    <row r="369" spans="2:16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</row>
    <row r="370" spans="2:16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</row>
    <row r="371" spans="2:16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</row>
    <row r="372" spans="2:16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</row>
    <row r="373" spans="2:16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</row>
    <row r="374" spans="2:16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</row>
    <row r="375" spans="2:16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</row>
    <row r="376" spans="2:16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</row>
    <row r="377" spans="2:16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</row>
    <row r="378" spans="2:16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</row>
    <row r="379" spans="2:16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</row>
    <row r="380" spans="2:16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</row>
    <row r="381" spans="2:16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</row>
    <row r="382" spans="2:16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</row>
    <row r="383" spans="2:16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</row>
    <row r="384" spans="2:16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</row>
    <row r="385" spans="2:16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</row>
    <row r="386" spans="2:16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</row>
    <row r="387" spans="2:16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</row>
    <row r="388" spans="2:16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</row>
    <row r="389" spans="2:16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</row>
    <row r="390" spans="2:16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</row>
    <row r="391" spans="2:16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</row>
    <row r="392" spans="2:16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</row>
    <row r="393" spans="2:16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</row>
    <row r="394" spans="2:16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</row>
    <row r="395" spans="2:16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</row>
    <row r="396" spans="2:16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</row>
    <row r="397" spans="2:16">
      <c r="B397" s="113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</row>
    <row r="398" spans="2:16">
      <c r="B398" s="113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</row>
    <row r="399" spans="2:16">
      <c r="B399" s="113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</row>
    <row r="400" spans="2:16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</row>
    <row r="401" spans="2:16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</row>
    <row r="402" spans="2:16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</row>
    <row r="403" spans="2:16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</row>
    <row r="404" spans="2:16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</row>
    <row r="405" spans="2:16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</row>
    <row r="406" spans="2:16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</row>
    <row r="407" spans="2:16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</row>
    <row r="408" spans="2:16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</row>
    <row r="409" spans="2:16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</row>
    <row r="410" spans="2:16">
      <c r="B410" s="113"/>
      <c r="C410" s="113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</row>
    <row r="411" spans="2:16">
      <c r="B411" s="113"/>
      <c r="C411" s="113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</row>
    <row r="412" spans="2:16">
      <c r="B412" s="113"/>
      <c r="C412" s="113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</row>
    <row r="413" spans="2:16">
      <c r="B413" s="113"/>
      <c r="C413" s="113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</row>
    <row r="414" spans="2:16">
      <c r="B414" s="113"/>
      <c r="C414" s="113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</row>
    <row r="415" spans="2:16">
      <c r="B415" s="113"/>
      <c r="C415" s="113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</row>
    <row r="416" spans="2:16">
      <c r="B416" s="113"/>
      <c r="C416" s="113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</row>
    <row r="417" spans="2:16">
      <c r="B417" s="113"/>
      <c r="C417" s="113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</row>
    <row r="418" spans="2:16">
      <c r="B418" s="113"/>
      <c r="C418" s="113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</row>
    <row r="419" spans="2:16">
      <c r="B419" s="113"/>
      <c r="C419" s="113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</row>
    <row r="420" spans="2:16">
      <c r="B420" s="113"/>
      <c r="C420" s="113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</row>
    <row r="421" spans="2:16">
      <c r="B421" s="113"/>
      <c r="C421" s="113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</row>
    <row r="422" spans="2:16">
      <c r="B422" s="113"/>
      <c r="C422" s="113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</row>
    <row r="423" spans="2:16">
      <c r="B423" s="113"/>
      <c r="C423" s="113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</row>
    <row r="424" spans="2:16">
      <c r="B424" s="113"/>
      <c r="C424" s="113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</row>
    <row r="425" spans="2:16">
      <c r="B425" s="113"/>
      <c r="C425" s="113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</row>
    <row r="426" spans="2:16">
      <c r="B426" s="113"/>
      <c r="C426" s="113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</row>
    <row r="427" spans="2:16">
      <c r="B427" s="113"/>
      <c r="C427" s="113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</row>
    <row r="428" spans="2:16">
      <c r="B428" s="113"/>
      <c r="C428" s="113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</row>
    <row r="429" spans="2:16">
      <c r="B429" s="113"/>
      <c r="C429" s="113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</row>
    <row r="430" spans="2:16">
      <c r="B430" s="113"/>
      <c r="C430" s="113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</row>
    <row r="431" spans="2:16">
      <c r="B431" s="113"/>
      <c r="C431" s="113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</row>
    <row r="432" spans="2:16">
      <c r="B432" s="113"/>
      <c r="C432" s="113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</row>
    <row r="433" spans="2:16">
      <c r="B433" s="113"/>
      <c r="C433" s="113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</row>
    <row r="434" spans="2:16">
      <c r="B434" s="113"/>
      <c r="C434" s="113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</row>
    <row r="435" spans="2:16">
      <c r="B435" s="113"/>
      <c r="C435" s="113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</row>
    <row r="436" spans="2:16">
      <c r="B436" s="113"/>
      <c r="C436" s="113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</row>
    <row r="437" spans="2:16">
      <c r="B437" s="113"/>
      <c r="C437" s="113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</row>
    <row r="438" spans="2:16">
      <c r="B438" s="113"/>
      <c r="C438" s="113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</row>
    <row r="439" spans="2:16">
      <c r="B439" s="113"/>
      <c r="C439" s="113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</row>
    <row r="440" spans="2:16">
      <c r="B440" s="113"/>
      <c r="C440" s="113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</row>
    <row r="441" spans="2:16">
      <c r="B441" s="113"/>
      <c r="C441" s="113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</row>
    <row r="442" spans="2:16">
      <c r="B442" s="113"/>
      <c r="C442" s="113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</row>
    <row r="443" spans="2:16">
      <c r="B443" s="113"/>
      <c r="C443" s="113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</row>
    <row r="444" spans="2:16">
      <c r="B444" s="113"/>
      <c r="C444" s="113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</row>
    <row r="445" spans="2:16">
      <c r="B445" s="113"/>
      <c r="C445" s="113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</row>
    <row r="446" spans="2:16">
      <c r="B446" s="113"/>
      <c r="C446" s="113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</row>
    <row r="447" spans="2:16">
      <c r="B447" s="113"/>
      <c r="C447" s="113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</row>
    <row r="448" spans="2:16">
      <c r="B448" s="113"/>
      <c r="C448" s="113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</row>
    <row r="449" spans="2:16">
      <c r="B449" s="113"/>
      <c r="C449" s="113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</row>
    <row r="450" spans="2:16">
      <c r="B450" s="113"/>
      <c r="C450" s="113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</row>
    <row r="451" spans="2:16">
      <c r="B451" s="113"/>
      <c r="C451" s="113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</row>
    <row r="452" spans="2:16">
      <c r="B452" s="113"/>
      <c r="C452" s="113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</row>
  </sheetData>
  <sheetProtection sheet="1" objects="1" scenarios="1"/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141</v>
      </c>
      <c r="C1" s="67" t="s" vm="1">
        <v>221</v>
      </c>
    </row>
    <row r="2" spans="2:19">
      <c r="B2" s="46" t="s">
        <v>140</v>
      </c>
      <c r="C2" s="67" t="s">
        <v>222</v>
      </c>
    </row>
    <row r="3" spans="2:19">
      <c r="B3" s="46" t="s">
        <v>142</v>
      </c>
      <c r="C3" s="67" t="s">
        <v>223</v>
      </c>
    </row>
    <row r="4" spans="2:19">
      <c r="B4" s="46" t="s">
        <v>143</v>
      </c>
      <c r="C4" s="67">
        <v>12152</v>
      </c>
    </row>
    <row r="6" spans="2:19" ht="26.25" customHeight="1">
      <c r="B6" s="127" t="s">
        <v>170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</row>
    <row r="7" spans="2:19" ht="26.25" customHeight="1">
      <c r="B7" s="127" t="s">
        <v>85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</row>
    <row r="8" spans="2:19" s="3" customFormat="1" ht="78.75">
      <c r="B8" s="21" t="s">
        <v>111</v>
      </c>
      <c r="C8" s="29" t="s">
        <v>44</v>
      </c>
      <c r="D8" s="29" t="s">
        <v>113</v>
      </c>
      <c r="E8" s="29" t="s">
        <v>112</v>
      </c>
      <c r="F8" s="29" t="s">
        <v>65</v>
      </c>
      <c r="G8" s="29" t="s">
        <v>14</v>
      </c>
      <c r="H8" s="29" t="s">
        <v>66</v>
      </c>
      <c r="I8" s="29" t="s">
        <v>99</v>
      </c>
      <c r="J8" s="29" t="s">
        <v>17</v>
      </c>
      <c r="K8" s="29" t="s">
        <v>98</v>
      </c>
      <c r="L8" s="29" t="s">
        <v>16</v>
      </c>
      <c r="M8" s="58" t="s">
        <v>18</v>
      </c>
      <c r="N8" s="29" t="s">
        <v>197</v>
      </c>
      <c r="O8" s="29" t="s">
        <v>196</v>
      </c>
      <c r="P8" s="29" t="s">
        <v>106</v>
      </c>
      <c r="Q8" s="29" t="s">
        <v>58</v>
      </c>
      <c r="R8" s="29" t="s">
        <v>144</v>
      </c>
      <c r="S8" s="30" t="s">
        <v>146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204</v>
      </c>
      <c r="O9" s="31"/>
      <c r="P9" s="31" t="s">
        <v>200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8" t="s">
        <v>109</v>
      </c>
      <c r="S10" s="19" t="s">
        <v>147</v>
      </c>
    </row>
    <row r="11" spans="2:19" s="4" customFormat="1" ht="18" customHeight="1">
      <c r="B11" s="118" t="s">
        <v>2553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119">
        <v>0</v>
      </c>
      <c r="Q11" s="84"/>
      <c r="R11" s="120">
        <v>0</v>
      </c>
      <c r="S11" s="120">
        <v>0</v>
      </c>
    </row>
    <row r="12" spans="2:19" ht="20.25" customHeight="1">
      <c r="B12" s="115" t="s">
        <v>212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2:19">
      <c r="B13" s="115" t="s">
        <v>107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2:19">
      <c r="B14" s="115" t="s">
        <v>195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2:19">
      <c r="B15" s="115" t="s">
        <v>203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2:19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2:19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2:19"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2:19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2:19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2:19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2:19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2:19"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2:19"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2:19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2:19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2:19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2:19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2:19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2:19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2:19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2:19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2:19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</row>
    <row r="34" spans="2:19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</row>
    <row r="35" spans="2:19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2:19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2:19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2:19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2:19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2:19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2:19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2:19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2:19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2:19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</row>
    <row r="45" spans="2:19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</row>
    <row r="46" spans="2:19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</row>
    <row r="47" spans="2:19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</row>
    <row r="48" spans="2:19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2:19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spans="2:19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</row>
    <row r="51" spans="2:19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spans="2:19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2:19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</row>
    <row r="54" spans="2:19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</row>
    <row r="55" spans="2:19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</row>
    <row r="56" spans="2:19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</row>
    <row r="57" spans="2:19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</row>
    <row r="58" spans="2:19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</row>
    <row r="59" spans="2:19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</row>
    <row r="60" spans="2:19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</row>
    <row r="61" spans="2:19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</row>
    <row r="62" spans="2:19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</row>
    <row r="63" spans="2:19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</row>
    <row r="64" spans="2:19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</row>
    <row r="65" spans="2:19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</row>
    <row r="66" spans="2:19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</row>
    <row r="67" spans="2:19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</row>
    <row r="68" spans="2:19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</row>
    <row r="69" spans="2:19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</row>
    <row r="70" spans="2:19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</row>
    <row r="71" spans="2:19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</row>
    <row r="72" spans="2:19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</row>
    <row r="73" spans="2:19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</row>
    <row r="74" spans="2:19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</row>
    <row r="75" spans="2:19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</row>
    <row r="76" spans="2:19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</row>
    <row r="77" spans="2:19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</row>
    <row r="78" spans="2:19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</row>
    <row r="79" spans="2:19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</row>
    <row r="80" spans="2:19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</row>
    <row r="81" spans="2:19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</row>
    <row r="82" spans="2:19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</row>
    <row r="83" spans="2:19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</row>
    <row r="84" spans="2:19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</row>
    <row r="85" spans="2:19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</row>
    <row r="86" spans="2:19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</row>
    <row r="87" spans="2:19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</row>
    <row r="88" spans="2:19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</row>
    <row r="89" spans="2:19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</row>
    <row r="90" spans="2:19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</row>
    <row r="91" spans="2:19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</row>
    <row r="92" spans="2:19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</row>
    <row r="93" spans="2:19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</row>
    <row r="94" spans="2:19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</row>
    <row r="95" spans="2:19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</row>
    <row r="96" spans="2:19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</row>
    <row r="97" spans="2:19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</row>
    <row r="98" spans="2:19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</row>
    <row r="99" spans="2:19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</row>
    <row r="100" spans="2:19"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</row>
    <row r="101" spans="2:19"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</row>
    <row r="102" spans="2:19"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</row>
    <row r="103" spans="2:19"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</row>
    <row r="104" spans="2:19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</row>
    <row r="105" spans="2:19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</row>
    <row r="106" spans="2:19"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</row>
    <row r="107" spans="2:19"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</row>
    <row r="108" spans="2:19"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</row>
    <row r="109" spans="2:19"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</row>
    <row r="110" spans="2:19"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</row>
    <row r="111" spans="2:19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</row>
    <row r="112" spans="2:19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</row>
    <row r="113" spans="2:19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</row>
    <row r="114" spans="2:19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</row>
    <row r="115" spans="2:19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</row>
    <row r="116" spans="2:19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</row>
    <row r="117" spans="2:19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</row>
    <row r="118" spans="2:19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</row>
    <row r="119" spans="2:19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</row>
    <row r="120" spans="2:19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</row>
    <row r="121" spans="2:19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</row>
    <row r="122" spans="2:19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</row>
    <row r="123" spans="2:19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</row>
    <row r="124" spans="2:19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</row>
    <row r="125" spans="2:19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</row>
    <row r="126" spans="2:19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</row>
    <row r="127" spans="2:19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</row>
    <row r="128" spans="2:19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</row>
    <row r="129" spans="2:19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</row>
    <row r="130" spans="2:19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</row>
    <row r="131" spans="2:19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</row>
    <row r="132" spans="2:19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</row>
    <row r="133" spans="2:19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</row>
    <row r="134" spans="2:19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</row>
    <row r="135" spans="2:19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</row>
    <row r="136" spans="2:19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</row>
    <row r="137" spans="2:19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</row>
    <row r="138" spans="2:19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</row>
    <row r="139" spans="2:19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</row>
    <row r="140" spans="2:19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</row>
    <row r="141" spans="2:19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</row>
    <row r="142" spans="2:19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</row>
    <row r="143" spans="2:19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</row>
    <row r="144" spans="2:19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</row>
    <row r="145" spans="2:19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</row>
    <row r="146" spans="2:19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</row>
    <row r="147" spans="2:19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</row>
    <row r="148" spans="2:19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</row>
    <row r="149" spans="2:19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</row>
    <row r="150" spans="2:19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</row>
    <row r="151" spans="2:19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</row>
    <row r="152" spans="2:19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</row>
    <row r="153" spans="2:19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</row>
    <row r="154" spans="2:19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</row>
    <row r="155" spans="2:19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</row>
    <row r="156" spans="2:19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</row>
    <row r="157" spans="2:19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</row>
    <row r="158" spans="2:19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</row>
    <row r="159" spans="2:19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</row>
    <row r="160" spans="2:19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</row>
    <row r="161" spans="2:19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</row>
    <row r="162" spans="2:19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</row>
    <row r="163" spans="2:19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</row>
    <row r="164" spans="2:19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</row>
    <row r="165" spans="2:19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</row>
    <row r="166" spans="2:19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</row>
    <row r="167" spans="2:19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</row>
    <row r="168" spans="2:19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</row>
    <row r="169" spans="2:19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</row>
    <row r="170" spans="2:19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</row>
    <row r="171" spans="2:19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</row>
    <row r="172" spans="2:19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</row>
    <row r="173" spans="2:19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</row>
    <row r="174" spans="2:19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</row>
    <row r="175" spans="2:19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</row>
    <row r="176" spans="2:19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</row>
    <row r="177" spans="2:19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</row>
    <row r="178" spans="2:19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</row>
    <row r="179" spans="2:19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</row>
    <row r="180" spans="2:19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</row>
    <row r="181" spans="2:19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</row>
    <row r="182" spans="2:19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</row>
    <row r="183" spans="2:19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</row>
    <row r="184" spans="2:19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</row>
    <row r="185" spans="2:19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</row>
    <row r="186" spans="2:19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</row>
    <row r="187" spans="2:19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</row>
    <row r="188" spans="2:19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</row>
    <row r="189" spans="2:19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</row>
    <row r="190" spans="2:19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</row>
    <row r="191" spans="2:19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</row>
    <row r="192" spans="2:19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</row>
    <row r="193" spans="2:19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</row>
    <row r="194" spans="2:19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</row>
    <row r="195" spans="2:19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</row>
    <row r="196" spans="2:19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</row>
    <row r="197" spans="2:19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</row>
    <row r="198" spans="2:19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</row>
    <row r="199" spans="2:19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</row>
    <row r="200" spans="2:19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</row>
    <row r="201" spans="2:19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</row>
    <row r="202" spans="2:19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</row>
    <row r="203" spans="2:19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</row>
    <row r="204" spans="2:19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</row>
    <row r="205" spans="2:19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</row>
    <row r="206" spans="2:19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</row>
    <row r="207" spans="2:19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</row>
    <row r="208" spans="2:19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</row>
    <row r="209" spans="2:19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</row>
    <row r="210" spans="2:19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</row>
    <row r="211" spans="2:19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</row>
    <row r="212" spans="2:19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</row>
    <row r="213" spans="2:19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</row>
    <row r="214" spans="2:19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</row>
    <row r="215" spans="2:19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</row>
    <row r="216" spans="2:19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</row>
    <row r="217" spans="2:19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</row>
    <row r="218" spans="2:19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</row>
    <row r="219" spans="2:19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</row>
    <row r="220" spans="2:19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</row>
    <row r="221" spans="2:19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</row>
    <row r="222" spans="2:19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</row>
    <row r="223" spans="2:19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</row>
    <row r="224" spans="2:19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</row>
    <row r="225" spans="2:19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</row>
    <row r="226" spans="2:19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</row>
    <row r="227" spans="2:19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</row>
    <row r="228" spans="2:19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</row>
    <row r="229" spans="2:19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</row>
    <row r="230" spans="2:19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</row>
    <row r="231" spans="2:19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</row>
    <row r="232" spans="2:19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</row>
    <row r="233" spans="2:19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</row>
    <row r="234" spans="2:19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</row>
    <row r="235" spans="2:19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</row>
    <row r="236" spans="2:19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</row>
    <row r="237" spans="2:19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</row>
    <row r="238" spans="2:19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</row>
    <row r="239" spans="2:19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</row>
    <row r="240" spans="2:19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</row>
    <row r="241" spans="2:19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</row>
    <row r="242" spans="2:19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</row>
    <row r="243" spans="2:19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</row>
    <row r="244" spans="2:19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</row>
    <row r="245" spans="2:19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</row>
    <row r="246" spans="2:19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</row>
    <row r="247" spans="2:19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</row>
    <row r="248" spans="2:19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</row>
    <row r="249" spans="2:19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</row>
    <row r="250" spans="2:19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</row>
    <row r="251" spans="2:19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</row>
    <row r="252" spans="2:19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</row>
    <row r="253" spans="2:19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</row>
    <row r="254" spans="2:19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</row>
    <row r="255" spans="2:19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</row>
    <row r="256" spans="2:19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</row>
    <row r="257" spans="2:19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</row>
    <row r="258" spans="2:19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</row>
    <row r="259" spans="2:19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</row>
    <row r="260" spans="2:19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</row>
    <row r="261" spans="2:19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</row>
    <row r="262" spans="2:19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</row>
    <row r="263" spans="2:19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</row>
    <row r="264" spans="2:19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</row>
    <row r="265" spans="2:19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</row>
    <row r="266" spans="2:19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</row>
    <row r="267" spans="2:19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</row>
    <row r="268" spans="2:19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</row>
    <row r="269" spans="2:19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</row>
    <row r="270" spans="2:19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</row>
    <row r="271" spans="2:19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</row>
    <row r="272" spans="2:19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</row>
    <row r="273" spans="2:19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</row>
    <row r="274" spans="2:19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</row>
    <row r="275" spans="2:19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</row>
    <row r="276" spans="2:19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</row>
    <row r="277" spans="2:19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</row>
    <row r="278" spans="2:19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</row>
    <row r="279" spans="2:19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</row>
    <row r="280" spans="2:19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</row>
    <row r="281" spans="2:19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</row>
    <row r="282" spans="2:19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</row>
    <row r="283" spans="2:19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</row>
    <row r="284" spans="2:19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</row>
    <row r="285" spans="2:19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</row>
    <row r="286" spans="2:19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</row>
    <row r="287" spans="2:19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</row>
    <row r="288" spans="2:19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</row>
    <row r="289" spans="2:19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</row>
    <row r="290" spans="2:19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</row>
    <row r="291" spans="2:19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</row>
    <row r="292" spans="2:19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</row>
    <row r="293" spans="2:19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</row>
    <row r="294" spans="2:19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</row>
    <row r="295" spans="2:19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</row>
    <row r="296" spans="2:19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</row>
    <row r="297" spans="2:19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</row>
    <row r="298" spans="2:19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</row>
    <row r="299" spans="2:19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</row>
    <row r="300" spans="2:19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</row>
    <row r="301" spans="2:19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</row>
    <row r="302" spans="2:19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</row>
    <row r="303" spans="2:19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</row>
    <row r="304" spans="2:19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</row>
    <row r="305" spans="2:19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</row>
    <row r="306" spans="2:19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</row>
    <row r="307" spans="2:19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</row>
    <row r="308" spans="2:19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</row>
    <row r="309" spans="2:19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</row>
    <row r="310" spans="2:19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</row>
    <row r="311" spans="2:19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5.28515625" style="2" bestFit="1" customWidth="1"/>
    <col min="3" max="3" width="38.710937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.1406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9" style="1" bestFit="1" customWidth="1"/>
    <col min="12" max="12" width="6.85546875" style="1" bestFit="1" customWidth="1"/>
    <col min="13" max="13" width="9.140625" style="1" bestFit="1" customWidth="1"/>
    <col min="14" max="14" width="10.140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141</v>
      </c>
      <c r="C1" s="67" t="s" vm="1">
        <v>221</v>
      </c>
    </row>
    <row r="2" spans="2:30">
      <c r="B2" s="46" t="s">
        <v>140</v>
      </c>
      <c r="C2" s="67" t="s">
        <v>222</v>
      </c>
    </row>
    <row r="3" spans="2:30">
      <c r="B3" s="46" t="s">
        <v>142</v>
      </c>
      <c r="C3" s="67" t="s">
        <v>223</v>
      </c>
    </row>
    <row r="4" spans="2:30">
      <c r="B4" s="46" t="s">
        <v>143</v>
      </c>
      <c r="C4" s="67">
        <v>12152</v>
      </c>
    </row>
    <row r="6" spans="2:30" ht="26.25" customHeight="1">
      <c r="B6" s="127" t="s">
        <v>170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</row>
    <row r="7" spans="2:30" ht="26.25" customHeight="1">
      <c r="B7" s="127" t="s">
        <v>86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</row>
    <row r="8" spans="2:30" s="3" customFormat="1" ht="78.75">
      <c r="B8" s="21" t="s">
        <v>111</v>
      </c>
      <c r="C8" s="29" t="s">
        <v>44</v>
      </c>
      <c r="D8" s="29" t="s">
        <v>113</v>
      </c>
      <c r="E8" s="29" t="s">
        <v>112</v>
      </c>
      <c r="F8" s="29" t="s">
        <v>65</v>
      </c>
      <c r="G8" s="29" t="s">
        <v>14</v>
      </c>
      <c r="H8" s="29" t="s">
        <v>66</v>
      </c>
      <c r="I8" s="29" t="s">
        <v>99</v>
      </c>
      <c r="J8" s="29" t="s">
        <v>17</v>
      </c>
      <c r="K8" s="29" t="s">
        <v>98</v>
      </c>
      <c r="L8" s="29" t="s">
        <v>16</v>
      </c>
      <c r="M8" s="58" t="s">
        <v>18</v>
      </c>
      <c r="N8" s="58" t="s">
        <v>197</v>
      </c>
      <c r="O8" s="29" t="s">
        <v>196</v>
      </c>
      <c r="P8" s="29" t="s">
        <v>106</v>
      </c>
      <c r="Q8" s="29" t="s">
        <v>58</v>
      </c>
      <c r="R8" s="29" t="s">
        <v>144</v>
      </c>
      <c r="S8" s="30" t="s">
        <v>146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204</v>
      </c>
      <c r="O9" s="31"/>
      <c r="P9" s="31" t="s">
        <v>200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8" t="s">
        <v>109</v>
      </c>
      <c r="S10" s="19" t="s">
        <v>147</v>
      </c>
      <c r="AA10" s="1"/>
    </row>
    <row r="11" spans="2:30" s="4" customFormat="1" ht="18" customHeight="1">
      <c r="B11" s="89" t="s">
        <v>51</v>
      </c>
      <c r="C11" s="72"/>
      <c r="D11" s="72"/>
      <c r="E11" s="72"/>
      <c r="F11" s="72"/>
      <c r="G11" s="72"/>
      <c r="H11" s="72"/>
      <c r="I11" s="72"/>
      <c r="J11" s="81">
        <v>5.8525364791483483</v>
      </c>
      <c r="K11" s="72"/>
      <c r="L11" s="72"/>
      <c r="M11" s="80">
        <v>1.2805947691950511E-2</v>
      </c>
      <c r="N11" s="102"/>
      <c r="O11" s="81"/>
      <c r="P11" s="102">
        <v>215.26696265399997</v>
      </c>
      <c r="Q11" s="72"/>
      <c r="R11" s="80">
        <f>IFERROR(P11/$P$11,0)</f>
        <v>1</v>
      </c>
      <c r="S11" s="80">
        <f>P11/'סכום נכסי הקרן'!$C$42</f>
        <v>4.1652282546157408E-3</v>
      </c>
      <c r="AA11" s="1"/>
      <c r="AD11" s="1"/>
    </row>
    <row r="12" spans="2:30" ht="17.25" customHeight="1">
      <c r="B12" s="90" t="s">
        <v>191</v>
      </c>
      <c r="C12" s="72"/>
      <c r="D12" s="72"/>
      <c r="E12" s="72"/>
      <c r="F12" s="72"/>
      <c r="G12" s="72"/>
      <c r="H12" s="72"/>
      <c r="I12" s="72"/>
      <c r="J12" s="81">
        <v>5.8525364791483501</v>
      </c>
      <c r="K12" s="72"/>
      <c r="L12" s="72"/>
      <c r="M12" s="80">
        <v>1.2805947691950512E-2</v>
      </c>
      <c r="N12" s="102"/>
      <c r="O12" s="81"/>
      <c r="P12" s="102">
        <v>215.26696265399997</v>
      </c>
      <c r="Q12" s="72"/>
      <c r="R12" s="80">
        <f t="shared" ref="R12:R34" si="0">IFERROR(P12/$P$11,0)</f>
        <v>1</v>
      </c>
      <c r="S12" s="80">
        <f>P12/'סכום נכסי הקרן'!$C$42</f>
        <v>4.1652282546157408E-3</v>
      </c>
    </row>
    <row r="13" spans="2:30">
      <c r="B13" s="91" t="s">
        <v>59</v>
      </c>
      <c r="C13" s="70"/>
      <c r="D13" s="70"/>
      <c r="E13" s="70"/>
      <c r="F13" s="70"/>
      <c r="G13" s="70"/>
      <c r="H13" s="70"/>
      <c r="I13" s="70"/>
      <c r="J13" s="79">
        <v>6.6150983662213081</v>
      </c>
      <c r="K13" s="70"/>
      <c r="L13" s="70"/>
      <c r="M13" s="78">
        <v>1.2082036604179901E-2</v>
      </c>
      <c r="N13" s="101"/>
      <c r="O13" s="79"/>
      <c r="P13" s="101">
        <v>153.40533304399997</v>
      </c>
      <c r="Q13" s="70"/>
      <c r="R13" s="78">
        <f t="shared" si="0"/>
        <v>0.71262831580231567</v>
      </c>
      <c r="S13" s="78">
        <f>P13/'סכום נכסי הקרן'!$C$42</f>
        <v>2.968259596019034E-3</v>
      </c>
    </row>
    <row r="14" spans="2:30">
      <c r="B14" s="92" t="s">
        <v>1955</v>
      </c>
      <c r="C14" s="72" t="s">
        <v>1956</v>
      </c>
      <c r="D14" s="82" t="s">
        <v>1957</v>
      </c>
      <c r="E14" s="72" t="s">
        <v>336</v>
      </c>
      <c r="F14" s="82" t="s">
        <v>124</v>
      </c>
      <c r="G14" s="72" t="s">
        <v>306</v>
      </c>
      <c r="H14" s="72" t="s">
        <v>307</v>
      </c>
      <c r="I14" s="104">
        <v>39076</v>
      </c>
      <c r="J14" s="81">
        <v>7.6199999999990045</v>
      </c>
      <c r="K14" s="82" t="s">
        <v>128</v>
      </c>
      <c r="L14" s="83">
        <v>4.9000000000000002E-2</v>
      </c>
      <c r="M14" s="80">
        <v>6.3999999997810175E-3</v>
      </c>
      <c r="N14" s="102">
        <v>12333.009887</v>
      </c>
      <c r="O14" s="81">
        <v>162.91999999999999</v>
      </c>
      <c r="P14" s="102">
        <v>20.092939471000001</v>
      </c>
      <c r="Q14" s="80">
        <v>6.6750767913982131E-6</v>
      </c>
      <c r="R14" s="80">
        <f t="shared" si="0"/>
        <v>9.3339633835478594E-2</v>
      </c>
      <c r="S14" s="80">
        <f>P14/'סכום נכסי הקרן'!$C$42</f>
        <v>3.8878088012702283E-4</v>
      </c>
    </row>
    <row r="15" spans="2:30">
      <c r="B15" s="92" t="s">
        <v>1958</v>
      </c>
      <c r="C15" s="72" t="s">
        <v>1959</v>
      </c>
      <c r="D15" s="82" t="s">
        <v>1957</v>
      </c>
      <c r="E15" s="72" t="s">
        <v>336</v>
      </c>
      <c r="F15" s="82" t="s">
        <v>124</v>
      </c>
      <c r="G15" s="72" t="s">
        <v>306</v>
      </c>
      <c r="H15" s="72" t="s">
        <v>307</v>
      </c>
      <c r="I15" s="104">
        <v>40738</v>
      </c>
      <c r="J15" s="81">
        <v>11.739999999931241</v>
      </c>
      <c r="K15" s="82" t="s">
        <v>128</v>
      </c>
      <c r="L15" s="83">
        <v>4.0999999999999995E-2</v>
      </c>
      <c r="M15" s="80">
        <v>1.0099999999866979E-2</v>
      </c>
      <c r="N15" s="102">
        <v>39522.985127</v>
      </c>
      <c r="O15" s="81">
        <v>146.46</v>
      </c>
      <c r="P15" s="102">
        <v>57.885365576999995</v>
      </c>
      <c r="Q15" s="80">
        <v>9.7178832869493913E-6</v>
      </c>
      <c r="R15" s="80">
        <f t="shared" si="0"/>
        <v>0.26890036846963616</v>
      </c>
      <c r="S15" s="80">
        <f>P15/'סכום נכסי הקרן'!$C$42</f>
        <v>1.1200314124263121E-3</v>
      </c>
    </row>
    <row r="16" spans="2:30">
      <c r="B16" s="92" t="s">
        <v>1960</v>
      </c>
      <c r="C16" s="72" t="s">
        <v>1961</v>
      </c>
      <c r="D16" s="82" t="s">
        <v>1957</v>
      </c>
      <c r="E16" s="72" t="s">
        <v>1962</v>
      </c>
      <c r="F16" s="82" t="s">
        <v>1963</v>
      </c>
      <c r="G16" s="72" t="s">
        <v>306</v>
      </c>
      <c r="H16" s="72" t="s">
        <v>307</v>
      </c>
      <c r="I16" s="104">
        <v>38918</v>
      </c>
      <c r="J16" s="81">
        <v>0.37000001989447967</v>
      </c>
      <c r="K16" s="82" t="s">
        <v>128</v>
      </c>
      <c r="L16" s="83">
        <v>0.05</v>
      </c>
      <c r="M16" s="80">
        <v>2.8999998294758889E-3</v>
      </c>
      <c r="N16" s="102">
        <v>11.637387999999998</v>
      </c>
      <c r="O16" s="81">
        <v>120.94</v>
      </c>
      <c r="P16" s="102">
        <v>1.4074256E-2</v>
      </c>
      <c r="Q16" s="80">
        <v>3.029328871272262E-6</v>
      </c>
      <c r="R16" s="80">
        <f t="shared" si="0"/>
        <v>6.5380473745159151E-5</v>
      </c>
      <c r="S16" s="80">
        <f>P16/'סכום נכסי הקרן'!$C$42</f>
        <v>2.7232459654349953E-7</v>
      </c>
    </row>
    <row r="17" spans="2:19">
      <c r="B17" s="92" t="s">
        <v>1964</v>
      </c>
      <c r="C17" s="72" t="s">
        <v>1965</v>
      </c>
      <c r="D17" s="82" t="s">
        <v>1957</v>
      </c>
      <c r="E17" s="72" t="s">
        <v>1966</v>
      </c>
      <c r="F17" s="82" t="s">
        <v>1347</v>
      </c>
      <c r="G17" s="72" t="s">
        <v>319</v>
      </c>
      <c r="H17" s="72" t="s">
        <v>126</v>
      </c>
      <c r="I17" s="104">
        <v>42795</v>
      </c>
      <c r="J17" s="81">
        <v>6.8600000003523824</v>
      </c>
      <c r="K17" s="82" t="s">
        <v>128</v>
      </c>
      <c r="L17" s="83">
        <v>2.1400000000000002E-2</v>
      </c>
      <c r="M17" s="80">
        <v>1.0999999998531737E-3</v>
      </c>
      <c r="N17" s="102">
        <v>9329.826395</v>
      </c>
      <c r="O17" s="81">
        <v>116.8</v>
      </c>
      <c r="P17" s="102">
        <v>10.897237556</v>
      </c>
      <c r="Q17" s="80">
        <v>3.8496755645148808E-5</v>
      </c>
      <c r="R17" s="80">
        <f t="shared" si="0"/>
        <v>5.0621969212782565E-2</v>
      </c>
      <c r="S17" s="80">
        <f>P17/'סכום נכסי הקרן'!$C$42</f>
        <v>2.1085205646937007E-4</v>
      </c>
    </row>
    <row r="18" spans="2:19">
      <c r="B18" s="92" t="s">
        <v>1967</v>
      </c>
      <c r="C18" s="72" t="s">
        <v>1968</v>
      </c>
      <c r="D18" s="82" t="s">
        <v>1957</v>
      </c>
      <c r="E18" s="72" t="s">
        <v>324</v>
      </c>
      <c r="F18" s="82" t="s">
        <v>313</v>
      </c>
      <c r="G18" s="72" t="s">
        <v>358</v>
      </c>
      <c r="H18" s="72" t="s">
        <v>307</v>
      </c>
      <c r="I18" s="104">
        <v>36489</v>
      </c>
      <c r="J18" s="81">
        <v>4.5599998068197456</v>
      </c>
      <c r="K18" s="82" t="s">
        <v>128</v>
      </c>
      <c r="L18" s="83">
        <v>6.0499999999999998E-2</v>
      </c>
      <c r="M18" s="80">
        <v>-3.5000002414753177E-3</v>
      </c>
      <c r="N18" s="102">
        <v>5.9329650000000003</v>
      </c>
      <c r="O18" s="81">
        <v>174.5</v>
      </c>
      <c r="P18" s="102">
        <v>1.0353025E-2</v>
      </c>
      <c r="Q18" s="72"/>
      <c r="R18" s="80">
        <f t="shared" si="0"/>
        <v>4.8093887108169436E-5</v>
      </c>
      <c r="S18" s="80">
        <f>P18/'סכום נכסי הקרן'!$C$42</f>
        <v>2.0032201745724704E-7</v>
      </c>
    </row>
    <row r="19" spans="2:19">
      <c r="B19" s="92" t="s">
        <v>1969</v>
      </c>
      <c r="C19" s="72" t="s">
        <v>1970</v>
      </c>
      <c r="D19" s="82" t="s">
        <v>1957</v>
      </c>
      <c r="E19" s="72" t="s">
        <v>366</v>
      </c>
      <c r="F19" s="82" t="s">
        <v>124</v>
      </c>
      <c r="G19" s="72" t="s">
        <v>348</v>
      </c>
      <c r="H19" s="72" t="s">
        <v>126</v>
      </c>
      <c r="I19" s="104">
        <v>39084</v>
      </c>
      <c r="J19" s="81">
        <v>3.2899999998256693</v>
      </c>
      <c r="K19" s="82" t="s">
        <v>128</v>
      </c>
      <c r="L19" s="83">
        <v>5.5999999999999994E-2</v>
      </c>
      <c r="M19" s="80">
        <v>-3.9999999995992382E-3</v>
      </c>
      <c r="N19" s="102">
        <v>3416.044746</v>
      </c>
      <c r="O19" s="81">
        <v>146.09</v>
      </c>
      <c r="P19" s="102">
        <v>4.9904995029999997</v>
      </c>
      <c r="Q19" s="80">
        <v>5.1256956652781637E-6</v>
      </c>
      <c r="R19" s="80">
        <f t="shared" si="0"/>
        <v>2.3182839770082429E-2</v>
      </c>
      <c r="S19" s="80">
        <f>P19/'סכום נכסי הקרן'!$C$42</f>
        <v>9.6561819232576822E-5</v>
      </c>
    </row>
    <row r="20" spans="2:19">
      <c r="B20" s="92" t="s">
        <v>1971</v>
      </c>
      <c r="C20" s="72" t="s">
        <v>1972</v>
      </c>
      <c r="D20" s="82" t="s">
        <v>1957</v>
      </c>
      <c r="E20" s="72" t="s">
        <v>425</v>
      </c>
      <c r="F20" s="82" t="s">
        <v>426</v>
      </c>
      <c r="G20" s="72" t="s">
        <v>385</v>
      </c>
      <c r="H20" s="72" t="s">
        <v>126</v>
      </c>
      <c r="I20" s="104">
        <v>40561</v>
      </c>
      <c r="J20" s="81">
        <v>1.0099999999713976</v>
      </c>
      <c r="K20" s="82" t="s">
        <v>128</v>
      </c>
      <c r="L20" s="83">
        <v>0.06</v>
      </c>
      <c r="M20" s="80">
        <v>7.9999999996533018E-3</v>
      </c>
      <c r="N20" s="102">
        <v>20226.873887000002</v>
      </c>
      <c r="O20" s="81">
        <v>114.08</v>
      </c>
      <c r="P20" s="102">
        <v>23.074818665999999</v>
      </c>
      <c r="Q20" s="80">
        <v>6.5587393561319335E-6</v>
      </c>
      <c r="R20" s="80">
        <f t="shared" si="0"/>
        <v>0.10719163954149485</v>
      </c>
      <c r="S20" s="80">
        <f>P20/'סכום נכסי הקרן'!$C$42</f>
        <v>4.464776456768202E-4</v>
      </c>
    </row>
    <row r="21" spans="2:19">
      <c r="B21" s="92" t="s">
        <v>1973</v>
      </c>
      <c r="C21" s="72" t="s">
        <v>1974</v>
      </c>
      <c r="D21" s="82" t="s">
        <v>1957</v>
      </c>
      <c r="E21" s="72" t="s">
        <v>567</v>
      </c>
      <c r="F21" s="82" t="s">
        <v>313</v>
      </c>
      <c r="G21" s="72" t="s">
        <v>479</v>
      </c>
      <c r="H21" s="72" t="s">
        <v>307</v>
      </c>
      <c r="I21" s="104">
        <v>39387</v>
      </c>
      <c r="J21" s="81">
        <v>1.7500000000142284</v>
      </c>
      <c r="K21" s="82" t="s">
        <v>128</v>
      </c>
      <c r="L21" s="83">
        <v>5.7500000000000002E-2</v>
      </c>
      <c r="M21" s="80">
        <v>-2.5999999999544699E-3</v>
      </c>
      <c r="N21" s="102">
        <v>26563.941999999995</v>
      </c>
      <c r="O21" s="81">
        <v>132.29</v>
      </c>
      <c r="P21" s="102">
        <v>35.141438565999998</v>
      </c>
      <c r="Q21" s="80">
        <v>2.0402413210445466E-5</v>
      </c>
      <c r="R21" s="80">
        <f t="shared" si="0"/>
        <v>0.16324585125718091</v>
      </c>
      <c r="S21" s="80">
        <f>P21/'סכום נכסי הקרן'!$C$42</f>
        <v>6.7995623210520843E-4</v>
      </c>
    </row>
    <row r="22" spans="2:19">
      <c r="B22" s="92" t="s">
        <v>1975</v>
      </c>
      <c r="C22" s="72" t="s">
        <v>1976</v>
      </c>
      <c r="D22" s="82" t="s">
        <v>28</v>
      </c>
      <c r="E22" s="72">
        <v>1229</v>
      </c>
      <c r="F22" s="82" t="s">
        <v>679</v>
      </c>
      <c r="G22" s="72" t="s">
        <v>1977</v>
      </c>
      <c r="H22" s="72" t="s">
        <v>307</v>
      </c>
      <c r="I22" s="104">
        <v>38445</v>
      </c>
      <c r="J22" s="81">
        <v>9.9999999999999992E-2</v>
      </c>
      <c r="K22" s="82" t="s">
        <v>128</v>
      </c>
      <c r="L22" s="83">
        <v>6.7000000000000004E-2</v>
      </c>
      <c r="M22" s="80">
        <v>0</v>
      </c>
      <c r="N22" s="102">
        <v>191.63976999900001</v>
      </c>
      <c r="O22" s="81">
        <v>102.93711978731208</v>
      </c>
      <c r="P22" s="102">
        <v>0.19726846000000001</v>
      </c>
      <c r="Q22" s="80">
        <v>1.9043661053828021E-5</v>
      </c>
      <c r="R22" s="80">
        <f t="shared" si="0"/>
        <v>9.1638985178171969E-4</v>
      </c>
      <c r="S22" s="80">
        <f>P22/'סכום נכסי הקרן'!$C$42</f>
        <v>3.8169729028843492E-6</v>
      </c>
    </row>
    <row r="23" spans="2:19">
      <c r="B23" s="92" t="s">
        <v>1978</v>
      </c>
      <c r="C23" s="72" t="s">
        <v>1979</v>
      </c>
      <c r="D23" s="82" t="s">
        <v>28</v>
      </c>
      <c r="E23" s="72">
        <v>1229</v>
      </c>
      <c r="F23" s="82" t="s">
        <v>679</v>
      </c>
      <c r="G23" s="72" t="s">
        <v>1977</v>
      </c>
      <c r="H23" s="72" t="s">
        <v>307</v>
      </c>
      <c r="I23" s="104">
        <v>38573</v>
      </c>
      <c r="J23" s="81">
        <v>0.2299999983879579</v>
      </c>
      <c r="K23" s="82" t="s">
        <v>128</v>
      </c>
      <c r="L23" s="83">
        <v>6.7000000000000004E-2</v>
      </c>
      <c r="M23" s="80">
        <v>0</v>
      </c>
      <c r="N23" s="102">
        <v>24.242934742999996</v>
      </c>
      <c r="O23" s="81">
        <v>102.3524943949481</v>
      </c>
      <c r="P23" s="102">
        <v>2.4813248000000003E-2</v>
      </c>
      <c r="Q23" s="80">
        <v>2.6046728232932699E-6</v>
      </c>
      <c r="R23" s="80">
        <f t="shared" si="0"/>
        <v>1.1526732989623913E-4</v>
      </c>
      <c r="S23" s="80">
        <f>P23/'סכום נכסי הקרן'!$C$42</f>
        <v>4.8011473931792891E-7</v>
      </c>
    </row>
    <row r="24" spans="2:19">
      <c r="B24" s="92" t="s">
        <v>1980</v>
      </c>
      <c r="C24" s="72" t="s">
        <v>1981</v>
      </c>
      <c r="D24" s="82" t="s">
        <v>28</v>
      </c>
      <c r="E24" s="72">
        <v>1229</v>
      </c>
      <c r="F24" s="82" t="s">
        <v>679</v>
      </c>
      <c r="G24" s="72" t="s">
        <v>1977</v>
      </c>
      <c r="H24" s="72" t="s">
        <v>307</v>
      </c>
      <c r="I24" s="104">
        <v>38376</v>
      </c>
      <c r="J24" s="81">
        <v>7.9999942594142018E-2</v>
      </c>
      <c r="K24" s="82" t="s">
        <v>128</v>
      </c>
      <c r="L24" s="83">
        <v>7.0000000000000007E-2</v>
      </c>
      <c r="M24" s="80">
        <v>0</v>
      </c>
      <c r="N24" s="102">
        <v>6.9591649999999996</v>
      </c>
      <c r="O24" s="81">
        <v>100.12594199999999</v>
      </c>
      <c r="P24" s="102">
        <v>6.9679299999999998E-3</v>
      </c>
      <c r="Q24" s="80">
        <v>1.5268843981302198E-6</v>
      </c>
      <c r="R24" s="80">
        <f t="shared" si="0"/>
        <v>3.2368784852507074E-5</v>
      </c>
      <c r="S24" s="80">
        <f>P24/'סכום נכסי הקרן'!$C$42</f>
        <v>1.3482337723524046E-7</v>
      </c>
    </row>
    <row r="25" spans="2:19">
      <c r="B25" s="92" t="s">
        <v>1982</v>
      </c>
      <c r="C25" s="72" t="s">
        <v>1983</v>
      </c>
      <c r="D25" s="82" t="s">
        <v>28</v>
      </c>
      <c r="E25" s="72" t="s">
        <v>1984</v>
      </c>
      <c r="F25" s="82" t="s">
        <v>657</v>
      </c>
      <c r="G25" s="72" t="s">
        <v>640</v>
      </c>
      <c r="H25" s="72"/>
      <c r="I25" s="104">
        <v>39104</v>
      </c>
      <c r="J25" s="81">
        <v>5.6600000020943249</v>
      </c>
      <c r="K25" s="82" t="s">
        <v>128</v>
      </c>
      <c r="L25" s="83">
        <v>5.5999999999999994E-2</v>
      </c>
      <c r="M25" s="80">
        <v>0</v>
      </c>
      <c r="N25" s="102">
        <v>4320.4337599999999</v>
      </c>
      <c r="O25" s="81">
        <v>24.755770999999999</v>
      </c>
      <c r="P25" s="102">
        <v>1.0695567860000001</v>
      </c>
      <c r="Q25" s="80">
        <v>7.5163849439600507E-6</v>
      </c>
      <c r="R25" s="80">
        <f t="shared" si="0"/>
        <v>4.9685133882764257E-3</v>
      </c>
      <c r="S25" s="80">
        <f>P25/'סכום נכסי הקרן'!$C$42</f>
        <v>2.0694992348285558E-5</v>
      </c>
    </row>
    <row r="26" spans="2:19">
      <c r="B26" s="93"/>
      <c r="C26" s="72"/>
      <c r="D26" s="72"/>
      <c r="E26" s="72"/>
      <c r="F26" s="72"/>
      <c r="G26" s="72"/>
      <c r="H26" s="72"/>
      <c r="I26" s="72"/>
      <c r="J26" s="81"/>
      <c r="K26" s="72"/>
      <c r="L26" s="72"/>
      <c r="M26" s="80"/>
      <c r="N26" s="102"/>
      <c r="O26" s="81"/>
      <c r="P26" s="72"/>
      <c r="Q26" s="72"/>
      <c r="R26" s="80"/>
      <c r="S26" s="72"/>
    </row>
    <row r="27" spans="2:19">
      <c r="B27" s="91" t="s">
        <v>60</v>
      </c>
      <c r="C27" s="70"/>
      <c r="D27" s="70"/>
      <c r="E27" s="70"/>
      <c r="F27" s="70"/>
      <c r="G27" s="70"/>
      <c r="H27" s="70"/>
      <c r="I27" s="70"/>
      <c r="J27" s="79">
        <v>3.961524861921593</v>
      </c>
      <c r="K27" s="70"/>
      <c r="L27" s="70"/>
      <c r="M27" s="78">
        <v>1.4588514915457625E-2</v>
      </c>
      <c r="N27" s="101"/>
      <c r="O27" s="79"/>
      <c r="P27" s="101">
        <v>61.861629610000001</v>
      </c>
      <c r="Q27" s="70"/>
      <c r="R27" s="78">
        <f t="shared" si="0"/>
        <v>0.28737168419768438</v>
      </c>
      <c r="S27" s="78">
        <f>P27/'סכום נכסי הקרן'!$C$42</f>
        <v>1.1969686585967068E-3</v>
      </c>
    </row>
    <row r="28" spans="2:19">
      <c r="B28" s="92" t="s">
        <v>1985</v>
      </c>
      <c r="C28" s="72" t="s">
        <v>1986</v>
      </c>
      <c r="D28" s="82" t="s">
        <v>1957</v>
      </c>
      <c r="E28" s="72" t="s">
        <v>1966</v>
      </c>
      <c r="F28" s="82" t="s">
        <v>1347</v>
      </c>
      <c r="G28" s="72" t="s">
        <v>319</v>
      </c>
      <c r="H28" s="72" t="s">
        <v>126</v>
      </c>
      <c r="I28" s="104">
        <v>42795</v>
      </c>
      <c r="J28" s="81">
        <v>6.4300000000759034</v>
      </c>
      <c r="K28" s="82" t="s">
        <v>128</v>
      </c>
      <c r="L28" s="83">
        <v>3.7400000000000003E-2</v>
      </c>
      <c r="M28" s="80">
        <v>1.5900000000118382E-2</v>
      </c>
      <c r="N28" s="102">
        <v>12431.024982999999</v>
      </c>
      <c r="O28" s="81">
        <v>115.52</v>
      </c>
      <c r="P28" s="102">
        <v>14.360320337000001</v>
      </c>
      <c r="Q28" s="80">
        <v>2.5857289972129824E-5</v>
      </c>
      <c r="R28" s="80">
        <f t="shared" si="0"/>
        <v>6.670935549028692E-2</v>
      </c>
      <c r="S28" s="80">
        <f>P28/'סכום נכסי הקרן'!$C$42</f>
        <v>2.7785969233534876E-4</v>
      </c>
    </row>
    <row r="29" spans="2:19">
      <c r="B29" s="92" t="s">
        <v>1987</v>
      </c>
      <c r="C29" s="72" t="s">
        <v>1988</v>
      </c>
      <c r="D29" s="82" t="s">
        <v>1957</v>
      </c>
      <c r="E29" s="72" t="s">
        <v>1966</v>
      </c>
      <c r="F29" s="82" t="s">
        <v>1347</v>
      </c>
      <c r="G29" s="72" t="s">
        <v>319</v>
      </c>
      <c r="H29" s="72" t="s">
        <v>126</v>
      </c>
      <c r="I29" s="104">
        <v>42795</v>
      </c>
      <c r="J29" s="81">
        <v>2.6300000000312478</v>
      </c>
      <c r="K29" s="82" t="s">
        <v>128</v>
      </c>
      <c r="L29" s="83">
        <v>2.5000000000000001E-2</v>
      </c>
      <c r="M29" s="80">
        <v>8.500000000312485E-3</v>
      </c>
      <c r="N29" s="102">
        <v>15221.396480999998</v>
      </c>
      <c r="O29" s="81">
        <v>105.12</v>
      </c>
      <c r="P29" s="102">
        <v>16.000732150000001</v>
      </c>
      <c r="Q29" s="80">
        <v>2.4485429219013118E-5</v>
      </c>
      <c r="R29" s="80">
        <f t="shared" si="0"/>
        <v>7.4329715775839161E-2</v>
      </c>
      <c r="S29" s="80">
        <f>P29/'סכום נכסי הקרן'!$C$42</f>
        <v>3.0960023230708263E-4</v>
      </c>
    </row>
    <row r="30" spans="2:19">
      <c r="B30" s="92" t="s">
        <v>1989</v>
      </c>
      <c r="C30" s="72" t="s">
        <v>1990</v>
      </c>
      <c r="D30" s="82" t="s">
        <v>1957</v>
      </c>
      <c r="E30" s="72" t="s">
        <v>1991</v>
      </c>
      <c r="F30" s="82" t="s">
        <v>357</v>
      </c>
      <c r="G30" s="72" t="s">
        <v>385</v>
      </c>
      <c r="H30" s="72" t="s">
        <v>126</v>
      </c>
      <c r="I30" s="104">
        <v>42598</v>
      </c>
      <c r="J30" s="81">
        <v>4.3400000000510559</v>
      </c>
      <c r="K30" s="82" t="s">
        <v>128</v>
      </c>
      <c r="L30" s="83">
        <v>3.1E-2</v>
      </c>
      <c r="M30" s="80">
        <v>1.5000000000440139E-2</v>
      </c>
      <c r="N30" s="102">
        <v>10603.947738999999</v>
      </c>
      <c r="O30" s="81">
        <v>107.13</v>
      </c>
      <c r="P30" s="102">
        <v>11.360009213000001</v>
      </c>
      <c r="Q30" s="80">
        <v>1.2218591399757332E-5</v>
      </c>
      <c r="R30" s="80">
        <f t="shared" si="0"/>
        <v>5.277172619961671E-2</v>
      </c>
      <c r="S30" s="80">
        <f>P30/'סכום נכסי הקרן'!$C$42</f>
        <v>2.1980628501148925E-4</v>
      </c>
    </row>
    <row r="31" spans="2:19">
      <c r="B31" s="92" t="s">
        <v>1992</v>
      </c>
      <c r="C31" s="72" t="s">
        <v>1993</v>
      </c>
      <c r="D31" s="82" t="s">
        <v>1957</v>
      </c>
      <c r="E31" s="72" t="s">
        <v>1125</v>
      </c>
      <c r="F31" s="82" t="s">
        <v>151</v>
      </c>
      <c r="G31" s="72" t="s">
        <v>479</v>
      </c>
      <c r="H31" s="72" t="s">
        <v>307</v>
      </c>
      <c r="I31" s="104">
        <v>44007</v>
      </c>
      <c r="J31" s="81">
        <v>5.3800000004898196</v>
      </c>
      <c r="K31" s="82" t="s">
        <v>128</v>
      </c>
      <c r="L31" s="83">
        <v>3.3500000000000002E-2</v>
      </c>
      <c r="M31" s="80">
        <v>2.8100000002334292E-2</v>
      </c>
      <c r="N31" s="102">
        <v>5068.2915970000004</v>
      </c>
      <c r="O31" s="81">
        <v>103.12</v>
      </c>
      <c r="P31" s="102">
        <v>5.2264222380000005</v>
      </c>
      <c r="Q31" s="80">
        <v>5.0682915970000002E-6</v>
      </c>
      <c r="R31" s="80">
        <f t="shared" si="0"/>
        <v>2.4278793984753081E-2</v>
      </c>
      <c r="S31" s="80">
        <f>P31/'סכום נכסי הקרן'!$C$42</f>
        <v>1.0112671869328821E-4</v>
      </c>
    </row>
    <row r="32" spans="2:19">
      <c r="B32" s="92" t="s">
        <v>1994</v>
      </c>
      <c r="C32" s="72" t="s">
        <v>1995</v>
      </c>
      <c r="D32" s="82" t="s">
        <v>1957</v>
      </c>
      <c r="E32" s="72" t="s">
        <v>1996</v>
      </c>
      <c r="F32" s="82" t="s">
        <v>125</v>
      </c>
      <c r="G32" s="72" t="s">
        <v>483</v>
      </c>
      <c r="H32" s="72" t="s">
        <v>126</v>
      </c>
      <c r="I32" s="104">
        <v>43741</v>
      </c>
      <c r="J32" s="81">
        <v>0.9899999999660527</v>
      </c>
      <c r="K32" s="82" t="s">
        <v>128</v>
      </c>
      <c r="L32" s="83">
        <v>1.34E-2</v>
      </c>
      <c r="M32" s="80">
        <v>1.3499999999660527E-2</v>
      </c>
      <c r="N32" s="102">
        <v>7340.1311420000011</v>
      </c>
      <c r="O32" s="81">
        <v>100.33</v>
      </c>
      <c r="P32" s="102">
        <v>7.364353575</v>
      </c>
      <c r="Q32" s="80">
        <v>1.4072578402148395E-5</v>
      </c>
      <c r="R32" s="80">
        <f t="shared" si="0"/>
        <v>3.4210328813143405E-2</v>
      </c>
      <c r="S32" s="80">
        <f>P32/'סכום נכסי הקרן'!$C$42</f>
        <v>1.4249382817219989E-4</v>
      </c>
    </row>
    <row r="33" spans="2:19">
      <c r="B33" s="92" t="s">
        <v>1997</v>
      </c>
      <c r="C33" s="72" t="s">
        <v>1998</v>
      </c>
      <c r="D33" s="82" t="s">
        <v>1957</v>
      </c>
      <c r="E33" s="72" t="s">
        <v>1999</v>
      </c>
      <c r="F33" s="82" t="s">
        <v>357</v>
      </c>
      <c r="G33" s="72" t="s">
        <v>758</v>
      </c>
      <c r="H33" s="72" t="s">
        <v>307</v>
      </c>
      <c r="I33" s="104">
        <v>43310</v>
      </c>
      <c r="J33" s="81">
        <v>3.5400000002224385</v>
      </c>
      <c r="K33" s="82" t="s">
        <v>128</v>
      </c>
      <c r="L33" s="83">
        <v>3.5499999999999997E-2</v>
      </c>
      <c r="M33" s="80">
        <v>1.6200000001180843E-2</v>
      </c>
      <c r="N33" s="102">
        <v>6808.3679979999988</v>
      </c>
      <c r="O33" s="81">
        <v>106.97</v>
      </c>
      <c r="P33" s="102">
        <v>7.2829112470000004</v>
      </c>
      <c r="Q33" s="80">
        <v>2.3126249993206517E-5</v>
      </c>
      <c r="R33" s="80">
        <f t="shared" si="0"/>
        <v>3.3831997057095435E-2</v>
      </c>
      <c r="S33" s="80">
        <f>P33/'סכום נכסי הקרן'!$C$42</f>
        <v>1.4091799005229051E-4</v>
      </c>
    </row>
    <row r="34" spans="2:19">
      <c r="B34" s="92" t="s">
        <v>2000</v>
      </c>
      <c r="C34" s="72" t="s">
        <v>2001</v>
      </c>
      <c r="D34" s="82" t="s">
        <v>1957</v>
      </c>
      <c r="E34" s="72" t="s">
        <v>2002</v>
      </c>
      <c r="F34" s="82" t="s">
        <v>357</v>
      </c>
      <c r="G34" s="72" t="s">
        <v>629</v>
      </c>
      <c r="H34" s="72" t="s">
        <v>126</v>
      </c>
      <c r="I34" s="104">
        <v>41903</v>
      </c>
      <c r="J34" s="81">
        <v>0.58000000000000007</v>
      </c>
      <c r="K34" s="82" t="s">
        <v>128</v>
      </c>
      <c r="L34" s="83">
        <v>5.1500000000000004E-2</v>
      </c>
      <c r="M34" s="80">
        <v>1.3000000000000001E-2</v>
      </c>
      <c r="N34" s="102">
        <v>255.706469</v>
      </c>
      <c r="O34" s="81">
        <v>104.37</v>
      </c>
      <c r="P34" s="102">
        <v>0.26688085</v>
      </c>
      <c r="Q34" s="80">
        <v>1.704703883693203E-5</v>
      </c>
      <c r="R34" s="80">
        <f t="shared" si="0"/>
        <v>1.2397668769497127E-3</v>
      </c>
      <c r="S34" s="80">
        <f>P34/'סכום נכסי הקרן'!$C$42</f>
        <v>5.1639120250076603E-6</v>
      </c>
    </row>
    <row r="35" spans="2:19">
      <c r="B35" s="94"/>
      <c r="C35" s="95"/>
      <c r="D35" s="95"/>
      <c r="E35" s="95"/>
      <c r="F35" s="95"/>
      <c r="G35" s="95"/>
      <c r="H35" s="95"/>
      <c r="I35" s="95"/>
      <c r="J35" s="96"/>
      <c r="K35" s="95"/>
      <c r="L35" s="95"/>
      <c r="M35" s="97"/>
      <c r="N35" s="98"/>
      <c r="O35" s="96"/>
      <c r="P35" s="95"/>
      <c r="Q35" s="95"/>
      <c r="R35" s="97"/>
      <c r="S35" s="95"/>
    </row>
    <row r="36" spans="2:19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2:19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2:19">
      <c r="B38" s="115" t="s">
        <v>212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2:19">
      <c r="B39" s="115" t="s">
        <v>107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2:19">
      <c r="B40" s="115" t="s">
        <v>195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2:19">
      <c r="B41" s="115" t="s">
        <v>203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2:19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2:19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2:19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</row>
    <row r="45" spans="2:19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</row>
    <row r="46" spans="2:19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</row>
    <row r="47" spans="2:19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</row>
    <row r="48" spans="2:19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2:19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spans="2:19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</row>
    <row r="51" spans="2:19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spans="2:19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2:19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</row>
    <row r="54" spans="2:19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</row>
    <row r="55" spans="2:19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</row>
    <row r="56" spans="2:19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</row>
    <row r="57" spans="2:19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</row>
    <row r="58" spans="2:19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</row>
    <row r="59" spans="2:19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</row>
    <row r="60" spans="2:19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</row>
    <row r="61" spans="2:19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</row>
    <row r="62" spans="2:19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</row>
    <row r="63" spans="2:19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</row>
    <row r="64" spans="2:19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</row>
    <row r="65" spans="2:19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</row>
    <row r="66" spans="2:19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</row>
    <row r="67" spans="2:19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</row>
    <row r="68" spans="2:19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</row>
    <row r="69" spans="2:19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</row>
    <row r="70" spans="2:19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</row>
    <row r="71" spans="2:19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</row>
    <row r="72" spans="2:19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</row>
    <row r="73" spans="2:19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</row>
    <row r="74" spans="2:19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</row>
    <row r="75" spans="2:19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</row>
    <row r="76" spans="2:19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</row>
    <row r="77" spans="2:19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</row>
    <row r="78" spans="2:19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</row>
    <row r="79" spans="2:19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</row>
    <row r="80" spans="2:19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</row>
    <row r="81" spans="2:19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</row>
    <row r="82" spans="2:19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</row>
    <row r="83" spans="2:19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</row>
    <row r="84" spans="2:19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</row>
    <row r="85" spans="2:19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</row>
    <row r="86" spans="2:19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</row>
    <row r="87" spans="2:19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</row>
    <row r="88" spans="2:19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</row>
    <row r="89" spans="2:19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</row>
    <row r="90" spans="2:19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</row>
    <row r="91" spans="2:19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</row>
    <row r="92" spans="2:19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</row>
    <row r="93" spans="2:19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</row>
    <row r="94" spans="2:19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</row>
    <row r="95" spans="2:19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</row>
    <row r="96" spans="2:19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</row>
    <row r="97" spans="2:19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</row>
    <row r="98" spans="2:19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</row>
    <row r="99" spans="2:19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</row>
    <row r="100" spans="2:19"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</row>
    <row r="101" spans="2:19"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</row>
    <row r="102" spans="2:19"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</row>
    <row r="103" spans="2:19"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</row>
    <row r="104" spans="2:19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</row>
    <row r="105" spans="2:19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</row>
    <row r="106" spans="2:19"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</row>
    <row r="107" spans="2:19"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</row>
    <row r="108" spans="2:19"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</row>
    <row r="109" spans="2:19"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</row>
    <row r="110" spans="2:19"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</row>
    <row r="111" spans="2:19"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</row>
    <row r="112" spans="2:19"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</row>
    <row r="113" spans="2:19"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</row>
    <row r="114" spans="2:19"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</row>
    <row r="115" spans="2:19"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</row>
    <row r="116" spans="2:19"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</row>
    <row r="117" spans="2:19"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</row>
    <row r="118" spans="2:19"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</row>
    <row r="119" spans="2:19"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</row>
    <row r="120" spans="2:19"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</row>
    <row r="121" spans="2:19"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</row>
    <row r="122" spans="2:19"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</row>
    <row r="123" spans="2:19"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</row>
    <row r="124" spans="2:19"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</row>
    <row r="125" spans="2:19"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</row>
    <row r="126" spans="2:19"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</row>
    <row r="127" spans="2:19"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</row>
    <row r="128" spans="2:19"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</row>
    <row r="129" spans="2:19"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</row>
    <row r="130" spans="2:19"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</row>
    <row r="131" spans="2:19"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</row>
    <row r="132" spans="2:19"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</row>
    <row r="133" spans="2:19"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</row>
    <row r="134" spans="2:19"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</row>
    <row r="135" spans="2:19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</row>
    <row r="136" spans="2:19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</row>
    <row r="137" spans="2:19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</row>
    <row r="138" spans="2:19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</row>
    <row r="139" spans="2:19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</row>
    <row r="140" spans="2:19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</row>
    <row r="141" spans="2:19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</row>
    <row r="142" spans="2:19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</row>
    <row r="143" spans="2:19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</row>
    <row r="144" spans="2:19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</row>
    <row r="145" spans="2:19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</row>
    <row r="146" spans="2:19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</row>
    <row r="147" spans="2:19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</row>
    <row r="148" spans="2:19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</row>
    <row r="149" spans="2:19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</row>
    <row r="150" spans="2:19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</row>
    <row r="151" spans="2:19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</row>
    <row r="152" spans="2:19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</row>
    <row r="153" spans="2:19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</row>
    <row r="154" spans="2:19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</row>
    <row r="155" spans="2:19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</row>
    <row r="156" spans="2:19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</row>
    <row r="157" spans="2:19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</row>
    <row r="158" spans="2:19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</row>
    <row r="159" spans="2:19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</row>
    <row r="160" spans="2:19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</row>
    <row r="161" spans="2:19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</row>
    <row r="162" spans="2:19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</row>
    <row r="163" spans="2:19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</row>
    <row r="164" spans="2:19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</row>
    <row r="165" spans="2:19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</row>
    <row r="166" spans="2:19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</row>
    <row r="167" spans="2:19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</row>
    <row r="168" spans="2:19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</row>
    <row r="169" spans="2:19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</row>
    <row r="170" spans="2:19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</row>
    <row r="171" spans="2:19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</row>
    <row r="172" spans="2:19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</row>
    <row r="173" spans="2:19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</row>
    <row r="174" spans="2:19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</row>
    <row r="175" spans="2:19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</row>
    <row r="176" spans="2:19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</row>
    <row r="177" spans="2:19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</row>
    <row r="178" spans="2:19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</row>
    <row r="179" spans="2:19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</row>
    <row r="180" spans="2:19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</row>
    <row r="181" spans="2:19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</row>
    <row r="182" spans="2:19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</row>
    <row r="183" spans="2:19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</row>
    <row r="184" spans="2:19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</row>
    <row r="185" spans="2:19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</row>
    <row r="186" spans="2:19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</row>
    <row r="187" spans="2:19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</row>
    <row r="188" spans="2:19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</row>
    <row r="189" spans="2:19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</row>
    <row r="190" spans="2:19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</row>
    <row r="191" spans="2:19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</row>
    <row r="192" spans="2:19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</row>
    <row r="193" spans="2:19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</row>
    <row r="194" spans="2:19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</row>
    <row r="195" spans="2:19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</row>
    <row r="196" spans="2:19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</row>
    <row r="197" spans="2:19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</row>
    <row r="198" spans="2:19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</row>
    <row r="199" spans="2:19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</row>
    <row r="200" spans="2:19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</row>
    <row r="201" spans="2:19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</row>
    <row r="202" spans="2:19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</row>
    <row r="203" spans="2:19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</row>
    <row r="204" spans="2:19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</row>
    <row r="205" spans="2:19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</row>
    <row r="206" spans="2:19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</row>
    <row r="207" spans="2:19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</row>
    <row r="208" spans="2:19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</row>
    <row r="209" spans="2:19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</row>
    <row r="210" spans="2:19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</row>
    <row r="211" spans="2:19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</row>
    <row r="212" spans="2:19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</row>
    <row r="213" spans="2:19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</row>
    <row r="214" spans="2:19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</row>
    <row r="215" spans="2:19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</row>
    <row r="216" spans="2:19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</row>
    <row r="217" spans="2:19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</row>
    <row r="218" spans="2:19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</row>
    <row r="219" spans="2:19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</row>
    <row r="220" spans="2:19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</row>
    <row r="221" spans="2:19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</row>
    <row r="222" spans="2:19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</row>
    <row r="223" spans="2:19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</row>
    <row r="224" spans="2:19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</row>
    <row r="225" spans="2:19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</row>
    <row r="226" spans="2:19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</row>
    <row r="227" spans="2:19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</row>
    <row r="228" spans="2:19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</row>
    <row r="229" spans="2:19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</row>
    <row r="230" spans="2:19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</row>
    <row r="231" spans="2:19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</row>
    <row r="232" spans="2:19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</row>
    <row r="233" spans="2:19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</row>
    <row r="234" spans="2:19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</row>
    <row r="235" spans="2:19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</row>
    <row r="236" spans="2:19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</row>
    <row r="237" spans="2:19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</row>
    <row r="238" spans="2:19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</row>
    <row r="239" spans="2:19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</row>
    <row r="240" spans="2:19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</row>
    <row r="241" spans="2:19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</row>
    <row r="242" spans="2:19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</row>
    <row r="243" spans="2:19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</row>
    <row r="244" spans="2:19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</row>
    <row r="245" spans="2:19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</row>
    <row r="246" spans="2:19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</row>
    <row r="247" spans="2:19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</row>
    <row r="248" spans="2:19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</row>
    <row r="249" spans="2:19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</row>
    <row r="250" spans="2:19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</row>
    <row r="251" spans="2:19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</row>
    <row r="252" spans="2:19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</row>
    <row r="253" spans="2:19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</row>
    <row r="254" spans="2:19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</row>
    <row r="255" spans="2:19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</row>
    <row r="256" spans="2:19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</row>
    <row r="257" spans="2:19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</row>
    <row r="258" spans="2:19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</row>
    <row r="259" spans="2:19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</row>
    <row r="260" spans="2:19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</row>
    <row r="261" spans="2:19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</row>
    <row r="262" spans="2:19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</row>
    <row r="263" spans="2:19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</row>
    <row r="264" spans="2:19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</row>
    <row r="265" spans="2:19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</row>
    <row r="266" spans="2:19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</row>
    <row r="267" spans="2:19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</row>
    <row r="268" spans="2:19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</row>
    <row r="269" spans="2:19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</row>
    <row r="270" spans="2:19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</row>
    <row r="271" spans="2:19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</row>
    <row r="272" spans="2:19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</row>
    <row r="273" spans="2:19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</row>
    <row r="274" spans="2:19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</row>
    <row r="275" spans="2:19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</row>
    <row r="276" spans="2:19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</row>
    <row r="277" spans="2:19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</row>
    <row r="278" spans="2:19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</row>
    <row r="279" spans="2:19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</row>
    <row r="280" spans="2:19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</row>
    <row r="281" spans="2:19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</row>
    <row r="282" spans="2:19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</row>
    <row r="283" spans="2:19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</row>
    <row r="284" spans="2:19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</row>
    <row r="285" spans="2:19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</row>
    <row r="286" spans="2:19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</row>
    <row r="287" spans="2:19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</row>
    <row r="288" spans="2:19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</row>
    <row r="289" spans="2:19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</row>
    <row r="290" spans="2:19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</row>
    <row r="291" spans="2:19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</row>
    <row r="292" spans="2:19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</row>
    <row r="293" spans="2:19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</row>
    <row r="294" spans="2:19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</row>
    <row r="295" spans="2:19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</row>
    <row r="296" spans="2:19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</row>
    <row r="297" spans="2:19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</row>
    <row r="298" spans="2:19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</row>
    <row r="299" spans="2:19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</row>
    <row r="300" spans="2:19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</row>
    <row r="301" spans="2:19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</row>
    <row r="302" spans="2:19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</row>
    <row r="303" spans="2:19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</row>
    <row r="304" spans="2:19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</row>
    <row r="305" spans="2:19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</row>
    <row r="306" spans="2:19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</row>
    <row r="307" spans="2:19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</row>
    <row r="308" spans="2:19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</row>
    <row r="309" spans="2:19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</row>
    <row r="310" spans="2:19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</row>
    <row r="311" spans="2:19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</row>
    <row r="312" spans="2:19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</row>
    <row r="313" spans="2:19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</row>
    <row r="314" spans="2:19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</row>
    <row r="315" spans="2:19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</row>
    <row r="316" spans="2:19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</row>
    <row r="317" spans="2:19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</row>
    <row r="318" spans="2:19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</row>
    <row r="319" spans="2:19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</row>
    <row r="320" spans="2:19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</row>
    <row r="321" spans="2:19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</row>
    <row r="322" spans="2:19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</row>
    <row r="323" spans="2:19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</row>
    <row r="324" spans="2:19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</row>
    <row r="325" spans="2:19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</row>
    <row r="326" spans="2:19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</row>
    <row r="327" spans="2:19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</row>
    <row r="328" spans="2:19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</row>
    <row r="329" spans="2:19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</row>
    <row r="330" spans="2:19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</row>
    <row r="331" spans="2:19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</row>
    <row r="332" spans="2:19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</row>
    <row r="333" spans="2:19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</row>
    <row r="334" spans="2:19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</row>
    <row r="335" spans="2:19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</row>
    <row r="336" spans="2:19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</row>
    <row r="337" spans="2:19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</row>
    <row r="338" spans="2:19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2:19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2:19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2:19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2:19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2:19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2:19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2:19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2:19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2:19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2:19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2:19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2:19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2:19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2:19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2:19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2:19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2:19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2:19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2:19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2:19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2:19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2:19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2:19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2:19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2:19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2:19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  <row r="365" spans="2:19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</row>
    <row r="366" spans="2:19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</row>
    <row r="367" spans="2:19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</row>
    <row r="368" spans="2:19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</row>
    <row r="369" spans="2:19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</row>
    <row r="370" spans="2:19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</row>
    <row r="371" spans="2:19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</row>
    <row r="372" spans="2:19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</row>
    <row r="373" spans="2:19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</row>
    <row r="374" spans="2:19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</row>
    <row r="375" spans="2:19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</row>
    <row r="376" spans="2:19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</row>
    <row r="377" spans="2:19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</row>
    <row r="378" spans="2:19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</row>
    <row r="379" spans="2:19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</row>
    <row r="380" spans="2:19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</row>
    <row r="381" spans="2:19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</row>
    <row r="382" spans="2:19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</row>
    <row r="383" spans="2:19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</row>
    <row r="384" spans="2:19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</row>
    <row r="385" spans="2:19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</row>
    <row r="386" spans="2:19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</row>
    <row r="387" spans="2:19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</row>
    <row r="388" spans="2:19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</row>
    <row r="389" spans="2:19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</row>
    <row r="390" spans="2:19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</row>
    <row r="391" spans="2:19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</row>
    <row r="392" spans="2:19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</row>
    <row r="393" spans="2:19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</row>
    <row r="394" spans="2:19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</row>
    <row r="395" spans="2:19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</row>
    <row r="396" spans="2:19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</row>
    <row r="397" spans="2:19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</row>
    <row r="398" spans="2:19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</row>
    <row r="399" spans="2:19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</row>
    <row r="400" spans="2:19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</row>
    <row r="401" spans="2:19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</row>
    <row r="402" spans="2:19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</row>
    <row r="403" spans="2:19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</row>
    <row r="404" spans="2:19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</row>
    <row r="405" spans="2:19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</row>
    <row r="406" spans="2:19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</row>
    <row r="407" spans="2:19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</row>
    <row r="408" spans="2:19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</row>
    <row r="409" spans="2:19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</row>
    <row r="410" spans="2:19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</row>
    <row r="411" spans="2:19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</row>
    <row r="412" spans="2:19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</row>
    <row r="413" spans="2:19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</row>
    <row r="414" spans="2:19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</row>
    <row r="415" spans="2:19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</row>
    <row r="416" spans="2:19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</row>
    <row r="417" spans="2:19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</row>
    <row r="418" spans="2:19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</row>
    <row r="419" spans="2:19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</row>
    <row r="420" spans="2:19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</row>
    <row r="421" spans="2:19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</row>
    <row r="422" spans="2:19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</row>
    <row r="423" spans="2:19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</row>
    <row r="424" spans="2:19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</row>
    <row r="425" spans="2:19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</row>
    <row r="426" spans="2:19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</row>
    <row r="427" spans="2:19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</row>
    <row r="428" spans="2:19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</row>
    <row r="429" spans="2:19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</row>
    <row r="430" spans="2:19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</row>
    <row r="431" spans="2:19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</row>
    <row r="432" spans="2:19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</row>
    <row r="433" spans="2:19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</row>
    <row r="434" spans="2:19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</row>
    <row r="435" spans="2:19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</row>
    <row r="436" spans="2:19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</row>
    <row r="437" spans="2:19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</row>
    <row r="438" spans="2:19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</row>
    <row r="439" spans="2:19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</row>
    <row r="440" spans="2:19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</row>
    <row r="441" spans="2:19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</row>
    <row r="442" spans="2:19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</row>
    <row r="443" spans="2:19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</row>
    <row r="444" spans="2:19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</row>
    <row r="445" spans="2:19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</row>
    <row r="446" spans="2:19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</row>
    <row r="447" spans="2:19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</row>
    <row r="448" spans="2:19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</row>
    <row r="449" spans="2:19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</row>
    <row r="450" spans="2:19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</row>
    <row r="451" spans="2:19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</row>
    <row r="452" spans="2:19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</row>
    <row r="453" spans="2:19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</row>
    <row r="454" spans="2:19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</row>
    <row r="455" spans="2:19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</row>
    <row r="456" spans="2:19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</row>
    <row r="457" spans="2:19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</row>
    <row r="458" spans="2:19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</row>
    <row r="459" spans="2:19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</row>
    <row r="460" spans="2:19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</row>
    <row r="461" spans="2:19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</row>
    <row r="462" spans="2:19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</row>
    <row r="463" spans="2:19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</row>
    <row r="464" spans="2:19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</row>
    <row r="465" spans="2:19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</row>
    <row r="466" spans="2:19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</row>
    <row r="467" spans="2:19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</row>
    <row r="468" spans="2:19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</row>
    <row r="469" spans="2:19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</row>
    <row r="470" spans="2:19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</row>
    <row r="471" spans="2:19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</row>
    <row r="472" spans="2:19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</row>
    <row r="473" spans="2:19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</row>
    <row r="474" spans="2:19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</row>
    <row r="475" spans="2:19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</row>
    <row r="476" spans="2:19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</row>
    <row r="477" spans="2:19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</row>
    <row r="478" spans="2:19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</row>
    <row r="479" spans="2:19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</row>
    <row r="480" spans="2:19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</row>
    <row r="481" spans="2:19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</row>
    <row r="482" spans="2:19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</row>
    <row r="483" spans="2:19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</row>
    <row r="484" spans="2:19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</row>
    <row r="485" spans="2:19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</row>
    <row r="486" spans="2:19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</row>
    <row r="487" spans="2:19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</row>
    <row r="488" spans="2:19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</row>
    <row r="489" spans="2:19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</row>
    <row r="490" spans="2:19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</row>
    <row r="491" spans="2:19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</row>
    <row r="492" spans="2:19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</row>
    <row r="493" spans="2:19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</row>
    <row r="494" spans="2:19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</row>
    <row r="495" spans="2:19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</row>
    <row r="496" spans="2:19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</row>
    <row r="497" spans="2:19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</row>
    <row r="498" spans="2:19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</row>
    <row r="499" spans="2:19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</row>
    <row r="500" spans="2:19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</row>
    <row r="501" spans="2:19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</row>
    <row r="502" spans="2:19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</row>
    <row r="503" spans="2:19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</row>
    <row r="504" spans="2:19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</row>
    <row r="505" spans="2:19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</row>
    <row r="506" spans="2:19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</row>
    <row r="507" spans="2:19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</row>
    <row r="508" spans="2:19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</row>
    <row r="509" spans="2:19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</row>
    <row r="510" spans="2:19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</row>
    <row r="511" spans="2:19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</row>
    <row r="512" spans="2:19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</row>
    <row r="513" spans="2:19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</row>
    <row r="514" spans="2:19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</row>
    <row r="515" spans="2:19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</row>
    <row r="516" spans="2:19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</row>
    <row r="517" spans="2:19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</row>
    <row r="518" spans="2:19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</row>
    <row r="519" spans="2:19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</row>
    <row r="520" spans="2:19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</row>
    <row r="521" spans="2:19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</row>
    <row r="522" spans="2:19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</row>
    <row r="523" spans="2:19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</row>
    <row r="524" spans="2:19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</row>
    <row r="525" spans="2:19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</row>
    <row r="526" spans="2:19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</row>
    <row r="527" spans="2:19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</row>
    <row r="528" spans="2:19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</row>
    <row r="529" spans="2:19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</row>
    <row r="530" spans="2:19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</row>
    <row r="531" spans="2:19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</row>
    <row r="532" spans="2:19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</row>
    <row r="533" spans="2:19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</row>
    <row r="534" spans="2:19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</row>
    <row r="535" spans="2:19">
      <c r="B535" s="113"/>
      <c r="C535" s="113"/>
      <c r="D535" s="113"/>
      <c r="E535" s="113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</row>
    <row r="536" spans="2:19">
      <c r="B536" s="113"/>
      <c r="C536" s="113"/>
      <c r="D536" s="113"/>
      <c r="E536" s="113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</row>
    <row r="537" spans="2:19">
      <c r="B537" s="113"/>
      <c r="C537" s="113"/>
      <c r="D537" s="113"/>
      <c r="E537" s="113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</row>
    <row r="538" spans="2:19">
      <c r="B538" s="121"/>
      <c r="C538" s="113"/>
      <c r="D538" s="113"/>
      <c r="E538" s="113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</row>
    <row r="539" spans="2:19">
      <c r="B539" s="121"/>
      <c r="C539" s="113"/>
      <c r="D539" s="113"/>
      <c r="E539" s="113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</row>
    <row r="540" spans="2:19">
      <c r="B540" s="122"/>
      <c r="C540" s="113"/>
      <c r="D540" s="113"/>
      <c r="E540" s="113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</row>
    <row r="541" spans="2:19">
      <c r="B541" s="113"/>
      <c r="C541" s="113"/>
      <c r="D541" s="113"/>
      <c r="E541" s="113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</row>
    <row r="542" spans="2:19">
      <c r="B542" s="113"/>
      <c r="C542" s="113"/>
      <c r="D542" s="113"/>
      <c r="E542" s="113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</row>
    <row r="543" spans="2:19">
      <c r="B543" s="113"/>
      <c r="C543" s="113"/>
      <c r="D543" s="113"/>
      <c r="E543" s="113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</row>
    <row r="544" spans="2:19">
      <c r="B544" s="113"/>
      <c r="C544" s="113"/>
      <c r="D544" s="113"/>
      <c r="E544" s="113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</row>
    <row r="545" spans="2:19">
      <c r="B545" s="113"/>
      <c r="C545" s="113"/>
      <c r="D545" s="113"/>
      <c r="E545" s="113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</row>
    <row r="546" spans="2:19">
      <c r="B546" s="113"/>
      <c r="C546" s="113"/>
      <c r="D546" s="113"/>
      <c r="E546" s="113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</row>
    <row r="547" spans="2:19">
      <c r="B547" s="113"/>
      <c r="C547" s="113"/>
      <c r="D547" s="113"/>
      <c r="E547" s="113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</row>
    <row r="548" spans="2:19">
      <c r="B548" s="113"/>
      <c r="C548" s="113"/>
      <c r="D548" s="113"/>
      <c r="E548" s="113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</row>
    <row r="549" spans="2:19">
      <c r="B549" s="113"/>
      <c r="C549" s="113"/>
      <c r="D549" s="113"/>
      <c r="E549" s="113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</row>
    <row r="550" spans="2:19">
      <c r="B550" s="113"/>
      <c r="C550" s="113"/>
      <c r="D550" s="113"/>
      <c r="E550" s="113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</row>
    <row r="551" spans="2:19">
      <c r="B551" s="113"/>
      <c r="C551" s="113"/>
      <c r="D551" s="113"/>
      <c r="E551" s="113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</row>
    <row r="552" spans="2:19">
      <c r="B552" s="113"/>
      <c r="C552" s="113"/>
      <c r="D552" s="113"/>
      <c r="E552" s="113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</row>
    <row r="553" spans="2:19">
      <c r="B553" s="113"/>
      <c r="C553" s="113"/>
      <c r="D553" s="113"/>
      <c r="E553" s="113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</row>
    <row r="554" spans="2:19">
      <c r="B554" s="113"/>
      <c r="C554" s="113"/>
      <c r="D554" s="113"/>
      <c r="E554" s="113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</row>
    <row r="555" spans="2:19">
      <c r="B555" s="113"/>
      <c r="C555" s="113"/>
      <c r="D555" s="113"/>
      <c r="E555" s="113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</row>
    <row r="556" spans="2:19">
      <c r="B556" s="113"/>
      <c r="C556" s="113"/>
      <c r="D556" s="113"/>
      <c r="E556" s="113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</row>
    <row r="557" spans="2:19">
      <c r="B557" s="113"/>
      <c r="C557" s="113"/>
      <c r="D557" s="113"/>
      <c r="E557" s="113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</row>
    <row r="558" spans="2:19">
      <c r="B558" s="113"/>
      <c r="C558" s="113"/>
      <c r="D558" s="113"/>
      <c r="E558" s="113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</row>
    <row r="559" spans="2:19">
      <c r="B559" s="113"/>
      <c r="C559" s="113"/>
      <c r="D559" s="113"/>
      <c r="E559" s="113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</row>
    <row r="560" spans="2:19">
      <c r="B560" s="113"/>
      <c r="C560" s="113"/>
      <c r="D560" s="113"/>
      <c r="E560" s="113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</row>
    <row r="561" spans="2:19">
      <c r="B561" s="113"/>
      <c r="C561" s="113"/>
      <c r="D561" s="113"/>
      <c r="E561" s="113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</row>
    <row r="562" spans="2:19">
      <c r="B562" s="113"/>
      <c r="C562" s="113"/>
      <c r="D562" s="113"/>
      <c r="E562" s="113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</row>
    <row r="563" spans="2:19">
      <c r="B563" s="113"/>
      <c r="C563" s="113"/>
      <c r="D563" s="113"/>
      <c r="E563" s="113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</row>
    <row r="564" spans="2:19">
      <c r="B564" s="113"/>
      <c r="C564" s="113"/>
      <c r="D564" s="113"/>
      <c r="E564" s="113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</row>
    <row r="565" spans="2:19">
      <c r="B565" s="113"/>
      <c r="C565" s="113"/>
      <c r="D565" s="113"/>
      <c r="E565" s="113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</row>
    <row r="566" spans="2:19">
      <c r="B566" s="113"/>
      <c r="C566" s="113"/>
      <c r="D566" s="113"/>
      <c r="E566" s="113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</row>
    <row r="567" spans="2:19">
      <c r="B567" s="113"/>
      <c r="C567" s="113"/>
      <c r="D567" s="113"/>
      <c r="E567" s="113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</row>
    <row r="568" spans="2:19">
      <c r="B568" s="113"/>
      <c r="C568" s="113"/>
      <c r="D568" s="113"/>
      <c r="E568" s="113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</row>
    <row r="569" spans="2:19">
      <c r="B569" s="113"/>
      <c r="C569" s="113"/>
      <c r="D569" s="113"/>
      <c r="E569" s="113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</row>
    <row r="570" spans="2:19">
      <c r="B570" s="113"/>
      <c r="C570" s="113"/>
      <c r="D570" s="113"/>
      <c r="E570" s="113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</row>
    <row r="571" spans="2:19">
      <c r="B571" s="113"/>
      <c r="C571" s="113"/>
      <c r="D571" s="113"/>
      <c r="E571" s="113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</row>
    <row r="572" spans="2:19">
      <c r="B572" s="113"/>
      <c r="C572" s="113"/>
      <c r="D572" s="113"/>
      <c r="E572" s="113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</row>
    <row r="573" spans="2:19">
      <c r="B573" s="113"/>
      <c r="C573" s="113"/>
      <c r="D573" s="113"/>
      <c r="E573" s="113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</row>
    <row r="574" spans="2:19">
      <c r="B574" s="113"/>
      <c r="C574" s="113"/>
      <c r="D574" s="113"/>
      <c r="E574" s="113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</row>
    <row r="575" spans="2:19">
      <c r="B575" s="113"/>
      <c r="C575" s="113"/>
      <c r="D575" s="113"/>
      <c r="E575" s="113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</row>
    <row r="576" spans="2:19">
      <c r="B576" s="113"/>
      <c r="C576" s="113"/>
      <c r="D576" s="113"/>
      <c r="E576" s="113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</row>
    <row r="577" spans="2:19">
      <c r="B577" s="113"/>
      <c r="C577" s="113"/>
      <c r="D577" s="113"/>
      <c r="E577" s="113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</row>
    <row r="578" spans="2:19">
      <c r="B578" s="113"/>
      <c r="C578" s="113"/>
      <c r="D578" s="113"/>
      <c r="E578" s="113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</row>
    <row r="579" spans="2:19">
      <c r="B579" s="113"/>
      <c r="C579" s="113"/>
      <c r="D579" s="113"/>
      <c r="E579" s="113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</row>
    <row r="580" spans="2:19">
      <c r="B580" s="113"/>
      <c r="C580" s="113"/>
      <c r="D580" s="113"/>
      <c r="E580" s="113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</row>
    <row r="581" spans="2:19">
      <c r="B581" s="113"/>
      <c r="C581" s="113"/>
      <c r="D581" s="113"/>
      <c r="E581" s="113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</row>
    <row r="582" spans="2:19">
      <c r="B582" s="113"/>
      <c r="C582" s="113"/>
      <c r="D582" s="113"/>
      <c r="E582" s="113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</row>
    <row r="583" spans="2:19">
      <c r="B583" s="113"/>
      <c r="C583" s="113"/>
      <c r="D583" s="113"/>
      <c r="E583" s="113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</row>
    <row r="584" spans="2:19">
      <c r="B584" s="113"/>
      <c r="C584" s="113"/>
      <c r="D584" s="113"/>
      <c r="E584" s="113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</row>
    <row r="585" spans="2:19">
      <c r="B585" s="113"/>
      <c r="C585" s="113"/>
      <c r="D585" s="113"/>
      <c r="E585" s="113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</row>
    <row r="586" spans="2:19">
      <c r="B586" s="113"/>
      <c r="C586" s="113"/>
      <c r="D586" s="113"/>
      <c r="E586" s="113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</row>
    <row r="587" spans="2:19">
      <c r="B587" s="113"/>
      <c r="C587" s="113"/>
      <c r="D587" s="113"/>
      <c r="E587" s="113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</row>
    <row r="588" spans="2:19">
      <c r="B588" s="113"/>
      <c r="C588" s="113"/>
      <c r="D588" s="113"/>
      <c r="E588" s="113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</row>
    <row r="589" spans="2:19">
      <c r="B589" s="113"/>
      <c r="C589" s="113"/>
      <c r="D589" s="113"/>
      <c r="E589" s="113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</row>
    <row r="590" spans="2:19">
      <c r="B590" s="113"/>
      <c r="C590" s="113"/>
      <c r="D590" s="113"/>
      <c r="E590" s="113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</row>
    <row r="591" spans="2:19">
      <c r="B591" s="113"/>
      <c r="C591" s="113"/>
      <c r="D591" s="113"/>
      <c r="E591" s="113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</row>
    <row r="592" spans="2:19">
      <c r="B592" s="113"/>
      <c r="C592" s="113"/>
      <c r="D592" s="113"/>
      <c r="E592" s="113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</row>
    <row r="593" spans="2:19">
      <c r="B593" s="113"/>
      <c r="C593" s="113"/>
      <c r="D593" s="113"/>
      <c r="E593" s="113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</row>
    <row r="594" spans="2:19">
      <c r="B594" s="113"/>
      <c r="C594" s="113"/>
      <c r="D594" s="113"/>
      <c r="E594" s="113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</row>
    <row r="595" spans="2:19">
      <c r="B595" s="113"/>
      <c r="C595" s="113"/>
      <c r="D595" s="113"/>
      <c r="E595" s="113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</row>
    <row r="596" spans="2:19">
      <c r="B596" s="113"/>
      <c r="C596" s="113"/>
      <c r="D596" s="113"/>
      <c r="E596" s="113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</row>
    <row r="597" spans="2:19">
      <c r="B597" s="113"/>
      <c r="C597" s="113"/>
      <c r="D597" s="113"/>
      <c r="E597" s="113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</row>
    <row r="598" spans="2:19">
      <c r="B598" s="113"/>
      <c r="C598" s="113"/>
      <c r="D598" s="113"/>
      <c r="E598" s="113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</row>
    <row r="599" spans="2:19">
      <c r="B599" s="113"/>
      <c r="C599" s="113"/>
      <c r="D599" s="113"/>
      <c r="E599" s="113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</row>
    <row r="600" spans="2:19">
      <c r="B600" s="113"/>
      <c r="C600" s="113"/>
      <c r="D600" s="113"/>
      <c r="E600" s="113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</row>
    <row r="601" spans="2:19">
      <c r="B601" s="113"/>
      <c r="C601" s="113"/>
      <c r="D601" s="113"/>
      <c r="E601" s="113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</row>
    <row r="602" spans="2:19">
      <c r="B602" s="113"/>
      <c r="C602" s="113"/>
      <c r="D602" s="113"/>
      <c r="E602" s="113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</row>
    <row r="603" spans="2:19">
      <c r="B603" s="113"/>
      <c r="C603" s="113"/>
      <c r="D603" s="113"/>
      <c r="E603" s="113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</row>
    <row r="604" spans="2:19">
      <c r="B604" s="113"/>
      <c r="C604" s="113"/>
      <c r="D604" s="113"/>
      <c r="E604" s="113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</row>
    <row r="605" spans="2:19">
      <c r="B605" s="113"/>
      <c r="C605" s="113"/>
      <c r="D605" s="113"/>
      <c r="E605" s="113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</row>
    <row r="606" spans="2:19">
      <c r="B606" s="113"/>
      <c r="C606" s="113"/>
      <c r="D606" s="113"/>
      <c r="E606" s="113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</row>
    <row r="607" spans="2:19">
      <c r="B607" s="113"/>
      <c r="C607" s="113"/>
      <c r="D607" s="113"/>
      <c r="E607" s="113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</row>
    <row r="608" spans="2:19">
      <c r="B608" s="113"/>
      <c r="C608" s="113"/>
      <c r="D608" s="113"/>
      <c r="E608" s="113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</row>
    <row r="609" spans="2:19">
      <c r="B609" s="113"/>
      <c r="C609" s="113"/>
      <c r="D609" s="113"/>
      <c r="E609" s="113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</row>
    <row r="610" spans="2:19">
      <c r="B610" s="113"/>
      <c r="C610" s="113"/>
      <c r="D610" s="113"/>
      <c r="E610" s="113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</row>
    <row r="611" spans="2:19">
      <c r="B611" s="113"/>
      <c r="C611" s="113"/>
      <c r="D611" s="113"/>
      <c r="E611" s="113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</row>
    <row r="612" spans="2:19">
      <c r="B612" s="113"/>
      <c r="C612" s="113"/>
      <c r="D612" s="113"/>
      <c r="E612" s="113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</row>
    <row r="613" spans="2:19">
      <c r="B613" s="113"/>
      <c r="C613" s="113"/>
      <c r="D613" s="113"/>
      <c r="E613" s="113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</row>
    <row r="614" spans="2:19">
      <c r="B614" s="113"/>
      <c r="C614" s="113"/>
      <c r="D614" s="113"/>
      <c r="E614" s="113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</row>
    <row r="615" spans="2:19">
      <c r="B615" s="113"/>
      <c r="C615" s="113"/>
      <c r="D615" s="113"/>
      <c r="E615" s="113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</row>
    <row r="616" spans="2:19">
      <c r="B616" s="113"/>
      <c r="C616" s="113"/>
      <c r="D616" s="113"/>
      <c r="E616" s="113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</row>
    <row r="617" spans="2:19">
      <c r="B617" s="113"/>
      <c r="C617" s="113"/>
      <c r="D617" s="113"/>
      <c r="E617" s="113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</row>
    <row r="618" spans="2:19">
      <c r="B618" s="113"/>
      <c r="C618" s="113"/>
      <c r="D618" s="113"/>
      <c r="E618" s="113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</row>
    <row r="619" spans="2:19">
      <c r="B619" s="113"/>
      <c r="C619" s="113"/>
      <c r="D619" s="113"/>
      <c r="E619" s="113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</row>
    <row r="620" spans="2:19">
      <c r="B620" s="113"/>
      <c r="C620" s="113"/>
      <c r="D620" s="113"/>
      <c r="E620" s="113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</row>
    <row r="621" spans="2:19">
      <c r="B621" s="113"/>
      <c r="C621" s="113"/>
      <c r="D621" s="113"/>
      <c r="E621" s="113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</row>
    <row r="622" spans="2:19">
      <c r="B622" s="113"/>
      <c r="C622" s="113"/>
      <c r="D622" s="113"/>
      <c r="E622" s="113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</row>
    <row r="623" spans="2:19">
      <c r="B623" s="113"/>
      <c r="C623" s="113"/>
      <c r="D623" s="113"/>
      <c r="E623" s="113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</row>
    <row r="624" spans="2:19">
      <c r="B624" s="113"/>
      <c r="C624" s="113"/>
      <c r="D624" s="113"/>
      <c r="E624" s="113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</row>
    <row r="625" spans="2:19">
      <c r="B625" s="113"/>
      <c r="C625" s="113"/>
      <c r="D625" s="113"/>
      <c r="E625" s="113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</row>
    <row r="626" spans="2:19">
      <c r="B626" s="113"/>
      <c r="C626" s="113"/>
      <c r="D626" s="113"/>
      <c r="E626" s="113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</row>
    <row r="627" spans="2:19">
      <c r="B627" s="113"/>
      <c r="C627" s="113"/>
      <c r="D627" s="113"/>
      <c r="E627" s="113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</row>
    <row r="628" spans="2:19">
      <c r="B628" s="113"/>
      <c r="C628" s="113"/>
      <c r="D628" s="113"/>
      <c r="E628" s="113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</row>
    <row r="629" spans="2:19">
      <c r="B629" s="113"/>
      <c r="C629" s="113"/>
      <c r="D629" s="113"/>
      <c r="E629" s="113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</row>
    <row r="630" spans="2:19">
      <c r="B630" s="113"/>
      <c r="C630" s="113"/>
      <c r="D630" s="113"/>
      <c r="E630" s="113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</row>
    <row r="631" spans="2:19">
      <c r="B631" s="113"/>
      <c r="C631" s="113"/>
      <c r="D631" s="113"/>
      <c r="E631" s="113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</row>
    <row r="632" spans="2:19">
      <c r="B632" s="113"/>
      <c r="C632" s="113"/>
      <c r="D632" s="113"/>
      <c r="E632" s="113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</row>
    <row r="633" spans="2:19">
      <c r="B633" s="113"/>
      <c r="C633" s="113"/>
      <c r="D633" s="113"/>
      <c r="E633" s="113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</row>
    <row r="634" spans="2:19">
      <c r="B634" s="113"/>
      <c r="C634" s="113"/>
      <c r="D634" s="113"/>
      <c r="E634" s="113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</row>
    <row r="635" spans="2:19">
      <c r="B635" s="113"/>
      <c r="C635" s="113"/>
      <c r="D635" s="113"/>
      <c r="E635" s="113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</row>
    <row r="636" spans="2:19">
      <c r="B636" s="113"/>
      <c r="C636" s="113"/>
      <c r="D636" s="113"/>
      <c r="E636" s="113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</row>
    <row r="637" spans="2:19">
      <c r="B637" s="113"/>
      <c r="C637" s="113"/>
      <c r="D637" s="113"/>
      <c r="E637" s="113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</row>
    <row r="638" spans="2:19">
      <c r="B638" s="113"/>
      <c r="C638" s="113"/>
      <c r="D638" s="113"/>
      <c r="E638" s="113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</row>
    <row r="639" spans="2:19">
      <c r="B639" s="113"/>
      <c r="C639" s="113"/>
      <c r="D639" s="113"/>
      <c r="E639" s="113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</row>
    <row r="640" spans="2:19">
      <c r="B640" s="113"/>
      <c r="C640" s="113"/>
      <c r="D640" s="113"/>
      <c r="E640" s="113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</row>
    <row r="641" spans="2:19">
      <c r="B641" s="113"/>
      <c r="C641" s="113"/>
      <c r="D641" s="113"/>
      <c r="E641" s="113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</row>
    <row r="642" spans="2:19">
      <c r="B642" s="113"/>
      <c r="C642" s="113"/>
      <c r="D642" s="113"/>
      <c r="E642" s="113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</row>
    <row r="643" spans="2:19">
      <c r="B643" s="113"/>
      <c r="C643" s="113"/>
      <c r="D643" s="113"/>
      <c r="E643" s="113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</row>
    <row r="644" spans="2:19">
      <c r="B644" s="113"/>
      <c r="C644" s="113"/>
      <c r="D644" s="113"/>
      <c r="E644" s="113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</row>
    <row r="645" spans="2:19">
      <c r="B645" s="113"/>
      <c r="C645" s="113"/>
      <c r="D645" s="113"/>
      <c r="E645" s="113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</row>
    <row r="646" spans="2:19">
      <c r="B646" s="113"/>
      <c r="C646" s="113"/>
      <c r="D646" s="113"/>
      <c r="E646" s="113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</row>
    <row r="647" spans="2:19">
      <c r="B647" s="113"/>
      <c r="C647" s="113"/>
      <c r="D647" s="113"/>
      <c r="E647" s="113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</row>
    <row r="648" spans="2:19">
      <c r="B648" s="113"/>
      <c r="C648" s="113"/>
      <c r="D648" s="113"/>
      <c r="E648" s="113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</row>
    <row r="649" spans="2:19">
      <c r="B649" s="113"/>
      <c r="C649" s="113"/>
      <c r="D649" s="113"/>
      <c r="E649" s="113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</row>
    <row r="650" spans="2:19">
      <c r="B650" s="113"/>
      <c r="C650" s="113"/>
      <c r="D650" s="113"/>
      <c r="E650" s="113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</row>
    <row r="651" spans="2:19">
      <c r="B651" s="113"/>
      <c r="C651" s="113"/>
      <c r="D651" s="113"/>
      <c r="E651" s="113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</row>
    <row r="652" spans="2:19">
      <c r="B652" s="113"/>
      <c r="C652" s="113"/>
      <c r="D652" s="113"/>
      <c r="E652" s="113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</row>
    <row r="653" spans="2:19">
      <c r="B653" s="113"/>
      <c r="C653" s="113"/>
      <c r="D653" s="113"/>
      <c r="E653" s="113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</row>
    <row r="654" spans="2:19">
      <c r="B654" s="113"/>
      <c r="C654" s="113"/>
      <c r="D654" s="113"/>
      <c r="E654" s="113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</row>
    <row r="655" spans="2:19">
      <c r="B655" s="113"/>
      <c r="C655" s="113"/>
      <c r="D655" s="113"/>
      <c r="E655" s="113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</row>
    <row r="656" spans="2:19">
      <c r="B656" s="113"/>
      <c r="C656" s="113"/>
      <c r="D656" s="113"/>
      <c r="E656" s="113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</row>
    <row r="657" spans="2:19">
      <c r="B657" s="113"/>
      <c r="C657" s="113"/>
      <c r="D657" s="113"/>
      <c r="E657" s="113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</row>
    <row r="658" spans="2:19">
      <c r="B658" s="113"/>
      <c r="C658" s="113"/>
      <c r="D658" s="113"/>
      <c r="E658" s="113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</row>
    <row r="659" spans="2:19">
      <c r="B659" s="113"/>
      <c r="C659" s="113"/>
      <c r="D659" s="113"/>
      <c r="E659" s="113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</row>
    <row r="660" spans="2:19">
      <c r="B660" s="113"/>
      <c r="C660" s="113"/>
      <c r="D660" s="113"/>
      <c r="E660" s="113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</row>
    <row r="661" spans="2:19">
      <c r="B661" s="113"/>
      <c r="C661" s="113"/>
      <c r="D661" s="113"/>
      <c r="E661" s="113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</row>
    <row r="662" spans="2:19">
      <c r="B662" s="113"/>
      <c r="C662" s="113"/>
      <c r="D662" s="113"/>
      <c r="E662" s="113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</row>
    <row r="663" spans="2:19">
      <c r="B663" s="113"/>
      <c r="C663" s="113"/>
      <c r="D663" s="113"/>
      <c r="E663" s="113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</row>
    <row r="664" spans="2:19">
      <c r="B664" s="113"/>
      <c r="C664" s="113"/>
      <c r="D664" s="113"/>
      <c r="E664" s="113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</row>
    <row r="665" spans="2:19">
      <c r="B665" s="113"/>
      <c r="C665" s="113"/>
      <c r="D665" s="113"/>
      <c r="E665" s="113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</row>
    <row r="666" spans="2:19">
      <c r="B666" s="113"/>
      <c r="C666" s="113"/>
      <c r="D666" s="113"/>
      <c r="E666" s="113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</row>
    <row r="667" spans="2:19">
      <c r="B667" s="113"/>
      <c r="C667" s="113"/>
      <c r="D667" s="113"/>
      <c r="E667" s="113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</row>
    <row r="668" spans="2:19">
      <c r="B668" s="113"/>
      <c r="C668" s="113"/>
      <c r="D668" s="113"/>
      <c r="E668" s="113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</row>
  </sheetData>
  <sheetProtection sheet="1" objects="1" scenarios="1"/>
  <mergeCells count="2">
    <mergeCell ref="B6:S6"/>
    <mergeCell ref="B7:S7"/>
  </mergeCells>
  <phoneticPr fontId="4" type="noConversion"/>
  <conditionalFormatting sqref="B12:B37 B42:B134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3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64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9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141</v>
      </c>
      <c r="C1" s="67" t="s" vm="1">
        <v>221</v>
      </c>
    </row>
    <row r="2" spans="2:49">
      <c r="B2" s="46" t="s">
        <v>140</v>
      </c>
      <c r="C2" s="67" t="s">
        <v>222</v>
      </c>
    </row>
    <row r="3" spans="2:49">
      <c r="B3" s="46" t="s">
        <v>142</v>
      </c>
      <c r="C3" s="67" t="s">
        <v>223</v>
      </c>
    </row>
    <row r="4" spans="2:49">
      <c r="B4" s="46" t="s">
        <v>143</v>
      </c>
      <c r="C4" s="67">
        <v>12152</v>
      </c>
    </row>
    <row r="6" spans="2:49" ht="26.25" customHeight="1">
      <c r="B6" s="127" t="s">
        <v>170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2:49" ht="26.25" customHeight="1">
      <c r="B7" s="127" t="s">
        <v>87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2:49" s="3" customFormat="1" ht="78.75">
      <c r="B8" s="21" t="s">
        <v>111</v>
      </c>
      <c r="C8" s="29" t="s">
        <v>44</v>
      </c>
      <c r="D8" s="29" t="s">
        <v>113</v>
      </c>
      <c r="E8" s="29" t="s">
        <v>112</v>
      </c>
      <c r="F8" s="29" t="s">
        <v>65</v>
      </c>
      <c r="G8" s="29" t="s">
        <v>98</v>
      </c>
      <c r="H8" s="29" t="s">
        <v>197</v>
      </c>
      <c r="I8" s="29" t="s">
        <v>196</v>
      </c>
      <c r="J8" s="29" t="s">
        <v>106</v>
      </c>
      <c r="K8" s="29" t="s">
        <v>58</v>
      </c>
      <c r="L8" s="29" t="s">
        <v>144</v>
      </c>
      <c r="M8" s="30" t="s">
        <v>146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204</v>
      </c>
      <c r="I9" s="31"/>
      <c r="J9" s="31" t="s">
        <v>200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8" t="s">
        <v>30</v>
      </c>
      <c r="C11" s="72"/>
      <c r="D11" s="72"/>
      <c r="E11" s="72"/>
      <c r="F11" s="72"/>
      <c r="G11" s="72"/>
      <c r="H11" s="102"/>
      <c r="I11" s="102"/>
      <c r="J11" s="119">
        <v>0</v>
      </c>
      <c r="K11" s="72"/>
      <c r="L11" s="120">
        <v>0</v>
      </c>
      <c r="M11" s="120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2:49"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2:49"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2:49">
      <c r="B15" s="115" t="s">
        <v>212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2:49">
      <c r="B16" s="115" t="s">
        <v>107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2:13">
      <c r="B17" s="115" t="s">
        <v>195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2:13">
      <c r="B18" s="115" t="s">
        <v>203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2:13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2:13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2:13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2:13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2:13"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2:13"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2:13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2:13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2:13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2:13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2:13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2:13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2:13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2:13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2:13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2:13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2:13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2:13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2:13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2:13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2:13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2:13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2:13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</row>
    <row r="46" spans="2:13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</row>
    <row r="47" spans="2:13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</row>
    <row r="48" spans="2:13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</row>
    <row r="49" spans="2:13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pans="2:13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spans="2:13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</row>
    <row r="52" spans="2:13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</row>
    <row r="53" spans="2:13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</row>
    <row r="54" spans="2:13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</row>
    <row r="55" spans="2:13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</row>
    <row r="56" spans="2:13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2:13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</row>
    <row r="58" spans="2:13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</row>
    <row r="59" spans="2:13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2:13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2:13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</row>
    <row r="62" spans="2:13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</row>
    <row r="63" spans="2:13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</row>
    <row r="64" spans="2:13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</row>
    <row r="65" spans="2:13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</row>
    <row r="66" spans="2:13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spans="2:13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spans="2:13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spans="2:13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</row>
    <row r="70" spans="2:13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</row>
    <row r="71" spans="2:13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</row>
    <row r="72" spans="2:13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</row>
    <row r="73" spans="2:13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</row>
    <row r="74" spans="2:13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</row>
    <row r="75" spans="2:13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</row>
    <row r="76" spans="2:13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</row>
    <row r="77" spans="2:13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</row>
    <row r="78" spans="2:13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</row>
    <row r="79" spans="2:13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</row>
    <row r="80" spans="2:13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</row>
    <row r="81" spans="2:13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</row>
    <row r="82" spans="2:13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3" spans="2:13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</row>
    <row r="84" spans="2:13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5" spans="2:13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</row>
    <row r="86" spans="2:13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</row>
    <row r="87" spans="2:13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</row>
    <row r="88" spans="2:13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spans="2:13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spans="2:13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</row>
    <row r="91" spans="2:13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</row>
    <row r="92" spans="2:13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</row>
    <row r="93" spans="2:13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</row>
    <row r="94" spans="2:13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</row>
    <row r="95" spans="2:13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</row>
    <row r="96" spans="2:13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</row>
    <row r="97" spans="2:13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</row>
    <row r="98" spans="2:13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</row>
    <row r="99" spans="2:13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</row>
    <row r="100" spans="2:13"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</row>
    <row r="101" spans="2:13"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</row>
    <row r="102" spans="2:13"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</row>
    <row r="103" spans="2:13"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</row>
    <row r="104" spans="2:13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</row>
    <row r="105" spans="2:13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</row>
    <row r="106" spans="2:13"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</row>
    <row r="107" spans="2:13"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</row>
    <row r="108" spans="2:13"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</row>
    <row r="109" spans="2:13"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</row>
    <row r="110" spans="2:13"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</row>
    <row r="111" spans="2:13"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</row>
    <row r="112" spans="2:13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</row>
    <row r="113" spans="2:13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</row>
    <row r="114" spans="2:13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</row>
    <row r="115" spans="2:13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</row>
    <row r="116" spans="2:13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</row>
    <row r="117" spans="2:13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</row>
    <row r="118" spans="2:13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</row>
    <row r="119" spans="2:13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</row>
    <row r="120" spans="2:13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</row>
    <row r="121" spans="2:13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</row>
    <row r="122" spans="2:13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</row>
    <row r="123" spans="2:13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</row>
    <row r="124" spans="2:13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</row>
    <row r="125" spans="2:13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</row>
    <row r="126" spans="2:13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</row>
    <row r="127" spans="2:13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</row>
    <row r="128" spans="2:13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</row>
    <row r="129" spans="2:13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</row>
    <row r="130" spans="2:13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</row>
    <row r="131" spans="2:13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</row>
    <row r="132" spans="2:13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</row>
    <row r="133" spans="2:13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</row>
    <row r="134" spans="2:13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</row>
    <row r="135" spans="2:13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2:13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2:13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</row>
    <row r="138" spans="2:13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</row>
    <row r="139" spans="2:13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</row>
    <row r="140" spans="2:13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</row>
    <row r="141" spans="2:13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</row>
    <row r="142" spans="2:13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</row>
    <row r="143" spans="2:13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</row>
    <row r="144" spans="2:13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</row>
    <row r="145" spans="2:13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</row>
    <row r="146" spans="2:13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</row>
    <row r="147" spans="2:13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</row>
    <row r="148" spans="2:13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</row>
    <row r="149" spans="2:13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</row>
    <row r="150" spans="2:13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</row>
    <row r="151" spans="2:13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</row>
    <row r="152" spans="2:13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</row>
    <row r="153" spans="2:13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</row>
    <row r="154" spans="2:13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</row>
    <row r="155" spans="2:13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</row>
    <row r="156" spans="2:13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</row>
    <row r="157" spans="2:13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2:13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</row>
    <row r="159" spans="2:13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</row>
    <row r="160" spans="2:13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</row>
    <row r="161" spans="2:13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</row>
    <row r="162" spans="2:13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</row>
    <row r="163" spans="2:13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</row>
    <row r="164" spans="2:13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</row>
    <row r="165" spans="2:13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</row>
    <row r="166" spans="2:13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</row>
    <row r="167" spans="2:13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</row>
    <row r="168" spans="2:13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</row>
    <row r="169" spans="2:13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</row>
    <row r="170" spans="2:13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</row>
    <row r="171" spans="2:13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</row>
    <row r="172" spans="2:13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</row>
    <row r="173" spans="2:13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</row>
    <row r="174" spans="2:13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</row>
    <row r="175" spans="2:13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</row>
    <row r="176" spans="2:13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</row>
    <row r="177" spans="2:13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</row>
    <row r="178" spans="2:13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</row>
    <row r="179" spans="2:13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</row>
    <row r="180" spans="2:13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</row>
    <row r="181" spans="2:13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2:13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</row>
    <row r="183" spans="2:13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</row>
    <row r="184" spans="2:13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</row>
    <row r="185" spans="2:13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</row>
    <row r="186" spans="2:13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</row>
    <row r="187" spans="2:13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</row>
    <row r="188" spans="2:13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</row>
    <row r="189" spans="2:13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</row>
    <row r="190" spans="2:13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</row>
    <row r="191" spans="2:13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</row>
    <row r="192" spans="2:13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</row>
    <row r="193" spans="2:13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</row>
    <row r="194" spans="2:13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</row>
    <row r="195" spans="2:13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</row>
    <row r="196" spans="2:13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2:13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</row>
    <row r="198" spans="2:13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</row>
    <row r="199" spans="2:13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</row>
    <row r="200" spans="2:13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</row>
    <row r="201" spans="2:13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</row>
    <row r="202" spans="2:13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</row>
    <row r="203" spans="2:13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</row>
    <row r="204" spans="2:13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</row>
    <row r="205" spans="2:13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</row>
    <row r="206" spans="2:13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</row>
    <row r="207" spans="2:13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</row>
    <row r="208" spans="2:13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</row>
    <row r="209" spans="2:13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</row>
    <row r="210" spans="2:13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</row>
    <row r="211" spans="2:13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</row>
    <row r="212" spans="2:13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</row>
    <row r="213" spans="2:13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</row>
    <row r="214" spans="2:13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</row>
    <row r="215" spans="2:13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</row>
    <row r="216" spans="2:13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</row>
    <row r="217" spans="2:13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</row>
    <row r="218" spans="2:13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</row>
    <row r="219" spans="2:13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</row>
    <row r="220" spans="2:13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</row>
    <row r="221" spans="2:13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</row>
    <row r="222" spans="2:13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</row>
    <row r="223" spans="2:13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</row>
    <row r="224" spans="2:13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2:13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</row>
    <row r="226" spans="2:13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</row>
    <row r="227" spans="2:13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</row>
    <row r="228" spans="2:13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</row>
    <row r="229" spans="2:13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</row>
    <row r="230" spans="2:13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</row>
    <row r="231" spans="2:13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</row>
    <row r="232" spans="2:13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</row>
    <row r="233" spans="2:13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</row>
    <row r="234" spans="2:13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</row>
    <row r="235" spans="2:13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</row>
    <row r="236" spans="2:13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</row>
    <row r="237" spans="2:13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</row>
    <row r="238" spans="2:13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</row>
    <row r="239" spans="2:13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</row>
    <row r="240" spans="2:13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</row>
    <row r="241" spans="2:13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</row>
    <row r="242" spans="2:13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</row>
    <row r="243" spans="2:13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2:13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</row>
    <row r="245" spans="2:13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</row>
    <row r="246" spans="2:13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</row>
    <row r="247" spans="2:13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</row>
    <row r="248" spans="2:13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</row>
    <row r="249" spans="2:13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</row>
    <row r="250" spans="2:13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</row>
    <row r="251" spans="2:13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</row>
    <row r="252" spans="2:13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</row>
    <row r="253" spans="2:13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</row>
    <row r="254" spans="2:13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</row>
    <row r="255" spans="2:13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</row>
    <row r="256" spans="2:13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</row>
    <row r="257" spans="2:13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</row>
    <row r="258" spans="2:13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</row>
    <row r="259" spans="2:13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</row>
    <row r="260" spans="2:13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</row>
    <row r="261" spans="2:13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</row>
    <row r="262" spans="2:13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</row>
    <row r="263" spans="2:13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</row>
    <row r="264" spans="2:13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</row>
    <row r="265" spans="2:13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</row>
    <row r="266" spans="2:13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</row>
    <row r="267" spans="2:13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</row>
    <row r="268" spans="2:13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</row>
    <row r="269" spans="2:13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</row>
    <row r="270" spans="2:13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</row>
    <row r="271" spans="2:13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</row>
    <row r="272" spans="2:13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</row>
    <row r="273" spans="2:13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</row>
    <row r="274" spans="2:13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</row>
    <row r="275" spans="2:13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</row>
    <row r="276" spans="2:13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</row>
    <row r="277" spans="2:13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</row>
    <row r="278" spans="2:13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</row>
    <row r="279" spans="2:13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</row>
    <row r="280" spans="2:13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</row>
    <row r="281" spans="2:13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</row>
    <row r="282" spans="2:13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</row>
    <row r="283" spans="2:13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</row>
    <row r="284" spans="2:13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</row>
    <row r="285" spans="2:13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</row>
    <row r="286" spans="2:13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</row>
    <row r="287" spans="2:13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</row>
    <row r="288" spans="2:13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</row>
    <row r="289" spans="2:13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</row>
    <row r="290" spans="2:13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</row>
    <row r="291" spans="2:13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</row>
    <row r="292" spans="2:13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</row>
    <row r="293" spans="2:13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</row>
    <row r="294" spans="2:13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</row>
    <row r="295" spans="2:13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</row>
    <row r="296" spans="2:13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</row>
    <row r="297" spans="2:13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</row>
    <row r="298" spans="2:13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</row>
    <row r="299" spans="2:13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</row>
    <row r="300" spans="2:13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</row>
    <row r="301" spans="2:13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</row>
    <row r="302" spans="2:13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sheetProtection sheet="1" objects="1" scenarios="1"/>
  <mergeCells count="2">
    <mergeCell ref="B6:M6"/>
    <mergeCell ref="B7:M7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141</v>
      </c>
      <c r="C1" s="67" t="s" vm="1">
        <v>221</v>
      </c>
    </row>
    <row r="2" spans="2:11">
      <c r="B2" s="46" t="s">
        <v>140</v>
      </c>
      <c r="C2" s="67" t="s">
        <v>222</v>
      </c>
    </row>
    <row r="3" spans="2:11">
      <c r="B3" s="46" t="s">
        <v>142</v>
      </c>
      <c r="C3" s="67" t="s">
        <v>223</v>
      </c>
    </row>
    <row r="4" spans="2:11">
      <c r="B4" s="46" t="s">
        <v>143</v>
      </c>
      <c r="C4" s="67">
        <v>12152</v>
      </c>
    </row>
    <row r="6" spans="2:11" ht="26.25" customHeight="1">
      <c r="B6" s="127" t="s">
        <v>170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ht="26.25" customHeight="1">
      <c r="B7" s="127" t="s">
        <v>93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2:11" s="3" customFormat="1" ht="78.75">
      <c r="B8" s="21" t="s">
        <v>111</v>
      </c>
      <c r="C8" s="29" t="s">
        <v>44</v>
      </c>
      <c r="D8" s="29" t="s">
        <v>98</v>
      </c>
      <c r="E8" s="29" t="s">
        <v>99</v>
      </c>
      <c r="F8" s="29" t="s">
        <v>197</v>
      </c>
      <c r="G8" s="29" t="s">
        <v>196</v>
      </c>
      <c r="H8" s="29" t="s">
        <v>106</v>
      </c>
      <c r="I8" s="29" t="s">
        <v>58</v>
      </c>
      <c r="J8" s="29" t="s">
        <v>144</v>
      </c>
      <c r="K8" s="30" t="s">
        <v>146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204</v>
      </c>
      <c r="G9" s="31"/>
      <c r="H9" s="31" t="s">
        <v>200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18" t="s">
        <v>2555</v>
      </c>
      <c r="C11" s="84"/>
      <c r="D11" s="84"/>
      <c r="E11" s="84"/>
      <c r="F11" s="84"/>
      <c r="G11" s="84"/>
      <c r="H11" s="119">
        <v>0</v>
      </c>
      <c r="I11" s="84"/>
      <c r="J11" s="120">
        <v>0</v>
      </c>
      <c r="K11" s="120">
        <v>0</v>
      </c>
    </row>
    <row r="12" spans="2:11" ht="21" customHeight="1">
      <c r="B12" s="115" t="s">
        <v>107</v>
      </c>
      <c r="C12" s="84"/>
      <c r="D12" s="84"/>
      <c r="E12" s="84"/>
      <c r="F12" s="84"/>
      <c r="G12" s="84"/>
      <c r="H12" s="84"/>
      <c r="I12" s="84"/>
      <c r="J12" s="84"/>
      <c r="K12" s="84"/>
    </row>
    <row r="13" spans="2:11">
      <c r="B13" s="115" t="s">
        <v>195</v>
      </c>
      <c r="C13" s="84"/>
      <c r="D13" s="84"/>
      <c r="E13" s="84"/>
      <c r="F13" s="84"/>
      <c r="G13" s="84"/>
      <c r="H13" s="84"/>
      <c r="I13" s="84"/>
      <c r="J13" s="84"/>
      <c r="K13" s="84"/>
    </row>
    <row r="14" spans="2:11">
      <c r="B14" s="115" t="s">
        <v>203</v>
      </c>
      <c r="C14" s="84"/>
      <c r="D14" s="84"/>
      <c r="E14" s="84"/>
      <c r="F14" s="84"/>
      <c r="G14" s="84"/>
      <c r="H14" s="84"/>
      <c r="I14" s="84"/>
      <c r="J14" s="84"/>
      <c r="K14" s="84"/>
    </row>
    <row r="15" spans="2:11"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2:11"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2:11"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2:11"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2:11"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2:11"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2:11"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2:11" ht="16.5" customHeight="1"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2:11" ht="16.5" customHeight="1"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2:11" ht="16.5" customHeight="1">
      <c r="B24" s="84"/>
      <c r="C24" s="84"/>
      <c r="D24" s="84"/>
      <c r="E24" s="84"/>
      <c r="F24" s="84"/>
      <c r="G24" s="84"/>
      <c r="H24" s="84"/>
      <c r="I24" s="84"/>
      <c r="J24" s="84"/>
      <c r="K24" s="84"/>
    </row>
    <row r="25" spans="2:11"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pans="2:11"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spans="2:11"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2:11">
      <c r="B28" s="84"/>
      <c r="C28" s="84"/>
      <c r="D28" s="84"/>
      <c r="E28" s="84"/>
      <c r="F28" s="84"/>
      <c r="G28" s="84"/>
      <c r="H28" s="84"/>
      <c r="I28" s="84"/>
      <c r="J28" s="84"/>
      <c r="K28" s="84"/>
    </row>
    <row r="29" spans="2:11"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2:11"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2:11">
      <c r="B31" s="84"/>
      <c r="C31" s="84"/>
      <c r="D31" s="84"/>
      <c r="E31" s="84"/>
      <c r="F31" s="84"/>
      <c r="G31" s="84"/>
      <c r="H31" s="84"/>
      <c r="I31" s="84"/>
      <c r="J31" s="84"/>
      <c r="K31" s="84"/>
    </row>
    <row r="32" spans="2:11"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2:11"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2:11"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2:11"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2:11">
      <c r="B36" s="84"/>
      <c r="C36" s="84"/>
      <c r="D36" s="84"/>
      <c r="E36" s="84"/>
      <c r="F36" s="84"/>
      <c r="G36" s="84"/>
      <c r="H36" s="84"/>
      <c r="I36" s="84"/>
      <c r="J36" s="84"/>
      <c r="K36" s="84"/>
    </row>
    <row r="37" spans="2:11">
      <c r="B37" s="84"/>
      <c r="C37" s="84"/>
      <c r="D37" s="84"/>
      <c r="E37" s="84"/>
      <c r="F37" s="84"/>
      <c r="G37" s="84"/>
      <c r="H37" s="84"/>
      <c r="I37" s="84"/>
      <c r="J37" s="84"/>
      <c r="K37" s="84"/>
    </row>
    <row r="38" spans="2:11"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2:11">
      <c r="B39" s="84"/>
      <c r="C39" s="84"/>
      <c r="D39" s="84"/>
      <c r="E39" s="84"/>
      <c r="F39" s="84"/>
      <c r="G39" s="84"/>
      <c r="H39" s="84"/>
      <c r="I39" s="84"/>
      <c r="J39" s="84"/>
      <c r="K39" s="84"/>
    </row>
    <row r="40" spans="2:11">
      <c r="B40" s="84"/>
      <c r="C40" s="84"/>
      <c r="D40" s="84"/>
      <c r="E40" s="84"/>
      <c r="F40" s="84"/>
      <c r="G40" s="84"/>
      <c r="H40" s="84"/>
      <c r="I40" s="84"/>
      <c r="J40" s="84"/>
      <c r="K40" s="84"/>
    </row>
    <row r="41" spans="2:11">
      <c r="B41" s="84"/>
      <c r="C41" s="84"/>
      <c r="D41" s="84"/>
      <c r="E41" s="84"/>
      <c r="F41" s="84"/>
      <c r="G41" s="84"/>
      <c r="H41" s="84"/>
      <c r="I41" s="84"/>
      <c r="J41" s="84"/>
      <c r="K41" s="84"/>
    </row>
    <row r="42" spans="2:11">
      <c r="B42" s="84"/>
      <c r="C42" s="84"/>
      <c r="D42" s="84"/>
      <c r="E42" s="84"/>
      <c r="F42" s="84"/>
      <c r="G42" s="84"/>
      <c r="H42" s="84"/>
      <c r="I42" s="84"/>
      <c r="J42" s="84"/>
      <c r="K42" s="84"/>
    </row>
    <row r="43" spans="2:11">
      <c r="B43" s="84"/>
      <c r="C43" s="84"/>
      <c r="D43" s="84"/>
      <c r="E43" s="84"/>
      <c r="F43" s="84"/>
      <c r="G43" s="84"/>
      <c r="H43" s="84"/>
      <c r="I43" s="84"/>
      <c r="J43" s="84"/>
      <c r="K43" s="84"/>
    </row>
    <row r="44" spans="2:11"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2:11">
      <c r="B45" s="84"/>
      <c r="C45" s="84"/>
      <c r="D45" s="84"/>
      <c r="E45" s="84"/>
      <c r="F45" s="84"/>
      <c r="G45" s="84"/>
      <c r="H45" s="84"/>
      <c r="I45" s="84"/>
      <c r="J45" s="84"/>
      <c r="K45" s="84"/>
    </row>
    <row r="46" spans="2:11">
      <c r="B46" s="84"/>
      <c r="C46" s="84"/>
      <c r="D46" s="84"/>
      <c r="E46" s="84"/>
      <c r="F46" s="84"/>
      <c r="G46" s="84"/>
      <c r="H46" s="84"/>
      <c r="I46" s="84"/>
      <c r="J46" s="84"/>
      <c r="K46" s="84"/>
    </row>
    <row r="47" spans="2:11"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2:11"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2:11">
      <c r="B49" s="84"/>
      <c r="C49" s="84"/>
      <c r="D49" s="84"/>
      <c r="E49" s="84"/>
      <c r="F49" s="84"/>
      <c r="G49" s="84"/>
      <c r="H49" s="84"/>
      <c r="I49" s="84"/>
      <c r="J49" s="84"/>
      <c r="K49" s="84"/>
    </row>
    <row r="50" spans="2:11">
      <c r="B50" s="84"/>
      <c r="C50" s="84"/>
      <c r="D50" s="84"/>
      <c r="E50" s="84"/>
      <c r="F50" s="84"/>
      <c r="G50" s="84"/>
      <c r="H50" s="84"/>
      <c r="I50" s="84"/>
      <c r="J50" s="84"/>
      <c r="K50" s="84"/>
    </row>
    <row r="51" spans="2:11"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2:11">
      <c r="B52" s="84"/>
      <c r="C52" s="84"/>
      <c r="D52" s="84"/>
      <c r="E52" s="84"/>
      <c r="F52" s="84"/>
      <c r="G52" s="84"/>
      <c r="H52" s="84"/>
      <c r="I52" s="84"/>
      <c r="J52" s="84"/>
      <c r="K52" s="84"/>
    </row>
    <row r="53" spans="2:11">
      <c r="B53" s="84"/>
      <c r="C53" s="84"/>
      <c r="D53" s="84"/>
      <c r="E53" s="84"/>
      <c r="F53" s="84"/>
      <c r="G53" s="84"/>
      <c r="H53" s="84"/>
      <c r="I53" s="84"/>
      <c r="J53" s="84"/>
      <c r="K53" s="84"/>
    </row>
    <row r="54" spans="2:11">
      <c r="B54" s="84"/>
      <c r="C54" s="84"/>
      <c r="D54" s="84"/>
      <c r="E54" s="84"/>
      <c r="F54" s="84"/>
      <c r="G54" s="84"/>
      <c r="H54" s="84"/>
      <c r="I54" s="84"/>
      <c r="J54" s="84"/>
      <c r="K54" s="84"/>
    </row>
    <row r="55" spans="2:11"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spans="2:11">
      <c r="B56" s="84"/>
      <c r="C56" s="84"/>
      <c r="D56" s="84"/>
      <c r="E56" s="84"/>
      <c r="F56" s="84"/>
      <c r="G56" s="84"/>
      <c r="H56" s="84"/>
      <c r="I56" s="84"/>
      <c r="J56" s="84"/>
      <c r="K56" s="84"/>
    </row>
    <row r="57" spans="2:11">
      <c r="B57" s="84"/>
      <c r="C57" s="84"/>
      <c r="D57" s="84"/>
      <c r="E57" s="84"/>
      <c r="F57" s="84"/>
      <c r="G57" s="84"/>
      <c r="H57" s="84"/>
      <c r="I57" s="84"/>
      <c r="J57" s="84"/>
      <c r="K57" s="84"/>
    </row>
    <row r="58" spans="2:11">
      <c r="B58" s="84"/>
      <c r="C58" s="84"/>
      <c r="D58" s="84"/>
      <c r="E58" s="84"/>
      <c r="F58" s="84"/>
      <c r="G58" s="84"/>
      <c r="H58" s="84"/>
      <c r="I58" s="84"/>
      <c r="J58" s="84"/>
      <c r="K58" s="84"/>
    </row>
    <row r="59" spans="2:11">
      <c r="B59" s="84"/>
      <c r="C59" s="84"/>
      <c r="D59" s="84"/>
      <c r="E59" s="84"/>
      <c r="F59" s="84"/>
      <c r="G59" s="84"/>
      <c r="H59" s="84"/>
      <c r="I59" s="84"/>
      <c r="J59" s="84"/>
      <c r="K59" s="84"/>
    </row>
    <row r="60" spans="2:11">
      <c r="B60" s="84"/>
      <c r="C60" s="84"/>
      <c r="D60" s="84"/>
      <c r="E60" s="84"/>
      <c r="F60" s="84"/>
      <c r="G60" s="84"/>
      <c r="H60" s="84"/>
      <c r="I60" s="84"/>
      <c r="J60" s="84"/>
      <c r="K60" s="84"/>
    </row>
    <row r="61" spans="2:11"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2:11">
      <c r="B62" s="84"/>
      <c r="C62" s="84"/>
      <c r="D62" s="84"/>
      <c r="E62" s="84"/>
      <c r="F62" s="84"/>
      <c r="G62" s="84"/>
      <c r="H62" s="84"/>
      <c r="I62" s="84"/>
      <c r="J62" s="84"/>
      <c r="K62" s="84"/>
    </row>
    <row r="63" spans="2:11"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2:11">
      <c r="B64" s="84"/>
      <c r="C64" s="84"/>
      <c r="D64" s="84"/>
      <c r="E64" s="84"/>
      <c r="F64" s="84"/>
      <c r="G64" s="84"/>
      <c r="H64" s="84"/>
      <c r="I64" s="84"/>
      <c r="J64" s="84"/>
      <c r="K64" s="84"/>
    </row>
    <row r="65" spans="2:11"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2:11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>
      <c r="B67" s="84"/>
      <c r="C67" s="84"/>
      <c r="D67" s="84"/>
      <c r="E67" s="84"/>
      <c r="F67" s="84"/>
      <c r="G67" s="84"/>
      <c r="H67" s="84"/>
      <c r="I67" s="84"/>
      <c r="J67" s="84"/>
      <c r="K67" s="84"/>
    </row>
    <row r="68" spans="2:11">
      <c r="B68" s="84"/>
      <c r="C68" s="84"/>
      <c r="D68" s="84"/>
      <c r="E68" s="84"/>
      <c r="F68" s="84"/>
      <c r="G68" s="84"/>
      <c r="H68" s="84"/>
      <c r="I68" s="84"/>
      <c r="J68" s="84"/>
      <c r="K68" s="84"/>
    </row>
    <row r="69" spans="2:11">
      <c r="B69" s="84"/>
      <c r="C69" s="84"/>
      <c r="D69" s="84"/>
      <c r="E69" s="84"/>
      <c r="F69" s="84"/>
      <c r="G69" s="84"/>
      <c r="H69" s="84"/>
      <c r="I69" s="84"/>
      <c r="J69" s="84"/>
      <c r="K69" s="84"/>
    </row>
    <row r="70" spans="2:11">
      <c r="B70" s="84"/>
      <c r="C70" s="84"/>
      <c r="D70" s="84"/>
      <c r="E70" s="84"/>
      <c r="F70" s="84"/>
      <c r="G70" s="84"/>
      <c r="H70" s="84"/>
      <c r="I70" s="84"/>
      <c r="J70" s="84"/>
      <c r="K70" s="84"/>
    </row>
    <row r="71" spans="2:11">
      <c r="B71" s="84"/>
      <c r="C71" s="84"/>
      <c r="D71" s="84"/>
      <c r="E71" s="84"/>
      <c r="F71" s="84"/>
      <c r="G71" s="84"/>
      <c r="H71" s="84"/>
      <c r="I71" s="84"/>
      <c r="J71" s="84"/>
      <c r="K71" s="84"/>
    </row>
    <row r="72" spans="2:11">
      <c r="B72" s="84"/>
      <c r="C72" s="84"/>
      <c r="D72" s="84"/>
      <c r="E72" s="84"/>
      <c r="F72" s="84"/>
      <c r="G72" s="84"/>
      <c r="H72" s="84"/>
      <c r="I72" s="84"/>
      <c r="J72" s="84"/>
      <c r="K72" s="84"/>
    </row>
    <row r="73" spans="2:11">
      <c r="B73" s="84"/>
      <c r="C73" s="84"/>
      <c r="D73" s="84"/>
      <c r="E73" s="84"/>
      <c r="F73" s="84"/>
      <c r="G73" s="84"/>
      <c r="H73" s="84"/>
      <c r="I73" s="84"/>
      <c r="J73" s="84"/>
      <c r="K73" s="84"/>
    </row>
    <row r="74" spans="2:11">
      <c r="B74" s="84"/>
      <c r="C74" s="84"/>
      <c r="D74" s="84"/>
      <c r="E74" s="84"/>
      <c r="F74" s="84"/>
      <c r="G74" s="84"/>
      <c r="H74" s="84"/>
      <c r="I74" s="84"/>
      <c r="J74" s="84"/>
      <c r="K74" s="84"/>
    </row>
    <row r="75" spans="2:11">
      <c r="B75" s="84"/>
      <c r="C75" s="84"/>
      <c r="D75" s="84"/>
      <c r="E75" s="84"/>
      <c r="F75" s="84"/>
      <c r="G75" s="84"/>
      <c r="H75" s="84"/>
      <c r="I75" s="84"/>
      <c r="J75" s="84"/>
      <c r="K75" s="84"/>
    </row>
    <row r="76" spans="2:11">
      <c r="B76" s="84"/>
      <c r="C76" s="84"/>
      <c r="D76" s="84"/>
      <c r="E76" s="84"/>
      <c r="F76" s="84"/>
      <c r="G76" s="84"/>
      <c r="H76" s="84"/>
      <c r="I76" s="84"/>
      <c r="J76" s="84"/>
      <c r="K76" s="84"/>
    </row>
    <row r="77" spans="2:11">
      <c r="B77" s="84"/>
      <c r="C77" s="84"/>
      <c r="D77" s="84"/>
      <c r="E77" s="84"/>
      <c r="F77" s="84"/>
      <c r="G77" s="84"/>
      <c r="H77" s="84"/>
      <c r="I77" s="84"/>
      <c r="J77" s="84"/>
      <c r="K77" s="84"/>
    </row>
    <row r="78" spans="2:11">
      <c r="B78" s="84"/>
      <c r="C78" s="84"/>
      <c r="D78" s="84"/>
      <c r="E78" s="84"/>
      <c r="F78" s="84"/>
      <c r="G78" s="84"/>
      <c r="H78" s="84"/>
      <c r="I78" s="84"/>
      <c r="J78" s="84"/>
      <c r="K78" s="84"/>
    </row>
    <row r="79" spans="2:11">
      <c r="B79" s="84"/>
      <c r="C79" s="84"/>
      <c r="D79" s="84"/>
      <c r="E79" s="84"/>
      <c r="F79" s="84"/>
      <c r="G79" s="84"/>
      <c r="H79" s="84"/>
      <c r="I79" s="84"/>
      <c r="J79" s="84"/>
      <c r="K79" s="84"/>
    </row>
    <row r="80" spans="2:11">
      <c r="B80" s="84"/>
      <c r="C80" s="84"/>
      <c r="D80" s="84"/>
      <c r="E80" s="84"/>
      <c r="F80" s="84"/>
      <c r="G80" s="84"/>
      <c r="H80" s="84"/>
      <c r="I80" s="84"/>
      <c r="J80" s="84"/>
      <c r="K80" s="84"/>
    </row>
    <row r="81" spans="2:11">
      <c r="B81" s="84"/>
      <c r="C81" s="84"/>
      <c r="D81" s="84"/>
      <c r="E81" s="84"/>
      <c r="F81" s="84"/>
      <c r="G81" s="84"/>
      <c r="H81" s="84"/>
      <c r="I81" s="84"/>
      <c r="J81" s="84"/>
      <c r="K81" s="84"/>
    </row>
    <row r="82" spans="2:11">
      <c r="B82" s="84"/>
      <c r="C82" s="84"/>
      <c r="D82" s="84"/>
      <c r="E82" s="84"/>
      <c r="F82" s="84"/>
      <c r="G82" s="84"/>
      <c r="H82" s="84"/>
      <c r="I82" s="84"/>
      <c r="J82" s="84"/>
      <c r="K82" s="84"/>
    </row>
    <row r="83" spans="2:11">
      <c r="B83" s="84"/>
      <c r="C83" s="84"/>
      <c r="D83" s="84"/>
      <c r="E83" s="84"/>
      <c r="F83" s="84"/>
      <c r="G83" s="84"/>
      <c r="H83" s="84"/>
      <c r="I83" s="84"/>
      <c r="J83" s="84"/>
      <c r="K83" s="84"/>
    </row>
    <row r="84" spans="2:11">
      <c r="B84" s="84"/>
      <c r="C84" s="84"/>
      <c r="D84" s="84"/>
      <c r="E84" s="84"/>
      <c r="F84" s="84"/>
      <c r="G84" s="84"/>
      <c r="H84" s="84"/>
      <c r="I84" s="84"/>
      <c r="J84" s="84"/>
      <c r="K84" s="84"/>
    </row>
    <row r="85" spans="2:11">
      <c r="B85" s="84"/>
      <c r="C85" s="84"/>
      <c r="D85" s="84"/>
      <c r="E85" s="84"/>
      <c r="F85" s="84"/>
      <c r="G85" s="84"/>
      <c r="H85" s="84"/>
      <c r="I85" s="84"/>
      <c r="J85" s="84"/>
      <c r="K85" s="84"/>
    </row>
    <row r="86" spans="2:11">
      <c r="B86" s="84"/>
      <c r="C86" s="84"/>
      <c r="D86" s="84"/>
      <c r="E86" s="84"/>
      <c r="F86" s="84"/>
      <c r="G86" s="84"/>
      <c r="H86" s="84"/>
      <c r="I86" s="84"/>
      <c r="J86" s="84"/>
      <c r="K86" s="84"/>
    </row>
    <row r="87" spans="2:11">
      <c r="B87" s="84"/>
      <c r="C87" s="84"/>
      <c r="D87" s="84"/>
      <c r="E87" s="84"/>
      <c r="F87" s="84"/>
      <c r="G87" s="84"/>
      <c r="H87" s="84"/>
      <c r="I87" s="84"/>
      <c r="J87" s="84"/>
      <c r="K87" s="84"/>
    </row>
    <row r="88" spans="2:11">
      <c r="B88" s="84"/>
      <c r="C88" s="84"/>
      <c r="D88" s="84"/>
      <c r="E88" s="84"/>
      <c r="F88" s="84"/>
      <c r="G88" s="84"/>
      <c r="H88" s="84"/>
      <c r="I88" s="84"/>
      <c r="J88" s="84"/>
      <c r="K88" s="84"/>
    </row>
    <row r="89" spans="2:11">
      <c r="B89" s="84"/>
      <c r="C89" s="84"/>
      <c r="D89" s="84"/>
      <c r="E89" s="84"/>
      <c r="F89" s="84"/>
      <c r="G89" s="84"/>
      <c r="H89" s="84"/>
      <c r="I89" s="84"/>
      <c r="J89" s="84"/>
      <c r="K89" s="84"/>
    </row>
    <row r="90" spans="2:11">
      <c r="B90" s="84"/>
      <c r="C90" s="84"/>
      <c r="D90" s="84"/>
      <c r="E90" s="84"/>
      <c r="F90" s="84"/>
      <c r="G90" s="84"/>
      <c r="H90" s="84"/>
      <c r="I90" s="84"/>
      <c r="J90" s="84"/>
      <c r="K90" s="84"/>
    </row>
    <row r="91" spans="2:11">
      <c r="B91" s="84"/>
      <c r="C91" s="84"/>
      <c r="D91" s="84"/>
      <c r="E91" s="84"/>
      <c r="F91" s="84"/>
      <c r="G91" s="84"/>
      <c r="H91" s="84"/>
      <c r="I91" s="84"/>
      <c r="J91" s="84"/>
      <c r="K91" s="84"/>
    </row>
    <row r="92" spans="2:11">
      <c r="B92" s="84"/>
      <c r="C92" s="84"/>
      <c r="D92" s="84"/>
      <c r="E92" s="84"/>
      <c r="F92" s="84"/>
      <c r="G92" s="84"/>
      <c r="H92" s="84"/>
      <c r="I92" s="84"/>
      <c r="J92" s="84"/>
      <c r="K92" s="84"/>
    </row>
    <row r="93" spans="2:11">
      <c r="B93" s="84"/>
      <c r="C93" s="84"/>
      <c r="D93" s="84"/>
      <c r="E93" s="84"/>
      <c r="F93" s="84"/>
      <c r="G93" s="84"/>
      <c r="H93" s="84"/>
      <c r="I93" s="84"/>
      <c r="J93" s="84"/>
      <c r="K93" s="84"/>
    </row>
    <row r="94" spans="2:11">
      <c r="B94" s="84"/>
      <c r="C94" s="84"/>
      <c r="D94" s="84"/>
      <c r="E94" s="84"/>
      <c r="F94" s="84"/>
      <c r="G94" s="84"/>
      <c r="H94" s="84"/>
      <c r="I94" s="84"/>
      <c r="J94" s="84"/>
      <c r="K94" s="84"/>
    </row>
    <row r="95" spans="2:11">
      <c r="B95" s="84"/>
      <c r="C95" s="84"/>
      <c r="D95" s="84"/>
      <c r="E95" s="84"/>
      <c r="F95" s="84"/>
      <c r="G95" s="84"/>
      <c r="H95" s="84"/>
      <c r="I95" s="84"/>
      <c r="J95" s="84"/>
      <c r="K95" s="84"/>
    </row>
    <row r="96" spans="2:11">
      <c r="B96" s="84"/>
      <c r="C96" s="84"/>
      <c r="D96" s="84"/>
      <c r="E96" s="84"/>
      <c r="F96" s="84"/>
      <c r="G96" s="84"/>
      <c r="H96" s="84"/>
      <c r="I96" s="84"/>
      <c r="J96" s="84"/>
      <c r="K96" s="84"/>
    </row>
    <row r="97" spans="2:11">
      <c r="B97" s="84"/>
      <c r="C97" s="84"/>
      <c r="D97" s="84"/>
      <c r="E97" s="84"/>
      <c r="F97" s="84"/>
      <c r="G97" s="84"/>
      <c r="H97" s="84"/>
      <c r="I97" s="84"/>
      <c r="J97" s="84"/>
      <c r="K97" s="84"/>
    </row>
    <row r="98" spans="2:11">
      <c r="B98" s="84"/>
      <c r="C98" s="84"/>
      <c r="D98" s="84"/>
      <c r="E98" s="84"/>
      <c r="F98" s="84"/>
      <c r="G98" s="84"/>
      <c r="H98" s="84"/>
      <c r="I98" s="84"/>
      <c r="J98" s="84"/>
      <c r="K98" s="84"/>
    </row>
    <row r="99" spans="2:11">
      <c r="B99" s="84"/>
      <c r="C99" s="84"/>
      <c r="D99" s="84"/>
      <c r="E99" s="84"/>
      <c r="F99" s="84"/>
      <c r="G99" s="84"/>
      <c r="H99" s="84"/>
      <c r="I99" s="84"/>
      <c r="J99" s="84"/>
      <c r="K99" s="84"/>
    </row>
    <row r="100" spans="2:11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>
      <c r="B101" s="84"/>
      <c r="C101" s="84"/>
      <c r="D101" s="84"/>
      <c r="E101" s="84"/>
      <c r="F101" s="84"/>
      <c r="G101" s="84"/>
      <c r="H101" s="84"/>
      <c r="I101" s="84"/>
      <c r="J101" s="84"/>
      <c r="K101" s="84"/>
    </row>
    <row r="102" spans="2:11">
      <c r="B102" s="84"/>
      <c r="C102" s="84"/>
      <c r="D102" s="84"/>
      <c r="E102" s="84"/>
      <c r="F102" s="84"/>
      <c r="G102" s="84"/>
      <c r="H102" s="84"/>
      <c r="I102" s="84"/>
      <c r="J102" s="84"/>
      <c r="K102" s="84"/>
    </row>
    <row r="103" spans="2:11">
      <c r="B103" s="84"/>
      <c r="C103" s="84"/>
      <c r="D103" s="84"/>
      <c r="E103" s="84"/>
      <c r="F103" s="84"/>
      <c r="G103" s="84"/>
      <c r="H103" s="84"/>
      <c r="I103" s="84"/>
      <c r="J103" s="84"/>
      <c r="K103" s="84"/>
    </row>
    <row r="104" spans="2:11">
      <c r="B104" s="84"/>
      <c r="C104" s="84"/>
      <c r="D104" s="84"/>
      <c r="E104" s="84"/>
      <c r="F104" s="84"/>
      <c r="G104" s="84"/>
      <c r="H104" s="84"/>
      <c r="I104" s="84"/>
      <c r="J104" s="84"/>
      <c r="K104" s="84"/>
    </row>
    <row r="105" spans="2:11">
      <c r="B105" s="84"/>
      <c r="C105" s="84"/>
      <c r="D105" s="84"/>
      <c r="E105" s="84"/>
      <c r="F105" s="84"/>
      <c r="G105" s="84"/>
      <c r="H105" s="84"/>
      <c r="I105" s="84"/>
      <c r="J105" s="84"/>
      <c r="K105" s="84"/>
    </row>
    <row r="106" spans="2:11">
      <c r="B106" s="84"/>
      <c r="C106" s="84"/>
      <c r="D106" s="84"/>
      <c r="E106" s="84"/>
      <c r="F106" s="84"/>
      <c r="G106" s="84"/>
      <c r="H106" s="84"/>
      <c r="I106" s="84"/>
      <c r="J106" s="84"/>
      <c r="K106" s="84"/>
    </row>
    <row r="107" spans="2:11">
      <c r="B107" s="84"/>
      <c r="C107" s="84"/>
      <c r="D107" s="84"/>
      <c r="E107" s="84"/>
      <c r="F107" s="84"/>
      <c r="G107" s="84"/>
      <c r="H107" s="84"/>
      <c r="I107" s="84"/>
      <c r="J107" s="84"/>
      <c r="K107" s="84"/>
    </row>
    <row r="108" spans="2:11">
      <c r="B108" s="84"/>
      <c r="C108" s="84"/>
      <c r="D108" s="84"/>
      <c r="E108" s="84"/>
      <c r="F108" s="84"/>
      <c r="G108" s="84"/>
      <c r="H108" s="84"/>
      <c r="I108" s="84"/>
      <c r="J108" s="84"/>
      <c r="K108" s="84"/>
    </row>
    <row r="109" spans="2:11">
      <c r="B109" s="84"/>
      <c r="C109" s="84"/>
      <c r="D109" s="84"/>
      <c r="E109" s="84"/>
      <c r="F109" s="84"/>
      <c r="G109" s="84"/>
      <c r="H109" s="84"/>
      <c r="I109" s="84"/>
      <c r="J109" s="84"/>
      <c r="K109" s="84"/>
    </row>
    <row r="110" spans="2:11">
      <c r="B110" s="84"/>
      <c r="C110" s="84"/>
      <c r="D110" s="84"/>
      <c r="E110" s="84"/>
      <c r="F110" s="84"/>
      <c r="G110" s="84"/>
      <c r="H110" s="84"/>
      <c r="I110" s="84"/>
      <c r="J110" s="84"/>
      <c r="K110" s="84"/>
    </row>
    <row r="111" spans="2:11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</row>
    <row r="112" spans="2:11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</row>
    <row r="113" spans="2:11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</row>
    <row r="114" spans="2:11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</row>
    <row r="115" spans="2:11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</row>
    <row r="116" spans="2:11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</row>
    <row r="117" spans="2:11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2:11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2:11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2:11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2:11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2:11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2:11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2:11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2:11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2:11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2:11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2:11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2:11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2:11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2:11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2:11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2:11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2:11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2:11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2:11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2:11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2:11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2:11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2:11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2:11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2:11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2:11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2:11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2:11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2:11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2:11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2:11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2:11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2:11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2:11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2:11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2:11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2:11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2:11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2:11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2:11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2:11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2:11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2:11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2:11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2:11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2:11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2:11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2:11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2:11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2:11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2:11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2:11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2:11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2:11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2:11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2:11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2:11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2:11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2:11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2:11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2:11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2:11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2:11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2:11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2:11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2:11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2:11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2:11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2:11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2:11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2:11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2:11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2:11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2:11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2:11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2:11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2:11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2:11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2:11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2:11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2:11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2:11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2:11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2:11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2:11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2:11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2:11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2:11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2:11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2:11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2:11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2:11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2:11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2:11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2:11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2:11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2:11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2:11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2:11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2:11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2:11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2:11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2:11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2:11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2:11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2:11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2:11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2:11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2:11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2:11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2:11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2:11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2:11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2:11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2:11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2:11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2:11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</row>
    <row r="235" spans="2:11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</row>
    <row r="236" spans="2:11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</row>
    <row r="237" spans="2:11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</row>
    <row r="238" spans="2:11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</row>
    <row r="239" spans="2:11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</row>
    <row r="240" spans="2:11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</row>
    <row r="241" spans="2:11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</row>
    <row r="242" spans="2:11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</row>
    <row r="243" spans="2:11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</row>
    <row r="244" spans="2:11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</row>
    <row r="245" spans="2:11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</row>
    <row r="246" spans="2:11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</row>
    <row r="247" spans="2:11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spans="2:11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</row>
    <row r="249" spans="2:11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</row>
    <row r="250" spans="2:11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</row>
    <row r="251" spans="2:11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</row>
    <row r="252" spans="2:11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</row>
    <row r="253" spans="2:11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</row>
    <row r="254" spans="2:11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</row>
    <row r="255" spans="2:11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</row>
    <row r="256" spans="2:11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</row>
    <row r="257" spans="2:11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</row>
    <row r="258" spans="2:11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</row>
    <row r="259" spans="2:11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</row>
    <row r="260" spans="2:11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</row>
    <row r="261" spans="2:11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</row>
    <row r="262" spans="2:11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</row>
    <row r="263" spans="2:11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</row>
    <row r="264" spans="2:11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</row>
    <row r="265" spans="2:11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</row>
    <row r="266" spans="2:11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</row>
    <row r="267" spans="2:11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</row>
    <row r="268" spans="2:11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</row>
    <row r="269" spans="2:11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</row>
    <row r="270" spans="2:11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</row>
    <row r="271" spans="2:11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</row>
    <row r="272" spans="2:11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</row>
    <row r="273" spans="2:11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</row>
    <row r="274" spans="2:11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</row>
    <row r="275" spans="2:11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</row>
    <row r="276" spans="2:11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</row>
    <row r="277" spans="2:11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</row>
    <row r="278" spans="2:11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</row>
    <row r="279" spans="2:11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</row>
    <row r="280" spans="2:11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</row>
    <row r="281" spans="2:11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</row>
    <row r="282" spans="2:11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</row>
    <row r="283" spans="2:11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</row>
    <row r="284" spans="2:11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</row>
    <row r="285" spans="2:11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</row>
    <row r="286" spans="2:11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</row>
    <row r="287" spans="2:11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</row>
    <row r="288" spans="2:11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</row>
    <row r="289" spans="2:11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</row>
    <row r="290" spans="2:11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</row>
    <row r="291" spans="2:11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</row>
    <row r="292" spans="2:11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</row>
    <row r="293" spans="2:11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</row>
    <row r="294" spans="2:11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</row>
    <row r="295" spans="2:11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</row>
    <row r="296" spans="2:11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</row>
    <row r="297" spans="2:11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</row>
    <row r="298" spans="2:11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</row>
    <row r="299" spans="2:11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</row>
    <row r="300" spans="2:11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</row>
    <row r="301" spans="2:11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</row>
    <row r="302" spans="2:11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</row>
    <row r="303" spans="2:11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</row>
    <row r="304" spans="2:11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</row>
    <row r="305" spans="2:11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</row>
    <row r="306" spans="2:11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</row>
    <row r="307" spans="2:11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</row>
    <row r="308" spans="2:11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</row>
    <row r="309" spans="2:11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</row>
    <row r="310" spans="2:11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</row>
    <row r="311" spans="2:11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</row>
    <row r="312" spans="2:11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</row>
    <row r="313" spans="2:11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</row>
    <row r="314" spans="2:11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</row>
    <row r="315" spans="2:11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</row>
    <row r="316" spans="2:11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</row>
    <row r="317" spans="2:11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</row>
    <row r="318" spans="2:11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</row>
    <row r="319" spans="2:11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</row>
    <row r="320" spans="2:11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</row>
    <row r="321" spans="2:11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</row>
    <row r="322" spans="2:11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</row>
    <row r="323" spans="2:11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</row>
    <row r="324" spans="2:11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</row>
    <row r="325" spans="2:11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</row>
    <row r="326" spans="2:11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</row>
    <row r="327" spans="2:11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</row>
    <row r="328" spans="2:11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</row>
    <row r="329" spans="2:11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</row>
    <row r="330" spans="2:11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</row>
    <row r="331" spans="2:11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</row>
    <row r="332" spans="2:11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</row>
    <row r="333" spans="2:11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</row>
    <row r="334" spans="2:11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</row>
    <row r="335" spans="2:11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</row>
    <row r="336" spans="2:11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</row>
    <row r="337" spans="2:11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</row>
    <row r="338" spans="2:11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</row>
    <row r="339" spans="2:11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</row>
    <row r="340" spans="2:11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</row>
    <row r="341" spans="2:11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</row>
    <row r="342" spans="2:11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</row>
    <row r="343" spans="2:11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</row>
    <row r="344" spans="2:11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</row>
    <row r="345" spans="2:11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spans="2:11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</row>
    <row r="347" spans="2:11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</row>
    <row r="348" spans="2:11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</row>
    <row r="349" spans="2:11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</row>
    <row r="350" spans="2:11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</row>
    <row r="351" spans="2:11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</row>
    <row r="352" spans="2:11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</row>
    <row r="353" spans="2:11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</row>
    <row r="354" spans="2:11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</row>
    <row r="355" spans="2:11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</row>
    <row r="356" spans="2:11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</row>
    <row r="357" spans="2:11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</row>
    <row r="358" spans="2:11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</row>
    <row r="359" spans="2:11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</row>
    <row r="360" spans="2:11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</row>
    <row r="361" spans="2:11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</row>
    <row r="362" spans="2:11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</row>
    <row r="363" spans="2:11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</row>
    <row r="364" spans="2:11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</row>
    <row r="365" spans="2:11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</row>
    <row r="366" spans="2:11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</row>
    <row r="367" spans="2:11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</row>
    <row r="368" spans="2:11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</row>
    <row r="369" spans="2:11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</row>
    <row r="370" spans="2:11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</row>
    <row r="371" spans="2:11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</row>
    <row r="372" spans="2:11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</row>
    <row r="373" spans="2:11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</row>
    <row r="374" spans="2:11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</row>
    <row r="375" spans="2:11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</row>
    <row r="376" spans="2:11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</row>
    <row r="377" spans="2:11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</row>
    <row r="378" spans="2:11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</row>
    <row r="379" spans="2:11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</row>
    <row r="380" spans="2:11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</row>
    <row r="381" spans="2:11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</row>
    <row r="382" spans="2:11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</row>
    <row r="383" spans="2:11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</row>
    <row r="384" spans="2:11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</row>
    <row r="385" spans="2:11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</row>
    <row r="386" spans="2:11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</row>
    <row r="387" spans="2:11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</row>
    <row r="388" spans="2:11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</row>
    <row r="389" spans="2:11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</row>
    <row r="390" spans="2:11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</row>
    <row r="391" spans="2:11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</row>
    <row r="392" spans="2:11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</row>
    <row r="393" spans="2:11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</row>
    <row r="394" spans="2:11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</row>
    <row r="395" spans="2:11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</row>
    <row r="396" spans="2:11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</row>
    <row r="397" spans="2:11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</row>
    <row r="398" spans="2:11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</row>
    <row r="399" spans="2:11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</row>
    <row r="400" spans="2:11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</row>
    <row r="401" spans="2:11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</row>
    <row r="402" spans="2:11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</row>
    <row r="403" spans="2:11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</row>
    <row r="404" spans="2:11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</row>
    <row r="405" spans="2:11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</row>
    <row r="406" spans="2:11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</row>
    <row r="407" spans="2:11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</row>
    <row r="408" spans="2:11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</row>
    <row r="409" spans="2:11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</row>
    <row r="410" spans="2:11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</row>
    <row r="411" spans="2:11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</row>
    <row r="412" spans="2:11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</row>
    <row r="413" spans="2:11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</row>
    <row r="414" spans="2:11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</row>
    <row r="415" spans="2:11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</row>
    <row r="416" spans="2:11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</row>
    <row r="417" spans="2:11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</row>
    <row r="418" spans="2:11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</row>
    <row r="419" spans="2:11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</row>
    <row r="420" spans="2:11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</row>
    <row r="421" spans="2:11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</row>
    <row r="422" spans="2:11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</row>
    <row r="423" spans="2:11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</row>
    <row r="424" spans="2:11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</row>
    <row r="425" spans="2:11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</row>
    <row r="426" spans="2:11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</row>
    <row r="427" spans="2:11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</row>
    <row r="428" spans="2:11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</row>
    <row r="429" spans="2:11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</row>
    <row r="430" spans="2:11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</row>
    <row r="431" spans="2:11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</row>
    <row r="432" spans="2:11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</row>
    <row r="433" spans="2:11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</row>
    <row r="434" spans="2:11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</row>
    <row r="435" spans="2:11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</row>
    <row r="436" spans="2:11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</row>
    <row r="437" spans="2:11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</row>
    <row r="438" spans="2:11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</row>
    <row r="439" spans="2:11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</row>
    <row r="440" spans="2:11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</row>
    <row r="441" spans="2:11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</row>
    <row r="442" spans="2:11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</row>
    <row r="443" spans="2:11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</row>
    <row r="444" spans="2:11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</row>
    <row r="445" spans="2:11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</row>
    <row r="446" spans="2:11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</row>
    <row r="447" spans="2:11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</row>
    <row r="448" spans="2:11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</row>
    <row r="449" spans="2:11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</row>
    <row r="450" spans="2:11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</row>
    <row r="451" spans="2:11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</row>
    <row r="452" spans="2:11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</row>
    <row r="453" spans="2:11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</row>
    <row r="454" spans="2:11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</row>
    <row r="455" spans="2:11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</row>
    <row r="456" spans="2:11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</row>
    <row r="457" spans="2:11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</row>
    <row r="458" spans="2:11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</row>
    <row r="459" spans="2:11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</row>
    <row r="460" spans="2:11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</row>
    <row r="461" spans="2:11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</row>
    <row r="462" spans="2:11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</row>
    <row r="463" spans="2:11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</row>
    <row r="464" spans="2:11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</row>
    <row r="465" spans="2:11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</row>
    <row r="466" spans="2:11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</row>
    <row r="467" spans="2:11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</row>
    <row r="468" spans="2:11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</row>
    <row r="469" spans="2:11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</row>
    <row r="470" spans="2:11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</row>
    <row r="471" spans="2:11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</row>
    <row r="472" spans="2:11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</row>
    <row r="473" spans="2:11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</row>
    <row r="474" spans="2:11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</row>
    <row r="475" spans="2:11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</row>
    <row r="476" spans="2:11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</row>
    <row r="477" spans="2:11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</row>
    <row r="478" spans="2:11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</row>
    <row r="479" spans="2:11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</row>
    <row r="480" spans="2:11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</row>
    <row r="481" spans="2:11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</row>
    <row r="482" spans="2:11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</row>
    <row r="483" spans="2:11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</row>
    <row r="484" spans="2:11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</row>
    <row r="485" spans="2:11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</row>
    <row r="486" spans="2:11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</row>
    <row r="487" spans="2:11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</row>
    <row r="488" spans="2:11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</row>
    <row r="489" spans="2:11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</row>
    <row r="490" spans="2:11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</row>
    <row r="491" spans="2:11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</row>
    <row r="492" spans="2:11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</row>
    <row r="493" spans="2:11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</row>
    <row r="494" spans="2:11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</row>
    <row r="495" spans="2:11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</row>
    <row r="496" spans="2:11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</row>
    <row r="497" spans="2:11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</row>
    <row r="498" spans="2:11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</row>
    <row r="499" spans="2:11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</row>
    <row r="500" spans="2:11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64.710937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9.7109375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141</v>
      </c>
      <c r="C1" s="67" t="s" vm="1">
        <v>221</v>
      </c>
    </row>
    <row r="2" spans="2:12">
      <c r="B2" s="46" t="s">
        <v>140</v>
      </c>
      <c r="C2" s="67" t="s">
        <v>222</v>
      </c>
    </row>
    <row r="3" spans="2:12">
      <c r="B3" s="46" t="s">
        <v>142</v>
      </c>
      <c r="C3" s="67" t="s">
        <v>223</v>
      </c>
    </row>
    <row r="4" spans="2:12">
      <c r="B4" s="46" t="s">
        <v>143</v>
      </c>
      <c r="C4" s="67">
        <v>12152</v>
      </c>
    </row>
    <row r="6" spans="2:12" ht="26.25" customHeight="1">
      <c r="B6" s="127" t="s">
        <v>170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6.25" customHeight="1">
      <c r="B7" s="127" t="s">
        <v>94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3" customFormat="1" ht="78.75">
      <c r="B8" s="21" t="s">
        <v>111</v>
      </c>
      <c r="C8" s="29" t="s">
        <v>44</v>
      </c>
      <c r="D8" s="29" t="s">
        <v>65</v>
      </c>
      <c r="E8" s="29" t="s">
        <v>98</v>
      </c>
      <c r="F8" s="29" t="s">
        <v>99</v>
      </c>
      <c r="G8" s="29" t="s">
        <v>197</v>
      </c>
      <c r="H8" s="29" t="s">
        <v>196</v>
      </c>
      <c r="I8" s="29" t="s">
        <v>106</v>
      </c>
      <c r="J8" s="29" t="s">
        <v>58</v>
      </c>
      <c r="K8" s="29" t="s">
        <v>144</v>
      </c>
      <c r="L8" s="30" t="s">
        <v>146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204</v>
      </c>
      <c r="H9" s="15"/>
      <c r="I9" s="15" t="s">
        <v>200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4" t="s">
        <v>47</v>
      </c>
      <c r="C11" s="72"/>
      <c r="D11" s="72"/>
      <c r="E11" s="72"/>
      <c r="F11" s="72"/>
      <c r="G11" s="102"/>
      <c r="H11" s="81"/>
      <c r="I11" s="102">
        <v>-4.7376827409999995</v>
      </c>
      <c r="J11" s="72"/>
      <c r="K11" s="80">
        <f>IFERROR(I11/$I$11,0)</f>
        <v>1</v>
      </c>
      <c r="L11" s="80">
        <f>I11/'סכום נכסי הקרן'!$C$42</f>
        <v>-9.1670035062167818E-5</v>
      </c>
    </row>
    <row r="12" spans="2:12" ht="21" customHeight="1">
      <c r="B12" s="88" t="s">
        <v>2003</v>
      </c>
      <c r="C12" s="72"/>
      <c r="D12" s="72"/>
      <c r="E12" s="72"/>
      <c r="F12" s="72"/>
      <c r="G12" s="102"/>
      <c r="H12" s="81"/>
      <c r="I12" s="102">
        <v>-5.1211917599999994</v>
      </c>
      <c r="J12" s="72"/>
      <c r="K12" s="80">
        <f t="shared" ref="K12:K16" si="0">IFERROR(I12/$I$11,0)</f>
        <v>1.0809486493641935</v>
      </c>
      <c r="L12" s="80">
        <f>I12/'סכום נכסי הקרן'!$C$42</f>
        <v>-9.9090600587618553E-5</v>
      </c>
    </row>
    <row r="13" spans="2:12">
      <c r="B13" s="71" t="s">
        <v>2004</v>
      </c>
      <c r="C13" s="72">
        <v>8050</v>
      </c>
      <c r="D13" s="82" t="s">
        <v>357</v>
      </c>
      <c r="E13" s="82" t="s">
        <v>128</v>
      </c>
      <c r="F13" s="104">
        <v>44144</v>
      </c>
      <c r="G13" s="102">
        <v>-1545.6215669999999</v>
      </c>
      <c r="H13" s="81">
        <v>408</v>
      </c>
      <c r="I13" s="102">
        <v>-6.3061359929999998</v>
      </c>
      <c r="J13" s="72"/>
      <c r="K13" s="80">
        <f t="shared" si="0"/>
        <v>1.3310591564999859</v>
      </c>
      <c r="L13" s="80">
        <f>I13/'סכום נכסי הקרן'!$C$42</f>
        <v>-1.220182395461732E-4</v>
      </c>
    </row>
    <row r="14" spans="2:12">
      <c r="B14" s="71" t="s">
        <v>2005</v>
      </c>
      <c r="C14" s="72" t="s">
        <v>2006</v>
      </c>
      <c r="D14" s="82" t="s">
        <v>151</v>
      </c>
      <c r="E14" s="82" t="s">
        <v>128</v>
      </c>
      <c r="F14" s="104">
        <v>44014</v>
      </c>
      <c r="G14" s="102">
        <v>12.214755</v>
      </c>
      <c r="H14" s="81">
        <v>9700.9251000000004</v>
      </c>
      <c r="I14" s="102">
        <v>1.184944233</v>
      </c>
      <c r="J14" s="72"/>
      <c r="K14" s="80">
        <f t="shared" si="0"/>
        <v>-0.25011050713579219</v>
      </c>
      <c r="L14" s="80">
        <f>I14/'סכום נכסי הקרן'!$C$42</f>
        <v>2.2927638958554645E-5</v>
      </c>
    </row>
    <row r="15" spans="2:12">
      <c r="B15" s="88" t="s">
        <v>192</v>
      </c>
      <c r="C15" s="72"/>
      <c r="D15" s="72"/>
      <c r="E15" s="72"/>
      <c r="F15" s="72"/>
      <c r="G15" s="102"/>
      <c r="H15" s="81"/>
      <c r="I15" s="102">
        <v>0.38350901900000001</v>
      </c>
      <c r="J15" s="72"/>
      <c r="K15" s="80">
        <f t="shared" si="0"/>
        <v>-8.0948649364193478E-2</v>
      </c>
      <c r="L15" s="80">
        <f>I15/'סכום נכסי הקרן'!$C$42</f>
        <v>7.4205655254507443E-6</v>
      </c>
    </row>
    <row r="16" spans="2:12">
      <c r="B16" s="71" t="s">
        <v>2007</v>
      </c>
      <c r="C16" s="72" t="s">
        <v>2008</v>
      </c>
      <c r="D16" s="82" t="s">
        <v>928</v>
      </c>
      <c r="E16" s="82" t="s">
        <v>127</v>
      </c>
      <c r="F16" s="104">
        <v>43879</v>
      </c>
      <c r="G16" s="102">
        <v>34.837055999999997</v>
      </c>
      <c r="H16" s="81">
        <v>342.4153</v>
      </c>
      <c r="I16" s="102">
        <v>0.38350901900000001</v>
      </c>
      <c r="J16" s="72"/>
      <c r="K16" s="80">
        <f t="shared" si="0"/>
        <v>-8.0948649364193478E-2</v>
      </c>
      <c r="L16" s="80">
        <f>I16/'סכום נכסי הקרן'!$C$42</f>
        <v>7.4205655254507443E-6</v>
      </c>
    </row>
    <row r="17" spans="2:12">
      <c r="B17" s="84"/>
      <c r="C17" s="72"/>
      <c r="D17" s="72"/>
      <c r="E17" s="72"/>
      <c r="F17" s="72"/>
      <c r="G17" s="102"/>
      <c r="H17" s="81"/>
      <c r="I17" s="72"/>
      <c r="J17" s="72"/>
      <c r="K17" s="80"/>
      <c r="L17" s="72"/>
    </row>
    <row r="18" spans="2:12"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spans="2:12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2:12">
      <c r="B20" s="116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2:12">
      <c r="B21" s="116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2:12">
      <c r="B22" s="116"/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pans="2:12"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4" spans="2:12"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</row>
    <row r="25" spans="2:12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2:12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</row>
    <row r="27" spans="2:12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8" spans="2:12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</row>
    <row r="29" spans="2:12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</row>
    <row r="30" spans="2:12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2:12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2" spans="2:12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</row>
    <row r="33" spans="2:12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2:12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2:12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2:12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2:12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2:12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spans="2:12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</row>
    <row r="40" spans="2:12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</row>
    <row r="41" spans="2:12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</row>
    <row r="42" spans="2:12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2:12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</row>
    <row r="44" spans="2:12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</row>
    <row r="45" spans="2:12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6" spans="2:12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</row>
    <row r="47" spans="2:12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</row>
    <row r="48" spans="2:12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</row>
    <row r="49" spans="2:12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0" spans="2:12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</row>
    <row r="51" spans="2:12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</row>
    <row r="52" spans="2:12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</row>
    <row r="53" spans="2:12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</row>
    <row r="54" spans="2:12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</row>
    <row r="55" spans="2:12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</row>
    <row r="56" spans="2:12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</row>
    <row r="57" spans="2:12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</row>
    <row r="58" spans="2:12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</row>
    <row r="59" spans="2:12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2:12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</row>
    <row r="61" spans="2:12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2:12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</row>
    <row r="63" spans="2:12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</row>
    <row r="64" spans="2:12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</row>
    <row r="65" spans="2:12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</row>
    <row r="66" spans="2:12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</row>
    <row r="67" spans="2:12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</row>
    <row r="68" spans="2:12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</row>
    <row r="69" spans="2:12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</row>
    <row r="70" spans="2:12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</row>
    <row r="71" spans="2:12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</row>
    <row r="72" spans="2:12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</row>
    <row r="73" spans="2:12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</row>
    <row r="74" spans="2:12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</row>
    <row r="75" spans="2:12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</row>
    <row r="76" spans="2:12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</row>
    <row r="77" spans="2:12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</row>
    <row r="78" spans="2:12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</row>
    <row r="79" spans="2:12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</row>
    <row r="80" spans="2:12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</row>
    <row r="81" spans="2:12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</row>
    <row r="82" spans="2:12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</row>
    <row r="83" spans="2:12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</row>
    <row r="84" spans="2:12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</row>
    <row r="85" spans="2:12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</row>
    <row r="86" spans="2:12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</row>
    <row r="87" spans="2:12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</row>
    <row r="88" spans="2:12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</row>
    <row r="89" spans="2:12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</row>
    <row r="90" spans="2:12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</row>
    <row r="91" spans="2:12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</row>
    <row r="92" spans="2:12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</row>
    <row r="93" spans="2:12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</row>
    <row r="94" spans="2:12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</row>
    <row r="95" spans="2:12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</row>
    <row r="96" spans="2:12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</row>
    <row r="97" spans="2:12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</row>
    <row r="98" spans="2:12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</row>
    <row r="99" spans="2:12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</row>
    <row r="100" spans="2:12"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</row>
    <row r="101" spans="2:12"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</row>
    <row r="102" spans="2:12"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</row>
    <row r="103" spans="2:12"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2:12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</row>
    <row r="105" spans="2:12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</row>
    <row r="106" spans="2:12"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</row>
    <row r="107" spans="2:12"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</row>
    <row r="108" spans="2:12"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</row>
    <row r="109" spans="2:12"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</row>
    <row r="110" spans="2:12"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</row>
    <row r="111" spans="2:12"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</row>
    <row r="112" spans="2:12"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</row>
    <row r="113" spans="2:12"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</row>
    <row r="114" spans="2:12"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</row>
    <row r="115" spans="2:12"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</row>
    <row r="116" spans="2:12"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</row>
    <row r="117" spans="2:12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</row>
    <row r="441" spans="2:12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</row>
    <row r="442" spans="2:12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</row>
    <row r="443" spans="2:12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</row>
    <row r="444" spans="2:12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</row>
    <row r="445" spans="2:12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</row>
    <row r="446" spans="2:12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</row>
    <row r="447" spans="2:12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</row>
    <row r="448" spans="2:12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</row>
    <row r="449" spans="2:12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</row>
    <row r="450" spans="2:12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</row>
    <row r="451" spans="2:12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</row>
    <row r="452" spans="2:12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</row>
    <row r="453" spans="2:12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</row>
    <row r="454" spans="2:12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</row>
    <row r="455" spans="2:12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</row>
    <row r="456" spans="2:12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</row>
    <row r="457" spans="2:12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</row>
    <row r="458" spans="2:12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</row>
    <row r="459" spans="2:12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</row>
    <row r="460" spans="2:12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</row>
    <row r="461" spans="2:12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</row>
    <row r="462" spans="2:12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</row>
    <row r="463" spans="2:12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</row>
    <row r="464" spans="2:12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</row>
    <row r="465" spans="2:12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</row>
    <row r="466" spans="2:12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</row>
    <row r="467" spans="2:12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</row>
    <row r="468" spans="2:12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</row>
    <row r="469" spans="2:12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</row>
    <row r="470" spans="2:12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</row>
    <row r="471" spans="2:12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</row>
    <row r="472" spans="2:12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</row>
    <row r="473" spans="2:12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</row>
    <row r="474" spans="2:12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</row>
    <row r="475" spans="2:12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</row>
    <row r="476" spans="2:12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</row>
    <row r="477" spans="2:12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</row>
    <row r="478" spans="2:12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</row>
    <row r="479" spans="2:12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</row>
    <row r="480" spans="2:12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</row>
    <row r="481" spans="2:12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</row>
    <row r="482" spans="2:12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</row>
    <row r="483" spans="2:12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</row>
    <row r="484" spans="2:12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</row>
    <row r="485" spans="2:12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</row>
    <row r="486" spans="2:12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</row>
    <row r="487" spans="2:12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</row>
    <row r="488" spans="2:12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</row>
    <row r="489" spans="2:12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</row>
    <row r="490" spans="2:12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</row>
    <row r="491" spans="2:12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</row>
    <row r="492" spans="2:12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</row>
    <row r="493" spans="2:12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</row>
    <row r="494" spans="2:12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</row>
    <row r="495" spans="2:12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</row>
    <row r="496" spans="2:12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</row>
    <row r="497" spans="2:12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</row>
    <row r="498" spans="2:12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</row>
    <row r="499" spans="2:12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</row>
    <row r="500" spans="2:12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</row>
    <row r="501" spans="2:12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</row>
    <row r="502" spans="2:12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</row>
    <row r="503" spans="2:12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</row>
    <row r="504" spans="2:12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</row>
    <row r="505" spans="2:12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</row>
    <row r="506" spans="2:12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</row>
    <row r="507" spans="2:12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</row>
    <row r="508" spans="2:12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</row>
    <row r="509" spans="2:12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</row>
    <row r="510" spans="2:12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</row>
    <row r="511" spans="2:12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</row>
    <row r="512" spans="2:12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</row>
    <row r="513" spans="2:12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</row>
    <row r="514" spans="2:12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</row>
    <row r="515" spans="2:12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</row>
    <row r="516" spans="2:12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</row>
    <row r="517" spans="2:12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</row>
    <row r="518" spans="2:12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</row>
    <row r="519" spans="2:12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</row>
    <row r="520" spans="2:12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</row>
    <row r="521" spans="2:12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</row>
    <row r="522" spans="2:12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</row>
    <row r="523" spans="2:12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</row>
    <row r="524" spans="2:12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</row>
    <row r="525" spans="2:12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</row>
    <row r="526" spans="2:12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</row>
    <row r="527" spans="2:12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</row>
    <row r="528" spans="2:12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</row>
    <row r="529" spans="2:12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</row>
    <row r="530" spans="2:12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</row>
    <row r="531" spans="2:12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</row>
    <row r="532" spans="2:12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</row>
    <row r="533" spans="2:12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</row>
    <row r="534" spans="2:12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</row>
    <row r="535" spans="2:12">
      <c r="B535" s="113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</row>
    <row r="536" spans="2:12">
      <c r="B536" s="113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</row>
    <row r="537" spans="2:12">
      <c r="B537" s="113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</row>
    <row r="538" spans="2:12">
      <c r="B538" s="113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</row>
    <row r="539" spans="2:12">
      <c r="B539" s="113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</row>
    <row r="540" spans="2:12">
      <c r="B540" s="113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</row>
    <row r="541" spans="2:12">
      <c r="B541" s="113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</row>
    <row r="542" spans="2:12">
      <c r="B542" s="113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</row>
    <row r="543" spans="2:12">
      <c r="B543" s="113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</row>
    <row r="544" spans="2:12"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</row>
    <row r="545" spans="2:12">
      <c r="B545" s="113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</row>
    <row r="546" spans="2:12">
      <c r="B546" s="113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</row>
    <row r="547" spans="2:12">
      <c r="B547" s="113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</row>
    <row r="548" spans="2:12">
      <c r="B548" s="113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</row>
    <row r="549" spans="2:12"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</row>
    <row r="550" spans="2:12">
      <c r="B550" s="113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</row>
    <row r="551" spans="2:12">
      <c r="B551" s="113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</row>
    <row r="552" spans="2:12">
      <c r="B552" s="113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</row>
    <row r="553" spans="2:12">
      <c r="B553" s="113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</row>
    <row r="554" spans="2:12"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</row>
    <row r="555" spans="2:12">
      <c r="B555" s="113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</row>
    <row r="556" spans="2:12">
      <c r="B556" s="113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</row>
    <row r="557" spans="2:12">
      <c r="B557" s="113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</row>
    <row r="558" spans="2:12">
      <c r="B558" s="113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</row>
    <row r="559" spans="2:12">
      <c r="B559" s="113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</row>
    <row r="560" spans="2:12">
      <c r="B560" s="113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</row>
    <row r="561" spans="2:12">
      <c r="B561" s="113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</row>
    <row r="562" spans="2:12">
      <c r="B562" s="113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</row>
    <row r="563" spans="2:12">
      <c r="B563" s="113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</row>
    <row r="564" spans="2:12">
      <c r="B564" s="113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</row>
    <row r="565" spans="2:12">
      <c r="B565" s="113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</row>
    <row r="566" spans="2:12">
      <c r="B566" s="113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</row>
    <row r="567" spans="2:12">
      <c r="B567" s="113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</row>
    <row r="568" spans="2:12">
      <c r="B568" s="113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</row>
    <row r="569" spans="2:12">
      <c r="B569" s="113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</row>
    <row r="570" spans="2:12">
      <c r="B570" s="113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141</v>
      </c>
      <c r="C1" s="67" t="s" vm="1">
        <v>221</v>
      </c>
    </row>
    <row r="2" spans="2:12">
      <c r="B2" s="46" t="s">
        <v>140</v>
      </c>
      <c r="C2" s="67" t="s">
        <v>222</v>
      </c>
    </row>
    <row r="3" spans="2:12">
      <c r="B3" s="46" t="s">
        <v>142</v>
      </c>
      <c r="C3" s="67" t="s">
        <v>223</v>
      </c>
    </row>
    <row r="4" spans="2:12">
      <c r="B4" s="46" t="s">
        <v>143</v>
      </c>
      <c r="C4" s="67">
        <v>12152</v>
      </c>
    </row>
    <row r="6" spans="2:12" ht="26.25" customHeight="1">
      <c r="B6" s="127" t="s">
        <v>170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6.25" customHeight="1">
      <c r="B7" s="127" t="s">
        <v>95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3" customFormat="1" ht="78.75">
      <c r="B8" s="21" t="s">
        <v>111</v>
      </c>
      <c r="C8" s="29" t="s">
        <v>44</v>
      </c>
      <c r="D8" s="29" t="s">
        <v>65</v>
      </c>
      <c r="E8" s="29" t="s">
        <v>98</v>
      </c>
      <c r="F8" s="29" t="s">
        <v>99</v>
      </c>
      <c r="G8" s="29" t="s">
        <v>197</v>
      </c>
      <c r="H8" s="29" t="s">
        <v>196</v>
      </c>
      <c r="I8" s="29" t="s">
        <v>106</v>
      </c>
      <c r="J8" s="29" t="s">
        <v>58</v>
      </c>
      <c r="K8" s="29" t="s">
        <v>144</v>
      </c>
      <c r="L8" s="30" t="s">
        <v>146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204</v>
      </c>
      <c r="H9" s="15"/>
      <c r="I9" s="15" t="s">
        <v>200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8" t="s">
        <v>49</v>
      </c>
      <c r="C11" s="84"/>
      <c r="D11" s="84"/>
      <c r="E11" s="84"/>
      <c r="F11" s="84"/>
      <c r="G11" s="84"/>
      <c r="H11" s="84"/>
      <c r="I11" s="119">
        <v>0</v>
      </c>
      <c r="J11" s="84"/>
      <c r="K11" s="120">
        <v>0</v>
      </c>
      <c r="L11" s="120">
        <v>0</v>
      </c>
    </row>
    <row r="12" spans="2:12" ht="19.5" customHeight="1">
      <c r="B12" s="115" t="s">
        <v>212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2:12">
      <c r="B13" s="115" t="s">
        <v>107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2:12">
      <c r="B14" s="115" t="s">
        <v>195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2:12">
      <c r="B15" s="115" t="s">
        <v>203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2:12" s="6" customFormat="1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2:12" s="6" customFormat="1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2:12" s="6" customFormat="1"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spans="2:12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2:12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2:12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2:12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pans="2:12"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4" spans="2:12"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</row>
    <row r="25" spans="2:12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2:12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</row>
    <row r="27" spans="2:12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8" spans="2:12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</row>
    <row r="29" spans="2:12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</row>
    <row r="30" spans="2:12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2:12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2" spans="2:12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</row>
    <row r="33" spans="2:12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2:12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2:12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2:12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2:12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2:12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spans="2:12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</row>
    <row r="40" spans="2:12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</row>
    <row r="41" spans="2:12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</row>
    <row r="42" spans="2:12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2:12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</row>
    <row r="44" spans="2:12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</row>
    <row r="45" spans="2:12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6" spans="2:12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</row>
    <row r="47" spans="2:12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</row>
    <row r="48" spans="2:12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</row>
    <row r="49" spans="2:12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0" spans="2:12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</row>
    <row r="51" spans="2:12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</row>
    <row r="52" spans="2:12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</row>
    <row r="53" spans="2:12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</row>
    <row r="54" spans="2:12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</row>
    <row r="55" spans="2:12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</row>
    <row r="56" spans="2:12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</row>
    <row r="57" spans="2:12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</row>
    <row r="58" spans="2:12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</row>
    <row r="59" spans="2:12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2:12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</row>
    <row r="61" spans="2:12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2:12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</row>
    <row r="63" spans="2:12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</row>
    <row r="64" spans="2:12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</row>
    <row r="65" spans="2:12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</row>
    <row r="66" spans="2:12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</row>
    <row r="67" spans="2:12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</row>
    <row r="68" spans="2:12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</row>
    <row r="69" spans="2:12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</row>
    <row r="70" spans="2:12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</row>
    <row r="71" spans="2:12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</row>
    <row r="72" spans="2:12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</row>
    <row r="73" spans="2:12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</row>
    <row r="74" spans="2:12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</row>
    <row r="75" spans="2:12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</row>
    <row r="76" spans="2:12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</row>
    <row r="77" spans="2:12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</row>
    <row r="78" spans="2:12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</row>
    <row r="79" spans="2:12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</row>
    <row r="80" spans="2:12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</row>
    <row r="81" spans="2:12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</row>
    <row r="82" spans="2:12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</row>
    <row r="83" spans="2:12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</row>
    <row r="84" spans="2:12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</row>
    <row r="85" spans="2:12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</row>
    <row r="86" spans="2:12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</row>
    <row r="87" spans="2:12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</row>
    <row r="88" spans="2:12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</row>
    <row r="89" spans="2:12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</row>
    <row r="90" spans="2:12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</row>
    <row r="91" spans="2:12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</row>
    <row r="92" spans="2:12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</row>
    <row r="93" spans="2:12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</row>
    <row r="94" spans="2:12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</row>
    <row r="95" spans="2:12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</row>
    <row r="96" spans="2:12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</row>
    <row r="97" spans="2:12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</row>
    <row r="98" spans="2:12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</row>
    <row r="99" spans="2:12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</row>
    <row r="100" spans="2:12"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</row>
    <row r="101" spans="2:12"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</row>
    <row r="102" spans="2:12"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</row>
    <row r="103" spans="2:12"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2:12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</row>
    <row r="105" spans="2:12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</row>
    <row r="106" spans="2:12"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</row>
    <row r="107" spans="2:12"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</row>
    <row r="108" spans="2:12"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</row>
    <row r="109" spans="2:12"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</row>
    <row r="110" spans="2:12"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</row>
    <row r="111" spans="2:12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</row>
    <row r="112" spans="2:12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</row>
    <row r="113" spans="2:12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</row>
    <row r="114" spans="2:12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</row>
    <row r="115" spans="2:12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</row>
    <row r="116" spans="2:12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2:12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</row>
    <row r="441" spans="2:12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</row>
    <row r="442" spans="2:12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</row>
    <row r="443" spans="2:12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</row>
    <row r="444" spans="2:12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</row>
    <row r="445" spans="2:12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</row>
    <row r="446" spans="2:12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</row>
    <row r="447" spans="2:12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</row>
    <row r="448" spans="2:12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</row>
    <row r="449" spans="2:12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</row>
    <row r="450" spans="2:12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</row>
    <row r="451" spans="2:12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</row>
    <row r="452" spans="2:12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</row>
    <row r="453" spans="2:12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</row>
    <row r="454" spans="2:12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</row>
    <row r="455" spans="2:12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</row>
    <row r="456" spans="2:12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</row>
    <row r="457" spans="2:12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</row>
    <row r="458" spans="2:12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</row>
    <row r="459" spans="2:12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</row>
    <row r="460" spans="2:12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</row>
    <row r="461" spans="2:12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</row>
    <row r="462" spans="2:12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</row>
    <row r="463" spans="2:12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</row>
    <row r="464" spans="2:12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</row>
    <row r="465" spans="2:12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</row>
    <row r="466" spans="2:12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</row>
    <row r="467" spans="2:12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</row>
    <row r="468" spans="2:12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</row>
    <row r="469" spans="2:12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</row>
    <row r="470" spans="2:12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</row>
    <row r="471" spans="2:12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</row>
    <row r="472" spans="2:12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</row>
    <row r="473" spans="2:12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</row>
    <row r="474" spans="2:12">
      <c r="B474" s="113"/>
      <c r="C474" s="113"/>
      <c r="D474" s="113"/>
      <c r="E474" s="114"/>
      <c r="F474" s="114"/>
      <c r="G474" s="114"/>
      <c r="H474" s="114"/>
      <c r="I474" s="114"/>
      <c r="J474" s="114"/>
      <c r="K474" s="114"/>
      <c r="L474" s="114"/>
    </row>
    <row r="475" spans="2:12">
      <c r="B475" s="113"/>
      <c r="C475" s="113"/>
      <c r="D475" s="113"/>
      <c r="E475" s="114"/>
      <c r="F475" s="114"/>
      <c r="G475" s="114"/>
      <c r="H475" s="114"/>
      <c r="I475" s="114"/>
      <c r="J475" s="114"/>
      <c r="K475" s="114"/>
      <c r="L475" s="114"/>
    </row>
    <row r="476" spans="2:12">
      <c r="B476" s="113"/>
      <c r="C476" s="113"/>
      <c r="D476" s="113"/>
      <c r="E476" s="114"/>
      <c r="F476" s="114"/>
      <c r="G476" s="114"/>
      <c r="H476" s="114"/>
      <c r="I476" s="114"/>
      <c r="J476" s="114"/>
      <c r="K476" s="114"/>
      <c r="L476" s="114"/>
    </row>
    <row r="477" spans="2:12">
      <c r="B477" s="113"/>
      <c r="C477" s="113"/>
      <c r="D477" s="113"/>
      <c r="E477" s="114"/>
      <c r="F477" s="114"/>
      <c r="G477" s="114"/>
      <c r="H477" s="114"/>
      <c r="I477" s="114"/>
      <c r="J477" s="114"/>
      <c r="K477" s="114"/>
      <c r="L477" s="114"/>
    </row>
    <row r="478" spans="2:12">
      <c r="B478" s="113"/>
      <c r="C478" s="113"/>
      <c r="D478" s="113"/>
      <c r="E478" s="114"/>
      <c r="F478" s="114"/>
      <c r="G478" s="114"/>
      <c r="H478" s="114"/>
      <c r="I478" s="114"/>
      <c r="J478" s="114"/>
      <c r="K478" s="114"/>
      <c r="L478" s="114"/>
    </row>
    <row r="479" spans="2:12">
      <c r="B479" s="113"/>
      <c r="C479" s="113"/>
      <c r="D479" s="113"/>
      <c r="E479" s="114"/>
      <c r="F479" s="114"/>
      <c r="G479" s="114"/>
      <c r="H479" s="114"/>
      <c r="I479" s="114"/>
      <c r="J479" s="114"/>
      <c r="K479" s="114"/>
      <c r="L479" s="114"/>
    </row>
    <row r="480" spans="2:12">
      <c r="B480" s="113"/>
      <c r="C480" s="113"/>
      <c r="D480" s="113"/>
      <c r="E480" s="114"/>
      <c r="F480" s="114"/>
      <c r="G480" s="114"/>
      <c r="H480" s="114"/>
      <c r="I480" s="114"/>
      <c r="J480" s="114"/>
      <c r="K480" s="114"/>
      <c r="L480" s="114"/>
    </row>
    <row r="481" spans="2:12">
      <c r="B481" s="113"/>
      <c r="C481" s="113"/>
      <c r="D481" s="113"/>
      <c r="E481" s="114"/>
      <c r="F481" s="114"/>
      <c r="G481" s="114"/>
      <c r="H481" s="114"/>
      <c r="I481" s="114"/>
      <c r="J481" s="114"/>
      <c r="K481" s="114"/>
      <c r="L481" s="114"/>
    </row>
    <row r="482" spans="2:12">
      <c r="B482" s="113"/>
      <c r="C482" s="113"/>
      <c r="D482" s="113"/>
      <c r="E482" s="114"/>
      <c r="F482" s="114"/>
      <c r="G482" s="114"/>
      <c r="H482" s="114"/>
      <c r="I482" s="114"/>
      <c r="J482" s="114"/>
      <c r="K482" s="114"/>
      <c r="L482" s="114"/>
    </row>
    <row r="483" spans="2:12">
      <c r="B483" s="113"/>
      <c r="C483" s="113"/>
      <c r="D483" s="113"/>
      <c r="E483" s="114"/>
      <c r="F483" s="114"/>
      <c r="G483" s="114"/>
      <c r="H483" s="114"/>
      <c r="I483" s="114"/>
      <c r="J483" s="114"/>
      <c r="K483" s="114"/>
      <c r="L483" s="114"/>
    </row>
    <row r="484" spans="2:12">
      <c r="B484" s="113"/>
      <c r="C484" s="113"/>
      <c r="D484" s="113"/>
      <c r="E484" s="114"/>
      <c r="F484" s="114"/>
      <c r="G484" s="114"/>
      <c r="H484" s="114"/>
      <c r="I484" s="114"/>
      <c r="J484" s="114"/>
      <c r="K484" s="114"/>
      <c r="L484" s="114"/>
    </row>
    <row r="485" spans="2:12">
      <c r="B485" s="113"/>
      <c r="C485" s="113"/>
      <c r="D485" s="113"/>
      <c r="E485" s="114"/>
      <c r="F485" s="114"/>
      <c r="G485" s="114"/>
      <c r="H485" s="114"/>
      <c r="I485" s="114"/>
      <c r="J485" s="114"/>
      <c r="K485" s="114"/>
      <c r="L485" s="114"/>
    </row>
    <row r="486" spans="2:12">
      <c r="B486" s="113"/>
      <c r="C486" s="113"/>
      <c r="D486" s="113"/>
      <c r="E486" s="114"/>
      <c r="F486" s="114"/>
      <c r="G486" s="114"/>
      <c r="H486" s="114"/>
      <c r="I486" s="114"/>
      <c r="J486" s="114"/>
      <c r="K486" s="114"/>
      <c r="L486" s="114"/>
    </row>
    <row r="487" spans="2:12">
      <c r="B487" s="113"/>
      <c r="C487" s="113"/>
      <c r="D487" s="113"/>
      <c r="E487" s="114"/>
      <c r="F487" s="114"/>
      <c r="G487" s="114"/>
      <c r="H487" s="114"/>
      <c r="I487" s="114"/>
      <c r="J487" s="114"/>
      <c r="K487" s="114"/>
      <c r="L487" s="114"/>
    </row>
    <row r="488" spans="2:12">
      <c r="B488" s="113"/>
      <c r="C488" s="113"/>
      <c r="D488" s="113"/>
      <c r="E488" s="114"/>
      <c r="F488" s="114"/>
      <c r="G488" s="114"/>
      <c r="H488" s="114"/>
      <c r="I488" s="114"/>
      <c r="J488" s="114"/>
      <c r="K488" s="114"/>
      <c r="L488" s="114"/>
    </row>
    <row r="489" spans="2:12">
      <c r="B489" s="113"/>
      <c r="C489" s="113"/>
      <c r="D489" s="113"/>
      <c r="E489" s="114"/>
      <c r="F489" s="114"/>
      <c r="G489" s="114"/>
      <c r="H489" s="114"/>
      <c r="I489" s="114"/>
      <c r="J489" s="114"/>
      <c r="K489" s="114"/>
      <c r="L489" s="114"/>
    </row>
    <row r="490" spans="2:12">
      <c r="B490" s="113"/>
      <c r="C490" s="113"/>
      <c r="D490" s="113"/>
      <c r="E490" s="114"/>
      <c r="F490" s="114"/>
      <c r="G490" s="114"/>
      <c r="H490" s="114"/>
      <c r="I490" s="114"/>
      <c r="J490" s="114"/>
      <c r="K490" s="114"/>
      <c r="L490" s="114"/>
    </row>
    <row r="491" spans="2:12">
      <c r="B491" s="113"/>
      <c r="C491" s="113"/>
      <c r="D491" s="113"/>
      <c r="E491" s="114"/>
      <c r="F491" s="114"/>
      <c r="G491" s="114"/>
      <c r="H491" s="114"/>
      <c r="I491" s="114"/>
      <c r="J491" s="114"/>
      <c r="K491" s="114"/>
      <c r="L491" s="114"/>
    </row>
    <row r="492" spans="2:12">
      <c r="B492" s="113"/>
      <c r="C492" s="113"/>
      <c r="D492" s="113"/>
      <c r="E492" s="114"/>
      <c r="F492" s="114"/>
      <c r="G492" s="114"/>
      <c r="H492" s="114"/>
      <c r="I492" s="114"/>
      <c r="J492" s="114"/>
      <c r="K492" s="114"/>
      <c r="L492" s="114"/>
    </row>
    <row r="493" spans="2:12">
      <c r="B493" s="113"/>
      <c r="C493" s="113"/>
      <c r="D493" s="113"/>
      <c r="E493" s="114"/>
      <c r="F493" s="114"/>
      <c r="G493" s="114"/>
      <c r="H493" s="114"/>
      <c r="I493" s="114"/>
      <c r="J493" s="114"/>
      <c r="K493" s="114"/>
      <c r="L493" s="114"/>
    </row>
    <row r="494" spans="2:12">
      <c r="B494" s="113"/>
      <c r="C494" s="113"/>
      <c r="D494" s="113"/>
      <c r="E494" s="114"/>
      <c r="F494" s="114"/>
      <c r="G494" s="114"/>
      <c r="H494" s="114"/>
      <c r="I494" s="114"/>
      <c r="J494" s="114"/>
      <c r="K494" s="114"/>
      <c r="L494" s="114"/>
    </row>
    <row r="495" spans="2:12">
      <c r="B495" s="113"/>
      <c r="C495" s="113"/>
      <c r="D495" s="113"/>
      <c r="E495" s="114"/>
      <c r="F495" s="114"/>
      <c r="G495" s="114"/>
      <c r="H495" s="114"/>
      <c r="I495" s="114"/>
      <c r="J495" s="114"/>
      <c r="K495" s="114"/>
      <c r="L495" s="114"/>
    </row>
    <row r="496" spans="2:12">
      <c r="B496" s="113"/>
      <c r="C496" s="113"/>
      <c r="D496" s="113"/>
      <c r="E496" s="114"/>
      <c r="F496" s="114"/>
      <c r="G496" s="114"/>
      <c r="H496" s="114"/>
      <c r="I496" s="114"/>
      <c r="J496" s="114"/>
      <c r="K496" s="114"/>
      <c r="L496" s="114"/>
    </row>
    <row r="497" spans="2:12">
      <c r="B497" s="113"/>
      <c r="C497" s="113"/>
      <c r="D497" s="113"/>
      <c r="E497" s="114"/>
      <c r="F497" s="114"/>
      <c r="G497" s="114"/>
      <c r="H497" s="114"/>
      <c r="I497" s="114"/>
      <c r="J497" s="114"/>
      <c r="K497" s="114"/>
      <c r="L497" s="114"/>
    </row>
    <row r="498" spans="2:12">
      <c r="B498" s="113"/>
      <c r="C498" s="113"/>
      <c r="D498" s="113"/>
      <c r="E498" s="114"/>
      <c r="F498" s="114"/>
      <c r="G498" s="114"/>
      <c r="H498" s="114"/>
      <c r="I498" s="114"/>
      <c r="J498" s="114"/>
      <c r="K498" s="114"/>
      <c r="L498" s="114"/>
    </row>
    <row r="499" spans="2:12">
      <c r="B499" s="113"/>
      <c r="C499" s="113"/>
      <c r="D499" s="113"/>
      <c r="E499" s="114"/>
      <c r="F499" s="114"/>
      <c r="G499" s="114"/>
      <c r="H499" s="114"/>
      <c r="I499" s="114"/>
      <c r="J499" s="114"/>
      <c r="K499" s="114"/>
      <c r="L499" s="114"/>
    </row>
    <row r="500" spans="2:12">
      <c r="B500" s="113"/>
      <c r="C500" s="113"/>
      <c r="D500" s="113"/>
      <c r="E500" s="114"/>
      <c r="F500" s="114"/>
      <c r="G500" s="114"/>
      <c r="H500" s="114"/>
      <c r="I500" s="114"/>
      <c r="J500" s="114"/>
      <c r="K500" s="114"/>
      <c r="L500" s="114"/>
    </row>
    <row r="501" spans="2:12">
      <c r="B501" s="113"/>
      <c r="C501" s="113"/>
      <c r="D501" s="113"/>
      <c r="E501" s="114"/>
      <c r="F501" s="114"/>
      <c r="G501" s="114"/>
      <c r="H501" s="114"/>
      <c r="I501" s="114"/>
      <c r="J501" s="114"/>
      <c r="K501" s="114"/>
      <c r="L501" s="114"/>
    </row>
    <row r="502" spans="2:12">
      <c r="B502" s="113"/>
      <c r="C502" s="113"/>
      <c r="D502" s="113"/>
      <c r="E502" s="114"/>
      <c r="F502" s="114"/>
      <c r="G502" s="114"/>
      <c r="H502" s="114"/>
      <c r="I502" s="114"/>
      <c r="J502" s="114"/>
      <c r="K502" s="114"/>
      <c r="L502" s="114"/>
    </row>
    <row r="503" spans="2:12">
      <c r="B503" s="113"/>
      <c r="C503" s="113"/>
      <c r="D503" s="113"/>
      <c r="E503" s="114"/>
      <c r="F503" s="114"/>
      <c r="G503" s="114"/>
      <c r="H503" s="114"/>
      <c r="I503" s="114"/>
      <c r="J503" s="114"/>
      <c r="K503" s="114"/>
      <c r="L503" s="114"/>
    </row>
    <row r="504" spans="2:12">
      <c r="B504" s="113"/>
      <c r="C504" s="113"/>
      <c r="D504" s="113"/>
      <c r="E504" s="114"/>
      <c r="F504" s="114"/>
      <c r="G504" s="114"/>
      <c r="H504" s="114"/>
      <c r="I504" s="114"/>
      <c r="J504" s="114"/>
      <c r="K504" s="114"/>
      <c r="L504" s="114"/>
    </row>
    <row r="505" spans="2:12">
      <c r="B505" s="113"/>
      <c r="C505" s="113"/>
      <c r="D505" s="113"/>
      <c r="E505" s="114"/>
      <c r="F505" s="114"/>
      <c r="G505" s="114"/>
      <c r="H505" s="114"/>
      <c r="I505" s="114"/>
      <c r="J505" s="114"/>
      <c r="K505" s="114"/>
      <c r="L505" s="114"/>
    </row>
    <row r="506" spans="2:12">
      <c r="B506" s="113"/>
      <c r="C506" s="113"/>
      <c r="D506" s="113"/>
      <c r="E506" s="114"/>
      <c r="F506" s="114"/>
      <c r="G506" s="114"/>
      <c r="H506" s="114"/>
      <c r="I506" s="114"/>
      <c r="J506" s="114"/>
      <c r="K506" s="114"/>
      <c r="L506" s="114"/>
    </row>
    <row r="507" spans="2:12">
      <c r="B507" s="113"/>
      <c r="C507" s="113"/>
      <c r="D507" s="113"/>
      <c r="E507" s="114"/>
      <c r="F507" s="114"/>
      <c r="G507" s="114"/>
      <c r="H507" s="114"/>
      <c r="I507" s="114"/>
      <c r="J507" s="114"/>
      <c r="K507" s="114"/>
      <c r="L507" s="114"/>
    </row>
    <row r="508" spans="2:12">
      <c r="B508" s="113"/>
      <c r="C508" s="113"/>
      <c r="D508" s="113"/>
      <c r="E508" s="114"/>
      <c r="F508" s="114"/>
      <c r="G508" s="114"/>
      <c r="H508" s="114"/>
      <c r="I508" s="114"/>
      <c r="J508" s="114"/>
      <c r="K508" s="114"/>
      <c r="L508" s="114"/>
    </row>
    <row r="509" spans="2:12">
      <c r="B509" s="113"/>
      <c r="C509" s="113"/>
      <c r="D509" s="113"/>
      <c r="E509" s="114"/>
      <c r="F509" s="114"/>
      <c r="G509" s="114"/>
      <c r="H509" s="114"/>
      <c r="I509" s="114"/>
      <c r="J509" s="114"/>
      <c r="K509" s="114"/>
      <c r="L509" s="114"/>
    </row>
    <row r="510" spans="2:12">
      <c r="B510" s="113"/>
      <c r="C510" s="113"/>
      <c r="D510" s="113"/>
      <c r="E510" s="114"/>
      <c r="F510" s="114"/>
      <c r="G510" s="114"/>
      <c r="H510" s="114"/>
      <c r="I510" s="114"/>
      <c r="J510" s="114"/>
      <c r="K510" s="114"/>
      <c r="L510" s="114"/>
    </row>
    <row r="511" spans="2:12">
      <c r="B511" s="113"/>
      <c r="C511" s="113"/>
      <c r="D511" s="113"/>
      <c r="E511" s="114"/>
      <c r="F511" s="114"/>
      <c r="G511" s="114"/>
      <c r="H511" s="114"/>
      <c r="I511" s="114"/>
      <c r="J511" s="114"/>
      <c r="K511" s="114"/>
      <c r="L511" s="114"/>
    </row>
    <row r="512" spans="2:12">
      <c r="B512" s="113"/>
      <c r="C512" s="113"/>
      <c r="D512" s="113"/>
      <c r="E512" s="114"/>
      <c r="F512" s="114"/>
      <c r="G512" s="114"/>
      <c r="H512" s="114"/>
      <c r="I512" s="114"/>
      <c r="J512" s="114"/>
      <c r="K512" s="114"/>
      <c r="L512" s="114"/>
    </row>
    <row r="513" spans="2:12">
      <c r="B513" s="113"/>
      <c r="C513" s="113"/>
      <c r="D513" s="113"/>
      <c r="E513" s="114"/>
      <c r="F513" s="114"/>
      <c r="G513" s="114"/>
      <c r="H513" s="114"/>
      <c r="I513" s="114"/>
      <c r="J513" s="114"/>
      <c r="K513" s="114"/>
      <c r="L513" s="114"/>
    </row>
    <row r="514" spans="2:12">
      <c r="B514" s="113"/>
      <c r="C514" s="113"/>
      <c r="D514" s="113"/>
      <c r="E514" s="114"/>
      <c r="F514" s="114"/>
      <c r="G514" s="114"/>
      <c r="H514" s="114"/>
      <c r="I514" s="114"/>
      <c r="J514" s="114"/>
      <c r="K514" s="114"/>
      <c r="L514" s="114"/>
    </row>
    <row r="515" spans="2:12">
      <c r="B515" s="113"/>
      <c r="C515" s="113"/>
      <c r="D515" s="113"/>
      <c r="E515" s="114"/>
      <c r="F515" s="114"/>
      <c r="G515" s="114"/>
      <c r="H515" s="114"/>
      <c r="I515" s="114"/>
      <c r="J515" s="114"/>
      <c r="K515" s="114"/>
      <c r="L515" s="114"/>
    </row>
    <row r="516" spans="2:12">
      <c r="B516" s="113"/>
      <c r="C516" s="113"/>
      <c r="D516" s="113"/>
      <c r="E516" s="114"/>
      <c r="F516" s="114"/>
      <c r="G516" s="114"/>
      <c r="H516" s="114"/>
      <c r="I516" s="114"/>
      <c r="J516" s="114"/>
      <c r="K516" s="114"/>
      <c r="L516" s="114"/>
    </row>
    <row r="517" spans="2:12">
      <c r="B517" s="113"/>
      <c r="C517" s="113"/>
      <c r="D517" s="113"/>
      <c r="E517" s="114"/>
      <c r="F517" s="114"/>
      <c r="G517" s="114"/>
      <c r="H517" s="114"/>
      <c r="I517" s="114"/>
      <c r="J517" s="114"/>
      <c r="K517" s="114"/>
      <c r="L517" s="114"/>
    </row>
    <row r="518" spans="2:12">
      <c r="B518" s="113"/>
      <c r="C518" s="113"/>
      <c r="D518" s="113"/>
      <c r="E518" s="114"/>
      <c r="F518" s="114"/>
      <c r="G518" s="114"/>
      <c r="H518" s="114"/>
      <c r="I518" s="114"/>
      <c r="J518" s="114"/>
      <c r="K518" s="114"/>
      <c r="L518" s="114"/>
    </row>
    <row r="519" spans="2:12">
      <c r="B519" s="113"/>
      <c r="C519" s="113"/>
      <c r="D519" s="113"/>
      <c r="E519" s="114"/>
      <c r="F519" s="114"/>
      <c r="G519" s="114"/>
      <c r="H519" s="114"/>
      <c r="I519" s="114"/>
      <c r="J519" s="114"/>
      <c r="K519" s="114"/>
      <c r="L519" s="114"/>
    </row>
    <row r="520" spans="2:12">
      <c r="B520" s="113"/>
      <c r="C520" s="113"/>
      <c r="D520" s="113"/>
      <c r="E520" s="114"/>
      <c r="F520" s="114"/>
      <c r="G520" s="114"/>
      <c r="H520" s="114"/>
      <c r="I520" s="114"/>
      <c r="J520" s="114"/>
      <c r="K520" s="114"/>
      <c r="L520" s="114"/>
    </row>
    <row r="521" spans="2:12">
      <c r="B521" s="113"/>
      <c r="C521" s="113"/>
      <c r="D521" s="113"/>
      <c r="E521" s="114"/>
      <c r="F521" s="114"/>
      <c r="G521" s="114"/>
      <c r="H521" s="114"/>
      <c r="I521" s="114"/>
      <c r="J521" s="114"/>
      <c r="K521" s="114"/>
      <c r="L521" s="114"/>
    </row>
    <row r="522" spans="2:12">
      <c r="B522" s="113"/>
      <c r="C522" s="113"/>
      <c r="D522" s="113"/>
      <c r="E522" s="114"/>
      <c r="F522" s="114"/>
      <c r="G522" s="114"/>
      <c r="H522" s="114"/>
      <c r="I522" s="114"/>
      <c r="J522" s="114"/>
      <c r="K522" s="114"/>
      <c r="L522" s="114"/>
    </row>
    <row r="523" spans="2:12">
      <c r="B523" s="113"/>
      <c r="C523" s="113"/>
      <c r="D523" s="113"/>
      <c r="E523" s="114"/>
      <c r="F523" s="114"/>
      <c r="G523" s="114"/>
      <c r="H523" s="114"/>
      <c r="I523" s="114"/>
      <c r="J523" s="114"/>
      <c r="K523" s="114"/>
      <c r="L523" s="114"/>
    </row>
    <row r="524" spans="2:12">
      <c r="B524" s="113"/>
      <c r="C524" s="113"/>
      <c r="D524" s="113"/>
      <c r="E524" s="114"/>
      <c r="F524" s="114"/>
      <c r="G524" s="114"/>
      <c r="H524" s="114"/>
      <c r="I524" s="114"/>
      <c r="J524" s="114"/>
      <c r="K524" s="114"/>
      <c r="L524" s="114"/>
    </row>
    <row r="525" spans="2:12">
      <c r="B525" s="113"/>
      <c r="C525" s="113"/>
      <c r="D525" s="113"/>
      <c r="E525" s="114"/>
      <c r="F525" s="114"/>
      <c r="G525" s="114"/>
      <c r="H525" s="114"/>
      <c r="I525" s="114"/>
      <c r="J525" s="114"/>
      <c r="K525" s="114"/>
      <c r="L525" s="114"/>
    </row>
    <row r="526" spans="2:12">
      <c r="B526" s="113"/>
      <c r="C526" s="113"/>
      <c r="D526" s="113"/>
      <c r="E526" s="114"/>
      <c r="F526" s="114"/>
      <c r="G526" s="114"/>
      <c r="H526" s="114"/>
      <c r="I526" s="114"/>
      <c r="J526" s="114"/>
      <c r="K526" s="114"/>
      <c r="L526" s="114"/>
    </row>
    <row r="527" spans="2:12">
      <c r="B527" s="113"/>
      <c r="C527" s="113"/>
      <c r="D527" s="113"/>
      <c r="E527" s="114"/>
      <c r="F527" s="114"/>
      <c r="G527" s="114"/>
      <c r="H527" s="114"/>
      <c r="I527" s="114"/>
      <c r="J527" s="114"/>
      <c r="K527" s="114"/>
      <c r="L527" s="114"/>
    </row>
    <row r="528" spans="2:12">
      <c r="B528" s="113"/>
      <c r="C528" s="113"/>
      <c r="D528" s="113"/>
      <c r="E528" s="114"/>
      <c r="F528" s="114"/>
      <c r="G528" s="114"/>
      <c r="H528" s="114"/>
      <c r="I528" s="114"/>
      <c r="J528" s="114"/>
      <c r="K528" s="114"/>
      <c r="L528" s="114"/>
    </row>
    <row r="529" spans="2:12">
      <c r="B529" s="113"/>
      <c r="C529" s="113"/>
      <c r="D529" s="113"/>
      <c r="E529" s="114"/>
      <c r="F529" s="114"/>
      <c r="G529" s="114"/>
      <c r="H529" s="114"/>
      <c r="I529" s="114"/>
      <c r="J529" s="114"/>
      <c r="K529" s="114"/>
      <c r="L529" s="114"/>
    </row>
    <row r="530" spans="2:12">
      <c r="B530" s="113"/>
      <c r="C530" s="113"/>
      <c r="D530" s="113"/>
      <c r="E530" s="114"/>
      <c r="F530" s="114"/>
      <c r="G530" s="114"/>
      <c r="H530" s="114"/>
      <c r="I530" s="114"/>
      <c r="J530" s="114"/>
      <c r="K530" s="114"/>
      <c r="L530" s="114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0"/>
  <sheetViews>
    <sheetView rightToLeft="1" zoomScale="85" zoomScaleNormal="85" workbookViewId="0">
      <selection activeCell="N1" sqref="N1:N1048576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4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141</v>
      </c>
      <c r="C1" s="67" t="s" vm="1">
        <v>221</v>
      </c>
    </row>
    <row r="2" spans="2:12">
      <c r="B2" s="46" t="s">
        <v>140</v>
      </c>
      <c r="C2" s="67" t="s">
        <v>222</v>
      </c>
    </row>
    <row r="3" spans="2:12">
      <c r="B3" s="46" t="s">
        <v>142</v>
      </c>
      <c r="C3" s="67" t="s">
        <v>223</v>
      </c>
    </row>
    <row r="4" spans="2:12">
      <c r="B4" s="46" t="s">
        <v>143</v>
      </c>
      <c r="C4" s="67">
        <v>12152</v>
      </c>
    </row>
    <row r="6" spans="2:12" ht="26.25" customHeight="1">
      <c r="B6" s="127" t="s">
        <v>168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s="3" customFormat="1" ht="63">
      <c r="B7" s="66" t="s">
        <v>110</v>
      </c>
      <c r="C7" s="49" t="s">
        <v>44</v>
      </c>
      <c r="D7" s="49" t="s">
        <v>112</v>
      </c>
      <c r="E7" s="49" t="s">
        <v>14</v>
      </c>
      <c r="F7" s="49" t="s">
        <v>66</v>
      </c>
      <c r="G7" s="49" t="s">
        <v>98</v>
      </c>
      <c r="H7" s="49" t="s">
        <v>16</v>
      </c>
      <c r="I7" s="49" t="s">
        <v>18</v>
      </c>
      <c r="J7" s="49" t="s">
        <v>61</v>
      </c>
      <c r="K7" s="49" t="s">
        <v>144</v>
      </c>
      <c r="L7" s="51" t="s">
        <v>145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43</v>
      </c>
      <c r="C10" s="69"/>
      <c r="D10" s="69"/>
      <c r="E10" s="69"/>
      <c r="F10" s="69"/>
      <c r="G10" s="69"/>
      <c r="H10" s="69"/>
      <c r="I10" s="69"/>
      <c r="J10" s="75">
        <f>J11</f>
        <v>3344.5468147000001</v>
      </c>
      <c r="K10" s="76">
        <f>IFERROR(J10/$J$10,0)</f>
        <v>1</v>
      </c>
      <c r="L10" s="76">
        <f>J10/'סכום נכסי הקרן'!$C$42</f>
        <v>6.471406814925236E-2</v>
      </c>
    </row>
    <row r="11" spans="2:12">
      <c r="B11" s="99" t="s">
        <v>191</v>
      </c>
      <c r="C11" s="70"/>
      <c r="D11" s="70"/>
      <c r="E11" s="70"/>
      <c r="F11" s="70"/>
      <c r="G11" s="70"/>
      <c r="H11" s="70"/>
      <c r="I11" s="70"/>
      <c r="J11" s="101">
        <f>J12+J20</f>
        <v>3344.5468147000001</v>
      </c>
      <c r="K11" s="78">
        <f t="shared" ref="K11:K44" si="0">IFERROR(J11/$J$10,0)</f>
        <v>1</v>
      </c>
      <c r="L11" s="78">
        <f>J11/'סכום נכסי הקרן'!$C$42</f>
        <v>6.471406814925236E-2</v>
      </c>
    </row>
    <row r="12" spans="2:12">
      <c r="B12" s="85" t="s">
        <v>41</v>
      </c>
      <c r="C12" s="70"/>
      <c r="D12" s="70"/>
      <c r="E12" s="70"/>
      <c r="F12" s="70"/>
      <c r="G12" s="70"/>
      <c r="H12" s="70"/>
      <c r="I12" s="70"/>
      <c r="J12" s="101">
        <f>SUM(J13:J18)</f>
        <v>2120.7557147940001</v>
      </c>
      <c r="K12" s="78">
        <f t="shared" si="0"/>
        <v>0.63409359542310018</v>
      </c>
      <c r="L12" s="78">
        <f>J12/'סכום נכסי הקרן'!$C$42</f>
        <v>4.1034776147214957E-2</v>
      </c>
    </row>
    <row r="13" spans="2:12">
      <c r="B13" s="100" t="s">
        <v>2470</v>
      </c>
      <c r="C13" s="72" t="s">
        <v>2471</v>
      </c>
      <c r="D13" s="72">
        <v>11</v>
      </c>
      <c r="E13" s="72" t="s">
        <v>306</v>
      </c>
      <c r="F13" s="72" t="s">
        <v>307</v>
      </c>
      <c r="G13" s="82" t="s">
        <v>128</v>
      </c>
      <c r="H13" s="83">
        <v>0</v>
      </c>
      <c r="I13" s="83">
        <v>0</v>
      </c>
      <c r="J13" s="102">
        <v>7.5025222900000008</v>
      </c>
      <c r="K13" s="80">
        <f t="shared" si="0"/>
        <v>2.2432104275009121E-3</v>
      </c>
      <c r="L13" s="80">
        <f>J13/'סכום נכסי הקרן'!$C$42</f>
        <v>1.4516727247840754E-4</v>
      </c>
    </row>
    <row r="14" spans="2:12">
      <c r="B14" s="100" t="s">
        <v>2472</v>
      </c>
      <c r="C14" s="72" t="s">
        <v>2473</v>
      </c>
      <c r="D14" s="72">
        <v>12</v>
      </c>
      <c r="E14" s="72" t="s">
        <v>306</v>
      </c>
      <c r="F14" s="72" t="s">
        <v>307</v>
      </c>
      <c r="G14" s="82" t="s">
        <v>128</v>
      </c>
      <c r="H14" s="83">
        <v>0</v>
      </c>
      <c r="I14" s="83">
        <v>0</v>
      </c>
      <c r="J14" s="102">
        <v>94.887395263999991</v>
      </c>
      <c r="K14" s="80">
        <f t="shared" si="0"/>
        <v>2.8370778021987779E-2</v>
      </c>
      <c r="L14" s="80">
        <f>J14/'סכום נכסי הקרן'!$C$42</f>
        <v>1.8359884623622281E-3</v>
      </c>
    </row>
    <row r="15" spans="2:12">
      <c r="B15" s="100" t="s">
        <v>2472</v>
      </c>
      <c r="C15" s="72" t="s">
        <v>2474</v>
      </c>
      <c r="D15" s="72">
        <v>12</v>
      </c>
      <c r="E15" s="72" t="s">
        <v>306</v>
      </c>
      <c r="F15" s="72" t="s">
        <v>307</v>
      </c>
      <c r="G15" s="82" t="s">
        <v>128</v>
      </c>
      <c r="H15" s="83">
        <v>0</v>
      </c>
      <c r="I15" s="83">
        <v>0</v>
      </c>
      <c r="J15" s="102">
        <v>49.60351</v>
      </c>
      <c r="K15" s="80">
        <f t="shared" si="0"/>
        <v>1.483116031803829E-2</v>
      </c>
      <c r="L15" s="80">
        <f>J15/'סכום נכסי הקרן'!$C$42</f>
        <v>9.5978471955401716E-4</v>
      </c>
    </row>
    <row r="16" spans="2:12">
      <c r="B16" s="100" t="s">
        <v>2475</v>
      </c>
      <c r="C16" s="72" t="s">
        <v>2476</v>
      </c>
      <c r="D16" s="72">
        <v>10</v>
      </c>
      <c r="E16" s="72" t="s">
        <v>306</v>
      </c>
      <c r="F16" s="72" t="s">
        <v>307</v>
      </c>
      <c r="G16" s="82" t="s">
        <v>128</v>
      </c>
      <c r="H16" s="83">
        <v>0</v>
      </c>
      <c r="I16" s="83">
        <v>0</v>
      </c>
      <c r="J16" s="102">
        <v>12.064614565999998</v>
      </c>
      <c r="K16" s="80">
        <f t="shared" si="0"/>
        <v>3.607249422544612E-3</v>
      </c>
      <c r="L16" s="80">
        <f>J16/'סכום נכסי הקרן'!$C$42</f>
        <v>2.3343978496190326E-4</v>
      </c>
    </row>
    <row r="17" spans="2:12">
      <c r="B17" s="100" t="s">
        <v>2475</v>
      </c>
      <c r="C17" s="72" t="s">
        <v>2477</v>
      </c>
      <c r="D17" s="72">
        <v>10</v>
      </c>
      <c r="E17" s="72" t="s">
        <v>306</v>
      </c>
      <c r="F17" s="72" t="s">
        <v>307</v>
      </c>
      <c r="G17" s="82" t="s">
        <v>128</v>
      </c>
      <c r="H17" s="83">
        <v>0</v>
      </c>
      <c r="I17" s="83">
        <v>0</v>
      </c>
      <c r="J17" s="102">
        <v>1885.976842493</v>
      </c>
      <c r="K17" s="80">
        <f t="shared" si="0"/>
        <v>0.56389608128782276</v>
      </c>
      <c r="L17" s="80">
        <f>J17/'סכום נכסי הקרן'!$C$42</f>
        <v>3.6492009433556509E-2</v>
      </c>
    </row>
    <row r="18" spans="2:12">
      <c r="B18" s="100" t="s">
        <v>2478</v>
      </c>
      <c r="C18" s="72" t="s">
        <v>2479</v>
      </c>
      <c r="D18" s="72">
        <v>20</v>
      </c>
      <c r="E18" s="72" t="s">
        <v>306</v>
      </c>
      <c r="F18" s="72" t="s">
        <v>307</v>
      </c>
      <c r="G18" s="82" t="s">
        <v>128</v>
      </c>
      <c r="H18" s="83">
        <v>0</v>
      </c>
      <c r="I18" s="83">
        <v>0</v>
      </c>
      <c r="J18" s="102">
        <v>70.720830180999997</v>
      </c>
      <c r="K18" s="80">
        <f t="shared" si="0"/>
        <v>2.1145115945205725E-2</v>
      </c>
      <c r="L18" s="80">
        <f>J18/'סכום נכסי הקרן'!$C$42</f>
        <v>1.368386474301886E-3</v>
      </c>
    </row>
    <row r="19" spans="2:12">
      <c r="B19" s="71"/>
      <c r="C19" s="72"/>
      <c r="D19" s="72"/>
      <c r="E19" s="72"/>
      <c r="F19" s="72"/>
      <c r="G19" s="72"/>
      <c r="H19" s="72"/>
      <c r="I19" s="72"/>
      <c r="J19" s="72"/>
      <c r="K19" s="80"/>
      <c r="L19" s="72"/>
    </row>
    <row r="20" spans="2:12">
      <c r="B20" s="85" t="s">
        <v>42</v>
      </c>
      <c r="C20" s="70"/>
      <c r="D20" s="70"/>
      <c r="E20" s="70"/>
      <c r="F20" s="70"/>
      <c r="G20" s="70"/>
      <c r="H20" s="70"/>
      <c r="I20" s="70"/>
      <c r="J20" s="101">
        <f>SUM(J21:J44)</f>
        <v>1223.7910999060002</v>
      </c>
      <c r="K20" s="78">
        <f t="shared" si="0"/>
        <v>0.36590640457689994</v>
      </c>
      <c r="L20" s="78">
        <f>J20/'סכום נכסי הקרן'!$C$42</f>
        <v>2.367929200203741E-2</v>
      </c>
    </row>
    <row r="21" spans="2:12">
      <c r="B21" s="100" t="s">
        <v>2470</v>
      </c>
      <c r="C21" s="72" t="s">
        <v>2480</v>
      </c>
      <c r="D21" s="72">
        <v>11</v>
      </c>
      <c r="E21" s="72" t="s">
        <v>306</v>
      </c>
      <c r="F21" s="72" t="s">
        <v>307</v>
      </c>
      <c r="G21" s="82" t="s">
        <v>130</v>
      </c>
      <c r="H21" s="83">
        <v>0</v>
      </c>
      <c r="I21" s="83">
        <v>0</v>
      </c>
      <c r="J21" s="102">
        <v>1.2619630999999999E-2</v>
      </c>
      <c r="K21" s="80">
        <f t="shared" si="0"/>
        <v>3.7731961007494395E-6</v>
      </c>
      <c r="L21" s="80">
        <f>J21/'סכום נכסי הקרן'!$C$42</f>
        <v>2.441788696043925E-7</v>
      </c>
    </row>
    <row r="22" spans="2:12">
      <c r="B22" s="100" t="s">
        <v>2470</v>
      </c>
      <c r="C22" s="72" t="s">
        <v>2481</v>
      </c>
      <c r="D22" s="72">
        <v>11</v>
      </c>
      <c r="E22" s="72" t="s">
        <v>306</v>
      </c>
      <c r="F22" s="72" t="s">
        <v>307</v>
      </c>
      <c r="G22" s="82" t="s">
        <v>129</v>
      </c>
      <c r="H22" s="83">
        <v>0</v>
      </c>
      <c r="I22" s="83">
        <v>0</v>
      </c>
      <c r="J22" s="102">
        <v>6.601E-5</v>
      </c>
      <c r="K22" s="80">
        <f t="shared" si="0"/>
        <v>1.9736605183659533E-8</v>
      </c>
      <c r="L22" s="80">
        <f>J22/'סכום נכסי הקרן'!$C$42</f>
        <v>1.2772360128902303E-9</v>
      </c>
    </row>
    <row r="23" spans="2:12">
      <c r="B23" s="100" t="s">
        <v>2470</v>
      </c>
      <c r="C23" s="72" t="s">
        <v>2482</v>
      </c>
      <c r="D23" s="72">
        <v>11</v>
      </c>
      <c r="E23" s="72" t="s">
        <v>306</v>
      </c>
      <c r="F23" s="72" t="s">
        <v>307</v>
      </c>
      <c r="G23" s="82" t="s">
        <v>127</v>
      </c>
      <c r="H23" s="83">
        <v>0</v>
      </c>
      <c r="I23" s="83">
        <v>0</v>
      </c>
      <c r="J23" s="102">
        <v>10.852931454</v>
      </c>
      <c r="K23" s="80">
        <f t="shared" si="0"/>
        <v>3.2449632357660655E-3</v>
      </c>
      <c r="L23" s="80">
        <f>J23/'סכום נכסי הקרן'!$C$42</f>
        <v>2.0999477198118362E-4</v>
      </c>
    </row>
    <row r="24" spans="2:12">
      <c r="B24" s="100" t="s">
        <v>2472</v>
      </c>
      <c r="C24" s="72" t="s">
        <v>2483</v>
      </c>
      <c r="D24" s="72">
        <v>12</v>
      </c>
      <c r="E24" s="72" t="s">
        <v>306</v>
      </c>
      <c r="F24" s="72" t="s">
        <v>307</v>
      </c>
      <c r="G24" s="82" t="s">
        <v>130</v>
      </c>
      <c r="H24" s="83">
        <v>0</v>
      </c>
      <c r="I24" s="83">
        <v>0</v>
      </c>
      <c r="J24" s="102">
        <v>4.8491165970000001</v>
      </c>
      <c r="K24" s="80">
        <f t="shared" si="0"/>
        <v>1.4498575937663941E-3</v>
      </c>
      <c r="L24" s="80">
        <f>J24/'סכום נכסי הקרן'!$C$42</f>
        <v>9.3826183129709469E-5</v>
      </c>
    </row>
    <row r="25" spans="2:12">
      <c r="B25" s="100" t="s">
        <v>2472</v>
      </c>
      <c r="C25" s="72" t="s">
        <v>2484</v>
      </c>
      <c r="D25" s="72">
        <v>12</v>
      </c>
      <c r="E25" s="72" t="s">
        <v>306</v>
      </c>
      <c r="F25" s="72" t="s">
        <v>307</v>
      </c>
      <c r="G25" s="82" t="s">
        <v>129</v>
      </c>
      <c r="H25" s="83">
        <v>0</v>
      </c>
      <c r="I25" s="83">
        <v>0</v>
      </c>
      <c r="J25" s="102">
        <v>5.6985737090000006</v>
      </c>
      <c r="K25" s="80">
        <f t="shared" si="0"/>
        <v>1.7038403182020199E-3</v>
      </c>
      <c r="L25" s="80">
        <f>J25/'סכום נכסי הקרן'!$C$42</f>
        <v>1.1026243846756935E-4</v>
      </c>
    </row>
    <row r="26" spans="2:12">
      <c r="B26" s="100" t="s">
        <v>2472</v>
      </c>
      <c r="C26" s="72" t="s">
        <v>2485</v>
      </c>
      <c r="D26" s="72">
        <v>12</v>
      </c>
      <c r="E26" s="72" t="s">
        <v>306</v>
      </c>
      <c r="F26" s="72" t="s">
        <v>307</v>
      </c>
      <c r="G26" s="82" t="s">
        <v>127</v>
      </c>
      <c r="H26" s="83">
        <v>0</v>
      </c>
      <c r="I26" s="83">
        <v>0</v>
      </c>
      <c r="J26" s="102">
        <v>257.03245750899998</v>
      </c>
      <c r="K26" s="80">
        <f t="shared" si="0"/>
        <v>7.6851206381470652E-2</v>
      </c>
      <c r="L26" s="80">
        <f>J26/'סכום נכסי הקרן'!$C$42</f>
        <v>4.9733542071227496E-3</v>
      </c>
    </row>
    <row r="27" spans="2:12">
      <c r="B27" s="100" t="s">
        <v>2472</v>
      </c>
      <c r="C27" s="72" t="s">
        <v>2486</v>
      </c>
      <c r="D27" s="72">
        <v>12</v>
      </c>
      <c r="E27" s="72" t="s">
        <v>306</v>
      </c>
      <c r="F27" s="72" t="s">
        <v>307</v>
      </c>
      <c r="G27" s="82" t="s">
        <v>131</v>
      </c>
      <c r="H27" s="83">
        <v>0</v>
      </c>
      <c r="I27" s="83">
        <v>0</v>
      </c>
      <c r="J27" s="102">
        <v>1.5595000000000001</v>
      </c>
      <c r="K27" s="80">
        <f t="shared" si="0"/>
        <v>4.6628140863379854E-4</v>
      </c>
      <c r="L27" s="80">
        <f>J27/'סכום נכסי הקרן'!$C$42</f>
        <v>3.0174966855057028E-5</v>
      </c>
    </row>
    <row r="28" spans="2:12">
      <c r="B28" s="100" t="s">
        <v>2472</v>
      </c>
      <c r="C28" s="72" t="s">
        <v>2487</v>
      </c>
      <c r="D28" s="72">
        <v>12</v>
      </c>
      <c r="E28" s="72" t="s">
        <v>306</v>
      </c>
      <c r="F28" s="72" t="s">
        <v>307</v>
      </c>
      <c r="G28" s="82" t="s">
        <v>136</v>
      </c>
      <c r="H28" s="83">
        <v>0</v>
      </c>
      <c r="I28" s="83">
        <v>0</v>
      </c>
      <c r="J28" s="102">
        <v>2.955E-5</v>
      </c>
      <c r="K28" s="80">
        <f t="shared" si="0"/>
        <v>8.8352777333303927E-9</v>
      </c>
      <c r="L28" s="80">
        <f>J28/'סכום נכסי הקרן'!$C$42</f>
        <v>5.7176676535231488E-10</v>
      </c>
    </row>
    <row r="29" spans="2:12">
      <c r="B29" s="100" t="s">
        <v>2475</v>
      </c>
      <c r="C29" s="72" t="s">
        <v>2488</v>
      </c>
      <c r="D29" s="72">
        <v>10</v>
      </c>
      <c r="E29" s="72" t="s">
        <v>306</v>
      </c>
      <c r="F29" s="72" t="s">
        <v>307</v>
      </c>
      <c r="G29" s="82" t="s">
        <v>135</v>
      </c>
      <c r="H29" s="83">
        <v>0</v>
      </c>
      <c r="I29" s="83">
        <v>0</v>
      </c>
      <c r="J29" s="102">
        <v>8.7230000000000002E-2</v>
      </c>
      <c r="K29" s="80">
        <f t="shared" si="0"/>
        <v>2.6081261478118786E-5</v>
      </c>
      <c r="L29" s="80">
        <f>J29/'סכום נכסי הקרן'!$C$42</f>
        <v>1.6878245327134495E-6</v>
      </c>
    </row>
    <row r="30" spans="2:12">
      <c r="B30" s="100" t="s">
        <v>2475</v>
      </c>
      <c r="C30" s="72" t="s">
        <v>2489</v>
      </c>
      <c r="D30" s="72">
        <v>10</v>
      </c>
      <c r="E30" s="72" t="s">
        <v>306</v>
      </c>
      <c r="F30" s="72" t="s">
        <v>307</v>
      </c>
      <c r="G30" s="82" t="s">
        <v>129</v>
      </c>
      <c r="H30" s="83">
        <v>0</v>
      </c>
      <c r="I30" s="83">
        <v>0</v>
      </c>
      <c r="J30" s="102">
        <v>3.1999145869999999</v>
      </c>
      <c r="K30" s="80">
        <f t="shared" si="0"/>
        <v>9.5675580707547264E-4</v>
      </c>
      <c r="L30" s="80">
        <f>J30/'סכום נכסי הקרן'!$C$42</f>
        <v>6.1915560501275079E-5</v>
      </c>
    </row>
    <row r="31" spans="2:12">
      <c r="B31" s="100" t="s">
        <v>2475</v>
      </c>
      <c r="C31" s="72" t="s">
        <v>2490</v>
      </c>
      <c r="D31" s="72">
        <v>10</v>
      </c>
      <c r="E31" s="72" t="s">
        <v>306</v>
      </c>
      <c r="F31" s="72" t="s">
        <v>307</v>
      </c>
      <c r="G31" s="82" t="s">
        <v>131</v>
      </c>
      <c r="H31" s="83">
        <v>0</v>
      </c>
      <c r="I31" s="83">
        <v>0</v>
      </c>
      <c r="J31" s="102">
        <v>1.5396E-5</v>
      </c>
      <c r="K31" s="80">
        <f t="shared" si="0"/>
        <v>4.6033142464417842E-9</v>
      </c>
      <c r="L31" s="80">
        <f>J31/'סכום נכסי הקרן'!$C$42</f>
        <v>2.978991918566579E-10</v>
      </c>
    </row>
    <row r="32" spans="2:12">
      <c r="B32" s="100" t="s">
        <v>2475</v>
      </c>
      <c r="C32" s="72" t="s">
        <v>2491</v>
      </c>
      <c r="D32" s="72">
        <v>10</v>
      </c>
      <c r="E32" s="72" t="s">
        <v>306</v>
      </c>
      <c r="F32" s="72" t="s">
        <v>307</v>
      </c>
      <c r="G32" s="82" t="s">
        <v>136</v>
      </c>
      <c r="H32" s="83">
        <v>0</v>
      </c>
      <c r="I32" s="83">
        <v>0</v>
      </c>
      <c r="J32" s="102">
        <v>51.385078571999998</v>
      </c>
      <c r="K32" s="80">
        <f t="shared" si="0"/>
        <v>1.5363838935114187E-2</v>
      </c>
      <c r="L32" s="80">
        <f>J32/'סכום נכסי הקרן'!$C$42</f>
        <v>9.9425651988111624E-4</v>
      </c>
    </row>
    <row r="33" spans="2:12">
      <c r="B33" s="100" t="s">
        <v>2475</v>
      </c>
      <c r="C33" s="72" t="s">
        <v>2492</v>
      </c>
      <c r="D33" s="72">
        <v>10</v>
      </c>
      <c r="E33" s="72" t="s">
        <v>306</v>
      </c>
      <c r="F33" s="72" t="s">
        <v>307</v>
      </c>
      <c r="G33" s="82" t="s">
        <v>132</v>
      </c>
      <c r="H33" s="83">
        <v>0</v>
      </c>
      <c r="I33" s="83">
        <v>0</v>
      </c>
      <c r="J33" s="102">
        <v>6.9499999999999991E-7</v>
      </c>
      <c r="K33" s="80">
        <f t="shared" si="0"/>
        <v>2.0780094838120546E-10</v>
      </c>
      <c r="L33" s="80">
        <f>J33/'סכום נכסי הקרן'!$C$42</f>
        <v>1.3447644735020603E-11</v>
      </c>
    </row>
    <row r="34" spans="2:12">
      <c r="B34" s="100" t="s">
        <v>2475</v>
      </c>
      <c r="C34" s="72" t="s">
        <v>2493</v>
      </c>
      <c r="D34" s="72">
        <v>10</v>
      </c>
      <c r="E34" s="72" t="s">
        <v>306</v>
      </c>
      <c r="F34" s="72" t="s">
        <v>307</v>
      </c>
      <c r="G34" s="82" t="s">
        <v>130</v>
      </c>
      <c r="H34" s="83">
        <v>0</v>
      </c>
      <c r="I34" s="83">
        <v>0</v>
      </c>
      <c r="J34" s="102">
        <v>-27.961588088999999</v>
      </c>
      <c r="K34" s="80">
        <f t="shared" si="0"/>
        <v>-8.3603518318544155E-3</v>
      </c>
      <c r="L34" s="80">
        <f>J34/'סכום נכסי הקרן'!$C$42</f>
        <v>-5.4103237819835349E-4</v>
      </c>
    </row>
    <row r="35" spans="2:12">
      <c r="B35" s="100" t="s">
        <v>2475</v>
      </c>
      <c r="C35" s="72" t="s">
        <v>2494</v>
      </c>
      <c r="D35" s="72">
        <v>10</v>
      </c>
      <c r="E35" s="72" t="s">
        <v>306</v>
      </c>
      <c r="F35" s="72" t="s">
        <v>307</v>
      </c>
      <c r="G35" s="82" t="s">
        <v>127</v>
      </c>
      <c r="H35" s="83">
        <v>0</v>
      </c>
      <c r="I35" s="83">
        <v>0</v>
      </c>
      <c r="J35" s="102">
        <v>895.77479114900007</v>
      </c>
      <c r="K35" s="80">
        <f t="shared" si="0"/>
        <v>0.26783144048451585</v>
      </c>
      <c r="L35" s="80">
        <f>J35/'סכום נכסי הקרן'!$C$42</f>
        <v>1.7332462092027386E-2</v>
      </c>
    </row>
    <row r="36" spans="2:12">
      <c r="B36" s="100" t="s">
        <v>2475</v>
      </c>
      <c r="C36" s="72" t="s">
        <v>2495</v>
      </c>
      <c r="D36" s="72">
        <v>10</v>
      </c>
      <c r="E36" s="72" t="s">
        <v>306</v>
      </c>
      <c r="F36" s="72" t="s">
        <v>307</v>
      </c>
      <c r="G36" s="82" t="s">
        <v>133</v>
      </c>
      <c r="H36" s="83">
        <v>0</v>
      </c>
      <c r="I36" s="83">
        <v>0</v>
      </c>
      <c r="J36" s="102">
        <v>-2.376864356</v>
      </c>
      <c r="K36" s="80">
        <f t="shared" si="0"/>
        <v>-7.1066858611551552E-4</v>
      </c>
      <c r="L36" s="80">
        <f>J36/'סכום נכסי הקרן'!$C$42</f>
        <v>-4.599025531341229E-5</v>
      </c>
    </row>
    <row r="37" spans="2:12">
      <c r="B37" s="100" t="s">
        <v>2475</v>
      </c>
      <c r="C37" s="72" t="s">
        <v>2496</v>
      </c>
      <c r="D37" s="72">
        <v>10</v>
      </c>
      <c r="E37" s="72" t="s">
        <v>306</v>
      </c>
      <c r="F37" s="72" t="s">
        <v>307</v>
      </c>
      <c r="G37" s="82" t="s">
        <v>131</v>
      </c>
      <c r="H37" s="83">
        <v>0</v>
      </c>
      <c r="I37" s="83">
        <v>0</v>
      </c>
      <c r="J37" s="102">
        <v>0.35631999999999997</v>
      </c>
      <c r="K37" s="80">
        <f t="shared" si="0"/>
        <v>1.0653760277293688E-4</v>
      </c>
      <c r="L37" s="80">
        <f>J37/'סכום נכסי הקרן'!$C$42</f>
        <v>6.894481686305815E-6</v>
      </c>
    </row>
    <row r="38" spans="2:12">
      <c r="B38" s="100" t="s">
        <v>2478</v>
      </c>
      <c r="C38" s="72" t="s">
        <v>2497</v>
      </c>
      <c r="D38" s="72">
        <v>20</v>
      </c>
      <c r="E38" s="72" t="s">
        <v>306</v>
      </c>
      <c r="F38" s="72" t="s">
        <v>307</v>
      </c>
      <c r="G38" s="82" t="s">
        <v>131</v>
      </c>
      <c r="H38" s="83">
        <v>0</v>
      </c>
      <c r="I38" s="83">
        <v>0</v>
      </c>
      <c r="J38" s="102">
        <v>5.366979E-3</v>
      </c>
      <c r="K38" s="80">
        <f t="shared" si="0"/>
        <v>1.6046954332978618E-6</v>
      </c>
      <c r="L38" s="80">
        <f>J38/'סכום נכסי הקרן'!$C$42</f>
        <v>1.0384636962923188E-7</v>
      </c>
    </row>
    <row r="39" spans="2:12">
      <c r="B39" s="100" t="s">
        <v>2478</v>
      </c>
      <c r="C39" s="72" t="s">
        <v>2498</v>
      </c>
      <c r="D39" s="72">
        <v>20</v>
      </c>
      <c r="E39" s="72" t="s">
        <v>306</v>
      </c>
      <c r="F39" s="72" t="s">
        <v>307</v>
      </c>
      <c r="G39" s="82" t="s">
        <v>127</v>
      </c>
      <c r="H39" s="83">
        <v>0</v>
      </c>
      <c r="I39" s="83">
        <v>0</v>
      </c>
      <c r="J39" s="102">
        <v>23.306699791000003</v>
      </c>
      <c r="K39" s="80">
        <f t="shared" si="0"/>
        <v>6.9685673672026539E-3</v>
      </c>
      <c r="L39" s="80">
        <f>J39/'סכום נכסי הקרן'!$C$42</f>
        <v>4.5096434350380866E-4</v>
      </c>
    </row>
    <row r="40" spans="2:12">
      <c r="B40" s="100" t="s">
        <v>2478</v>
      </c>
      <c r="C40" s="72" t="s">
        <v>2499</v>
      </c>
      <c r="D40" s="72">
        <v>20</v>
      </c>
      <c r="E40" s="72" t="s">
        <v>306</v>
      </c>
      <c r="F40" s="72" t="s">
        <v>307</v>
      </c>
      <c r="G40" s="82" t="s">
        <v>129</v>
      </c>
      <c r="H40" s="83">
        <v>0</v>
      </c>
      <c r="I40" s="83">
        <v>0</v>
      </c>
      <c r="J40" s="102">
        <v>3.0620780000000002E-3</v>
      </c>
      <c r="K40" s="80">
        <f t="shared" si="0"/>
        <v>9.1554347110392088E-7</v>
      </c>
      <c r="L40" s="80">
        <f>J40/'סכום נכסי הקרן'!$C$42</f>
        <v>5.9248542582622192E-8</v>
      </c>
    </row>
    <row r="41" spans="2:12">
      <c r="B41" s="100" t="s">
        <v>2478</v>
      </c>
      <c r="C41" s="72" t="s">
        <v>2500</v>
      </c>
      <c r="D41" s="72">
        <v>20</v>
      </c>
      <c r="E41" s="72" t="s">
        <v>306</v>
      </c>
      <c r="F41" s="72" t="s">
        <v>307</v>
      </c>
      <c r="G41" s="82" t="s">
        <v>136</v>
      </c>
      <c r="H41" s="83">
        <v>0</v>
      </c>
      <c r="I41" s="83">
        <v>0</v>
      </c>
      <c r="J41" s="102">
        <v>1.5820000000000001E-6</v>
      </c>
      <c r="K41" s="80">
        <f t="shared" si="0"/>
        <v>4.7300877746628359E-10</v>
      </c>
      <c r="L41" s="80">
        <f>J41/'סכום נכסי הקרן'!$C$42</f>
        <v>3.0610322260147621E-11</v>
      </c>
    </row>
    <row r="42" spans="2:12">
      <c r="B42" s="100" t="s">
        <v>2478</v>
      </c>
      <c r="C42" s="72" t="s">
        <v>2501</v>
      </c>
      <c r="D42" s="72">
        <v>20</v>
      </c>
      <c r="E42" s="72" t="s">
        <v>306</v>
      </c>
      <c r="F42" s="72" t="s">
        <v>307</v>
      </c>
      <c r="G42" s="82" t="s">
        <v>130</v>
      </c>
      <c r="H42" s="83">
        <v>0</v>
      </c>
      <c r="I42" s="83">
        <v>0</v>
      </c>
      <c r="J42" s="102">
        <v>8.2848000000000004E-5</v>
      </c>
      <c r="K42" s="80">
        <f t="shared" si="0"/>
        <v>2.4771069023721028E-8</v>
      </c>
      <c r="L42" s="80">
        <f>J42/'סכום נכסי הקרן'!$C$42</f>
        <v>1.6030366489309167E-9</v>
      </c>
    </row>
    <row r="43" spans="2:12">
      <c r="B43" s="100" t="s">
        <v>2478</v>
      </c>
      <c r="C43" s="72" t="s">
        <v>2502</v>
      </c>
      <c r="D43" s="72">
        <v>20</v>
      </c>
      <c r="E43" s="72" t="s">
        <v>306</v>
      </c>
      <c r="F43" s="72" t="s">
        <v>307</v>
      </c>
      <c r="G43" s="82" t="s">
        <v>129</v>
      </c>
      <c r="H43" s="83">
        <v>0</v>
      </c>
      <c r="I43" s="83">
        <v>0</v>
      </c>
      <c r="J43" s="102">
        <v>4.1835170000000003E-3</v>
      </c>
      <c r="K43" s="80">
        <f t="shared" si="0"/>
        <v>1.2508471944876198E-6</v>
      </c>
      <c r="L43" s="80">
        <f>J43/'סכום נכסי הקרן'!$C$42</f>
        <v>8.0947410588372943E-8</v>
      </c>
    </row>
    <row r="44" spans="2:12">
      <c r="B44" s="100" t="s">
        <v>2478</v>
      </c>
      <c r="C44" s="72" t="s">
        <v>2503</v>
      </c>
      <c r="D44" s="72">
        <v>20</v>
      </c>
      <c r="E44" s="72" t="s">
        <v>306</v>
      </c>
      <c r="F44" s="72" t="s">
        <v>307</v>
      </c>
      <c r="G44" s="82" t="s">
        <v>133</v>
      </c>
      <c r="H44" s="83">
        <v>0</v>
      </c>
      <c r="I44" s="83">
        <v>0</v>
      </c>
      <c r="J44" s="102">
        <v>1.5106969999999996E-3</v>
      </c>
      <c r="K44" s="80">
        <f t="shared" si="0"/>
        <v>4.5168959613905312E-7</v>
      </c>
      <c r="L44" s="80">
        <f>J44/'סכום נכסי הקרן'!$C$42</f>
        <v>2.923067130685096E-8</v>
      </c>
    </row>
    <row r="45" spans="2:12">
      <c r="B45" s="71"/>
      <c r="C45" s="72"/>
      <c r="D45" s="72"/>
      <c r="E45" s="72"/>
      <c r="F45" s="72"/>
      <c r="G45" s="72"/>
      <c r="H45" s="72"/>
      <c r="I45" s="72"/>
      <c r="J45" s="72"/>
      <c r="K45" s="80"/>
      <c r="L45" s="72"/>
    </row>
    <row r="46" spans="2:12">
      <c r="B46" s="113"/>
      <c r="C46" s="113"/>
      <c r="D46" s="114"/>
      <c r="E46" s="114"/>
      <c r="F46" s="114"/>
      <c r="G46" s="114"/>
      <c r="H46" s="114"/>
      <c r="I46" s="114"/>
      <c r="J46" s="114"/>
      <c r="K46" s="114"/>
      <c r="L46" s="114"/>
    </row>
    <row r="47" spans="2:12">
      <c r="B47" s="113"/>
      <c r="C47" s="113"/>
      <c r="D47" s="114"/>
      <c r="E47" s="114"/>
      <c r="F47" s="114"/>
      <c r="G47" s="114"/>
      <c r="H47" s="114"/>
      <c r="I47" s="114"/>
      <c r="J47" s="114"/>
      <c r="K47" s="114"/>
      <c r="L47" s="114"/>
    </row>
    <row r="48" spans="2:12">
      <c r="B48" s="115" t="s">
        <v>212</v>
      </c>
      <c r="C48" s="113"/>
      <c r="D48" s="114"/>
      <c r="E48" s="114"/>
      <c r="F48" s="114"/>
      <c r="G48" s="114"/>
      <c r="H48" s="114"/>
      <c r="I48" s="114"/>
      <c r="J48" s="114"/>
      <c r="K48" s="114"/>
      <c r="L48" s="114"/>
    </row>
    <row r="49" spans="2:12">
      <c r="B49" s="116"/>
      <c r="C49" s="113"/>
      <c r="D49" s="114"/>
      <c r="E49" s="114"/>
      <c r="F49" s="114"/>
      <c r="G49" s="114"/>
      <c r="H49" s="114"/>
      <c r="I49" s="114"/>
      <c r="J49" s="114"/>
      <c r="K49" s="114"/>
      <c r="L49" s="114"/>
    </row>
    <row r="50" spans="2:12">
      <c r="B50" s="113"/>
      <c r="C50" s="113"/>
      <c r="D50" s="114"/>
      <c r="E50" s="114"/>
      <c r="F50" s="114"/>
      <c r="G50" s="114"/>
      <c r="H50" s="114"/>
      <c r="I50" s="114"/>
      <c r="J50" s="114"/>
      <c r="K50" s="114"/>
      <c r="L50" s="114"/>
    </row>
    <row r="51" spans="2:12">
      <c r="B51" s="113"/>
      <c r="C51" s="113"/>
      <c r="D51" s="114"/>
      <c r="E51" s="114"/>
      <c r="F51" s="114"/>
      <c r="G51" s="114"/>
      <c r="H51" s="114"/>
      <c r="I51" s="114"/>
      <c r="J51" s="114"/>
      <c r="K51" s="114"/>
      <c r="L51" s="114"/>
    </row>
    <row r="52" spans="2:12">
      <c r="B52" s="113"/>
      <c r="C52" s="113"/>
      <c r="D52" s="114"/>
      <c r="E52" s="114"/>
      <c r="F52" s="114"/>
      <c r="G52" s="114"/>
      <c r="H52" s="114"/>
      <c r="I52" s="114"/>
      <c r="J52" s="114"/>
      <c r="K52" s="114"/>
      <c r="L52" s="114"/>
    </row>
    <row r="53" spans="2:12">
      <c r="B53" s="113"/>
      <c r="C53" s="113"/>
      <c r="D53" s="114"/>
      <c r="E53" s="114"/>
      <c r="F53" s="114"/>
      <c r="G53" s="114"/>
      <c r="H53" s="114"/>
      <c r="I53" s="114"/>
      <c r="J53" s="114"/>
      <c r="K53" s="114"/>
      <c r="L53" s="114"/>
    </row>
    <row r="54" spans="2:12">
      <c r="B54" s="113"/>
      <c r="C54" s="113"/>
      <c r="D54" s="114"/>
      <c r="E54" s="114"/>
      <c r="F54" s="114"/>
      <c r="G54" s="114"/>
      <c r="H54" s="114"/>
      <c r="I54" s="114"/>
      <c r="J54" s="114"/>
      <c r="K54" s="114"/>
      <c r="L54" s="114"/>
    </row>
    <row r="55" spans="2:12">
      <c r="B55" s="113"/>
      <c r="C55" s="113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2:12">
      <c r="B56" s="113"/>
      <c r="C56" s="113"/>
      <c r="D56" s="114"/>
      <c r="E56" s="114"/>
      <c r="F56" s="114"/>
      <c r="G56" s="114"/>
      <c r="H56" s="114"/>
      <c r="I56" s="114"/>
      <c r="J56" s="114"/>
      <c r="K56" s="114"/>
      <c r="L56" s="114"/>
    </row>
    <row r="57" spans="2:12">
      <c r="B57" s="113"/>
      <c r="C57" s="113"/>
      <c r="D57" s="114"/>
      <c r="E57" s="114"/>
      <c r="F57" s="114"/>
      <c r="G57" s="114"/>
      <c r="H57" s="114"/>
      <c r="I57" s="114"/>
      <c r="J57" s="114"/>
      <c r="K57" s="114"/>
      <c r="L57" s="114"/>
    </row>
    <row r="58" spans="2:12">
      <c r="B58" s="113"/>
      <c r="C58" s="113"/>
      <c r="D58" s="114"/>
      <c r="E58" s="114"/>
      <c r="F58" s="114"/>
      <c r="G58" s="114"/>
      <c r="H58" s="114"/>
      <c r="I58" s="114"/>
      <c r="J58" s="114"/>
      <c r="K58" s="114"/>
      <c r="L58" s="114"/>
    </row>
    <row r="59" spans="2:12">
      <c r="B59" s="113"/>
      <c r="C59" s="113"/>
      <c r="D59" s="114"/>
      <c r="E59" s="114"/>
      <c r="F59" s="114"/>
      <c r="G59" s="114"/>
      <c r="H59" s="114"/>
      <c r="I59" s="114"/>
      <c r="J59" s="114"/>
      <c r="K59" s="114"/>
      <c r="L59" s="114"/>
    </row>
    <row r="60" spans="2:12">
      <c r="B60" s="113"/>
      <c r="C60" s="113"/>
      <c r="D60" s="114"/>
      <c r="E60" s="114"/>
      <c r="F60" s="114"/>
      <c r="G60" s="114"/>
      <c r="H60" s="114"/>
      <c r="I60" s="114"/>
      <c r="J60" s="114"/>
      <c r="K60" s="114"/>
      <c r="L60" s="114"/>
    </row>
    <row r="61" spans="2:12">
      <c r="B61" s="113"/>
      <c r="C61" s="113"/>
      <c r="D61" s="114"/>
      <c r="E61" s="114"/>
      <c r="F61" s="114"/>
      <c r="G61" s="114"/>
      <c r="H61" s="114"/>
      <c r="I61" s="114"/>
      <c r="J61" s="114"/>
      <c r="K61" s="114"/>
      <c r="L61" s="114"/>
    </row>
    <row r="62" spans="2:12">
      <c r="B62" s="113"/>
      <c r="C62" s="113"/>
      <c r="D62" s="114"/>
      <c r="E62" s="114"/>
      <c r="F62" s="114"/>
      <c r="G62" s="114"/>
      <c r="H62" s="114"/>
      <c r="I62" s="114"/>
      <c r="J62" s="114"/>
      <c r="K62" s="114"/>
      <c r="L62" s="114"/>
    </row>
    <row r="63" spans="2:12">
      <c r="B63" s="113"/>
      <c r="C63" s="113"/>
      <c r="D63" s="114"/>
      <c r="E63" s="114"/>
      <c r="F63" s="114"/>
      <c r="G63" s="114"/>
      <c r="H63" s="114"/>
      <c r="I63" s="114"/>
      <c r="J63" s="114"/>
      <c r="K63" s="114"/>
      <c r="L63" s="114"/>
    </row>
    <row r="64" spans="2:12">
      <c r="B64" s="113"/>
      <c r="C64" s="113"/>
      <c r="D64" s="114"/>
      <c r="E64" s="114"/>
      <c r="F64" s="114"/>
      <c r="G64" s="114"/>
      <c r="H64" s="114"/>
      <c r="I64" s="114"/>
      <c r="J64" s="114"/>
      <c r="K64" s="114"/>
      <c r="L64" s="114"/>
    </row>
    <row r="65" spans="2:12">
      <c r="B65" s="113"/>
      <c r="C65" s="113"/>
      <c r="D65" s="114"/>
      <c r="E65" s="114"/>
      <c r="F65" s="114"/>
      <c r="G65" s="114"/>
      <c r="H65" s="114"/>
      <c r="I65" s="114"/>
      <c r="J65" s="114"/>
      <c r="K65" s="114"/>
      <c r="L65" s="114"/>
    </row>
    <row r="66" spans="2:12">
      <c r="B66" s="113"/>
      <c r="C66" s="113"/>
      <c r="D66" s="114"/>
      <c r="E66" s="114"/>
      <c r="F66" s="114"/>
      <c r="G66" s="114"/>
      <c r="H66" s="114"/>
      <c r="I66" s="114"/>
      <c r="J66" s="114"/>
      <c r="K66" s="114"/>
      <c r="L66" s="114"/>
    </row>
    <row r="67" spans="2:12">
      <c r="B67" s="113"/>
      <c r="C67" s="113"/>
      <c r="D67" s="114"/>
      <c r="E67" s="114"/>
      <c r="F67" s="114"/>
      <c r="G67" s="114"/>
      <c r="H67" s="114"/>
      <c r="I67" s="114"/>
      <c r="J67" s="114"/>
      <c r="K67" s="114"/>
      <c r="L67" s="114"/>
    </row>
    <row r="68" spans="2:12">
      <c r="B68" s="113"/>
      <c r="C68" s="113"/>
      <c r="D68" s="114"/>
      <c r="E68" s="114"/>
      <c r="F68" s="114"/>
      <c r="G68" s="114"/>
      <c r="H68" s="114"/>
      <c r="I68" s="114"/>
      <c r="J68" s="114"/>
      <c r="K68" s="114"/>
      <c r="L68" s="114"/>
    </row>
    <row r="69" spans="2:12">
      <c r="B69" s="113"/>
      <c r="C69" s="113"/>
      <c r="D69" s="114"/>
      <c r="E69" s="114"/>
      <c r="F69" s="114"/>
      <c r="G69" s="114"/>
      <c r="H69" s="114"/>
      <c r="I69" s="114"/>
      <c r="J69" s="114"/>
      <c r="K69" s="114"/>
      <c r="L69" s="114"/>
    </row>
    <row r="70" spans="2:12">
      <c r="B70" s="113"/>
      <c r="C70" s="113"/>
      <c r="D70" s="114"/>
      <c r="E70" s="114"/>
      <c r="F70" s="114"/>
      <c r="G70" s="114"/>
      <c r="H70" s="114"/>
      <c r="I70" s="114"/>
      <c r="J70" s="114"/>
      <c r="K70" s="114"/>
      <c r="L70" s="114"/>
    </row>
    <row r="71" spans="2:12">
      <c r="B71" s="113"/>
      <c r="C71" s="113"/>
      <c r="D71" s="114"/>
      <c r="E71" s="114"/>
      <c r="F71" s="114"/>
      <c r="G71" s="114"/>
      <c r="H71" s="114"/>
      <c r="I71" s="114"/>
      <c r="J71" s="114"/>
      <c r="K71" s="114"/>
      <c r="L71" s="114"/>
    </row>
    <row r="72" spans="2:12">
      <c r="B72" s="113"/>
      <c r="C72" s="113"/>
      <c r="D72" s="114"/>
      <c r="E72" s="114"/>
      <c r="F72" s="114"/>
      <c r="G72" s="114"/>
      <c r="H72" s="114"/>
      <c r="I72" s="114"/>
      <c r="J72" s="114"/>
      <c r="K72" s="114"/>
      <c r="L72" s="114"/>
    </row>
    <row r="73" spans="2:12">
      <c r="B73" s="113"/>
      <c r="C73" s="113"/>
      <c r="D73" s="114"/>
      <c r="E73" s="114"/>
      <c r="F73" s="114"/>
      <c r="G73" s="114"/>
      <c r="H73" s="114"/>
      <c r="I73" s="114"/>
      <c r="J73" s="114"/>
      <c r="K73" s="114"/>
      <c r="L73" s="114"/>
    </row>
    <row r="74" spans="2:12">
      <c r="B74" s="113"/>
      <c r="C74" s="113"/>
      <c r="D74" s="114"/>
      <c r="E74" s="114"/>
      <c r="F74" s="114"/>
      <c r="G74" s="114"/>
      <c r="H74" s="114"/>
      <c r="I74" s="114"/>
      <c r="J74" s="114"/>
      <c r="K74" s="114"/>
      <c r="L74" s="114"/>
    </row>
    <row r="75" spans="2:12">
      <c r="B75" s="113"/>
      <c r="C75" s="113"/>
      <c r="D75" s="114"/>
      <c r="E75" s="114"/>
      <c r="F75" s="114"/>
      <c r="G75" s="114"/>
      <c r="H75" s="114"/>
      <c r="I75" s="114"/>
      <c r="J75" s="114"/>
      <c r="K75" s="114"/>
      <c r="L75" s="114"/>
    </row>
    <row r="76" spans="2:12">
      <c r="B76" s="113"/>
      <c r="C76" s="113"/>
      <c r="D76" s="114"/>
      <c r="E76" s="114"/>
      <c r="F76" s="114"/>
      <c r="G76" s="114"/>
      <c r="H76" s="114"/>
      <c r="I76" s="114"/>
      <c r="J76" s="114"/>
      <c r="K76" s="114"/>
      <c r="L76" s="114"/>
    </row>
    <row r="77" spans="2:12">
      <c r="B77" s="113"/>
      <c r="C77" s="113"/>
      <c r="D77" s="114"/>
      <c r="E77" s="114"/>
      <c r="F77" s="114"/>
      <c r="G77" s="114"/>
      <c r="H77" s="114"/>
      <c r="I77" s="114"/>
      <c r="J77" s="114"/>
      <c r="K77" s="114"/>
      <c r="L77" s="114"/>
    </row>
    <row r="78" spans="2:12">
      <c r="B78" s="113"/>
      <c r="C78" s="113"/>
      <c r="D78" s="114"/>
      <c r="E78" s="114"/>
      <c r="F78" s="114"/>
      <c r="G78" s="114"/>
      <c r="H78" s="114"/>
      <c r="I78" s="114"/>
      <c r="J78" s="114"/>
      <c r="K78" s="114"/>
      <c r="L78" s="114"/>
    </row>
    <row r="79" spans="2:12">
      <c r="B79" s="113"/>
      <c r="C79" s="113"/>
      <c r="D79" s="114"/>
      <c r="E79" s="114"/>
      <c r="F79" s="114"/>
      <c r="G79" s="114"/>
      <c r="H79" s="114"/>
      <c r="I79" s="114"/>
      <c r="J79" s="114"/>
      <c r="K79" s="114"/>
      <c r="L79" s="114"/>
    </row>
    <row r="80" spans="2:12">
      <c r="B80" s="113"/>
      <c r="C80" s="113"/>
      <c r="D80" s="114"/>
      <c r="E80" s="114"/>
      <c r="F80" s="114"/>
      <c r="G80" s="114"/>
      <c r="H80" s="114"/>
      <c r="I80" s="114"/>
      <c r="J80" s="114"/>
      <c r="K80" s="114"/>
      <c r="L80" s="114"/>
    </row>
    <row r="81" spans="2:12">
      <c r="B81" s="113"/>
      <c r="C81" s="113"/>
      <c r="D81" s="114"/>
      <c r="E81" s="114"/>
      <c r="F81" s="114"/>
      <c r="G81" s="114"/>
      <c r="H81" s="114"/>
      <c r="I81" s="114"/>
      <c r="J81" s="114"/>
      <c r="K81" s="114"/>
      <c r="L81" s="114"/>
    </row>
    <row r="82" spans="2:12">
      <c r="B82" s="113"/>
      <c r="C82" s="113"/>
      <c r="D82" s="114"/>
      <c r="E82" s="114"/>
      <c r="F82" s="114"/>
      <c r="G82" s="114"/>
      <c r="H82" s="114"/>
      <c r="I82" s="114"/>
      <c r="J82" s="114"/>
      <c r="K82" s="114"/>
      <c r="L82" s="114"/>
    </row>
    <row r="83" spans="2:12">
      <c r="B83" s="113"/>
      <c r="C83" s="113"/>
      <c r="D83" s="114"/>
      <c r="E83" s="114"/>
      <c r="F83" s="114"/>
      <c r="G83" s="114"/>
      <c r="H83" s="114"/>
      <c r="I83" s="114"/>
      <c r="J83" s="114"/>
      <c r="K83" s="114"/>
      <c r="L83" s="114"/>
    </row>
    <row r="84" spans="2:12">
      <c r="B84" s="113"/>
      <c r="C84" s="113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2:12">
      <c r="B85" s="113"/>
      <c r="C85" s="113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12">
      <c r="B86" s="113"/>
      <c r="C86" s="113"/>
      <c r="D86" s="114"/>
      <c r="E86" s="114"/>
      <c r="F86" s="114"/>
      <c r="G86" s="114"/>
      <c r="H86" s="114"/>
      <c r="I86" s="114"/>
      <c r="J86" s="114"/>
      <c r="K86" s="114"/>
      <c r="L86" s="114"/>
    </row>
    <row r="87" spans="2:12">
      <c r="B87" s="113"/>
      <c r="C87" s="113"/>
      <c r="D87" s="114"/>
      <c r="E87" s="114"/>
      <c r="F87" s="114"/>
      <c r="G87" s="114"/>
      <c r="H87" s="114"/>
      <c r="I87" s="114"/>
      <c r="J87" s="114"/>
      <c r="K87" s="114"/>
      <c r="L87" s="114"/>
    </row>
    <row r="88" spans="2:12">
      <c r="B88" s="113"/>
      <c r="C88" s="113"/>
      <c r="D88" s="114"/>
      <c r="E88" s="114"/>
      <c r="F88" s="114"/>
      <c r="G88" s="114"/>
      <c r="H88" s="114"/>
      <c r="I88" s="114"/>
      <c r="J88" s="114"/>
      <c r="K88" s="114"/>
      <c r="L88" s="114"/>
    </row>
    <row r="89" spans="2:12">
      <c r="B89" s="113"/>
      <c r="C89" s="113"/>
      <c r="D89" s="114"/>
      <c r="E89" s="114"/>
      <c r="F89" s="114"/>
      <c r="G89" s="114"/>
      <c r="H89" s="114"/>
      <c r="I89" s="114"/>
      <c r="J89" s="114"/>
      <c r="K89" s="114"/>
      <c r="L89" s="114"/>
    </row>
    <row r="90" spans="2:12">
      <c r="B90" s="113"/>
      <c r="C90" s="113"/>
      <c r="D90" s="114"/>
      <c r="E90" s="114"/>
      <c r="F90" s="114"/>
      <c r="G90" s="114"/>
      <c r="H90" s="114"/>
      <c r="I90" s="114"/>
      <c r="J90" s="114"/>
      <c r="K90" s="114"/>
      <c r="L90" s="114"/>
    </row>
    <row r="91" spans="2:12">
      <c r="B91" s="113"/>
      <c r="C91" s="113"/>
      <c r="D91" s="114"/>
      <c r="E91" s="114"/>
      <c r="F91" s="114"/>
      <c r="G91" s="114"/>
      <c r="H91" s="114"/>
      <c r="I91" s="114"/>
      <c r="J91" s="114"/>
      <c r="K91" s="114"/>
      <c r="L91" s="114"/>
    </row>
    <row r="92" spans="2:12">
      <c r="B92" s="113"/>
      <c r="C92" s="113"/>
      <c r="D92" s="114"/>
      <c r="E92" s="114"/>
      <c r="F92" s="114"/>
      <c r="G92" s="114"/>
      <c r="H92" s="114"/>
      <c r="I92" s="114"/>
      <c r="J92" s="114"/>
      <c r="K92" s="114"/>
      <c r="L92" s="114"/>
    </row>
    <row r="93" spans="2:12">
      <c r="B93" s="113"/>
      <c r="C93" s="113"/>
      <c r="D93" s="114"/>
      <c r="E93" s="114"/>
      <c r="F93" s="114"/>
      <c r="G93" s="114"/>
      <c r="H93" s="114"/>
      <c r="I93" s="114"/>
      <c r="J93" s="114"/>
      <c r="K93" s="114"/>
      <c r="L93" s="114"/>
    </row>
    <row r="94" spans="2:12">
      <c r="B94" s="113"/>
      <c r="C94" s="113"/>
      <c r="D94" s="114"/>
      <c r="E94" s="114"/>
      <c r="F94" s="114"/>
      <c r="G94" s="114"/>
      <c r="H94" s="114"/>
      <c r="I94" s="114"/>
      <c r="J94" s="114"/>
      <c r="K94" s="114"/>
      <c r="L94" s="114"/>
    </row>
    <row r="95" spans="2:12">
      <c r="B95" s="113"/>
      <c r="C95" s="113"/>
      <c r="D95" s="114"/>
      <c r="E95" s="114"/>
      <c r="F95" s="114"/>
      <c r="G95" s="114"/>
      <c r="H95" s="114"/>
      <c r="I95" s="114"/>
      <c r="J95" s="114"/>
      <c r="K95" s="114"/>
      <c r="L95" s="114"/>
    </row>
    <row r="96" spans="2:12">
      <c r="B96" s="113"/>
      <c r="C96" s="113"/>
      <c r="D96" s="114"/>
      <c r="E96" s="114"/>
      <c r="F96" s="114"/>
      <c r="G96" s="114"/>
      <c r="H96" s="114"/>
      <c r="I96" s="114"/>
      <c r="J96" s="114"/>
      <c r="K96" s="114"/>
      <c r="L96" s="114"/>
    </row>
    <row r="97" spans="2:12">
      <c r="B97" s="113"/>
      <c r="C97" s="113"/>
      <c r="D97" s="114"/>
      <c r="E97" s="114"/>
      <c r="F97" s="114"/>
      <c r="G97" s="114"/>
      <c r="H97" s="114"/>
      <c r="I97" s="114"/>
      <c r="J97" s="114"/>
      <c r="K97" s="114"/>
      <c r="L97" s="114"/>
    </row>
    <row r="98" spans="2:12">
      <c r="B98" s="113"/>
      <c r="C98" s="113"/>
      <c r="D98" s="114"/>
      <c r="E98" s="114"/>
      <c r="F98" s="114"/>
      <c r="G98" s="114"/>
      <c r="H98" s="114"/>
      <c r="I98" s="114"/>
      <c r="J98" s="114"/>
      <c r="K98" s="114"/>
      <c r="L98" s="114"/>
    </row>
    <row r="99" spans="2:12">
      <c r="B99" s="113"/>
      <c r="C99" s="113"/>
      <c r="D99" s="114"/>
      <c r="E99" s="114"/>
      <c r="F99" s="114"/>
      <c r="G99" s="114"/>
      <c r="H99" s="114"/>
      <c r="I99" s="114"/>
      <c r="J99" s="114"/>
      <c r="K99" s="114"/>
      <c r="L99" s="114"/>
    </row>
    <row r="100" spans="2:12">
      <c r="B100" s="113"/>
      <c r="C100" s="113"/>
      <c r="D100" s="114"/>
      <c r="E100" s="114"/>
      <c r="F100" s="114"/>
      <c r="G100" s="114"/>
      <c r="H100" s="114"/>
      <c r="I100" s="114"/>
      <c r="J100" s="114"/>
      <c r="K100" s="114"/>
      <c r="L100" s="114"/>
    </row>
    <row r="101" spans="2:12">
      <c r="B101" s="113"/>
      <c r="C101" s="113"/>
      <c r="D101" s="114"/>
      <c r="E101" s="114"/>
      <c r="F101" s="114"/>
      <c r="G101" s="114"/>
      <c r="H101" s="114"/>
      <c r="I101" s="114"/>
      <c r="J101" s="114"/>
      <c r="K101" s="114"/>
      <c r="L101" s="114"/>
    </row>
    <row r="102" spans="2:12">
      <c r="B102" s="113"/>
      <c r="C102" s="113"/>
      <c r="D102" s="114"/>
      <c r="E102" s="114"/>
      <c r="F102" s="114"/>
      <c r="G102" s="114"/>
      <c r="H102" s="114"/>
      <c r="I102" s="114"/>
      <c r="J102" s="114"/>
      <c r="K102" s="114"/>
      <c r="L102" s="114"/>
    </row>
    <row r="103" spans="2:12">
      <c r="B103" s="113"/>
      <c r="C103" s="113"/>
      <c r="D103" s="114"/>
      <c r="E103" s="114"/>
      <c r="F103" s="114"/>
      <c r="G103" s="114"/>
      <c r="H103" s="114"/>
      <c r="I103" s="114"/>
      <c r="J103" s="114"/>
      <c r="K103" s="114"/>
      <c r="L103" s="114"/>
    </row>
    <row r="104" spans="2:12">
      <c r="B104" s="113"/>
      <c r="C104" s="113"/>
      <c r="D104" s="114"/>
      <c r="E104" s="114"/>
      <c r="F104" s="114"/>
      <c r="G104" s="114"/>
      <c r="H104" s="114"/>
      <c r="I104" s="114"/>
      <c r="J104" s="114"/>
      <c r="K104" s="114"/>
      <c r="L104" s="114"/>
    </row>
    <row r="105" spans="2:12">
      <c r="B105" s="113"/>
      <c r="C105" s="113"/>
      <c r="D105" s="114"/>
      <c r="E105" s="114"/>
      <c r="F105" s="114"/>
      <c r="G105" s="114"/>
      <c r="H105" s="114"/>
      <c r="I105" s="114"/>
      <c r="J105" s="114"/>
      <c r="K105" s="114"/>
      <c r="L105" s="114"/>
    </row>
    <row r="106" spans="2:12">
      <c r="B106" s="113"/>
      <c r="C106" s="113"/>
      <c r="D106" s="114"/>
      <c r="E106" s="114"/>
      <c r="F106" s="114"/>
      <c r="G106" s="114"/>
      <c r="H106" s="114"/>
      <c r="I106" s="114"/>
      <c r="J106" s="114"/>
      <c r="K106" s="114"/>
      <c r="L106" s="114"/>
    </row>
    <row r="107" spans="2:12">
      <c r="B107" s="113"/>
      <c r="C107" s="113"/>
      <c r="D107" s="114"/>
      <c r="E107" s="114"/>
      <c r="F107" s="114"/>
      <c r="G107" s="114"/>
      <c r="H107" s="114"/>
      <c r="I107" s="114"/>
      <c r="J107" s="114"/>
      <c r="K107" s="114"/>
      <c r="L107" s="114"/>
    </row>
    <row r="108" spans="2:12">
      <c r="B108" s="113"/>
      <c r="C108" s="113"/>
      <c r="D108" s="114"/>
      <c r="E108" s="114"/>
      <c r="F108" s="114"/>
      <c r="G108" s="114"/>
      <c r="H108" s="114"/>
      <c r="I108" s="114"/>
      <c r="J108" s="114"/>
      <c r="K108" s="114"/>
      <c r="L108" s="114"/>
    </row>
    <row r="109" spans="2:12">
      <c r="B109" s="113"/>
      <c r="C109" s="113"/>
      <c r="D109" s="114"/>
      <c r="E109" s="114"/>
      <c r="F109" s="114"/>
      <c r="G109" s="114"/>
      <c r="H109" s="114"/>
      <c r="I109" s="114"/>
      <c r="J109" s="114"/>
      <c r="K109" s="114"/>
      <c r="L109" s="114"/>
    </row>
    <row r="110" spans="2:12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</row>
    <row r="111" spans="2:12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</row>
    <row r="112" spans="2:12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</row>
    <row r="113" spans="2:12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</row>
    <row r="114" spans="2:12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</row>
    <row r="115" spans="2:12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</row>
    <row r="116" spans="2:12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2:12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3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3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3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3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3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3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3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3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3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3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3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3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3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3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3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3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3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3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3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3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3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3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13"/>
      <c r="C432" s="113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13"/>
      <c r="C433" s="113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13"/>
      <c r="C434" s="113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13"/>
      <c r="C435" s="113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13"/>
      <c r="C436" s="113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13"/>
      <c r="C437" s="113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13"/>
      <c r="C438" s="113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13"/>
      <c r="C439" s="113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B440" s="113"/>
      <c r="C440" s="113"/>
      <c r="D440" s="114"/>
      <c r="E440" s="114"/>
      <c r="F440" s="114"/>
      <c r="G440" s="114"/>
      <c r="H440" s="114"/>
      <c r="I440" s="114"/>
      <c r="J440" s="114"/>
      <c r="K440" s="114"/>
      <c r="L440" s="114"/>
    </row>
    <row r="441" spans="2:12">
      <c r="B441" s="113"/>
      <c r="C441" s="113"/>
      <c r="D441" s="114"/>
      <c r="E441" s="114"/>
      <c r="F441" s="114"/>
      <c r="G441" s="114"/>
      <c r="H441" s="114"/>
      <c r="I441" s="114"/>
      <c r="J441" s="114"/>
      <c r="K441" s="114"/>
      <c r="L441" s="114"/>
    </row>
    <row r="442" spans="2:12">
      <c r="B442" s="113"/>
      <c r="C442" s="113"/>
      <c r="D442" s="114"/>
      <c r="E442" s="114"/>
      <c r="F442" s="114"/>
      <c r="G442" s="114"/>
      <c r="H442" s="114"/>
      <c r="I442" s="114"/>
      <c r="J442" s="114"/>
      <c r="K442" s="114"/>
      <c r="L442" s="114"/>
    </row>
    <row r="443" spans="2:12">
      <c r="B443" s="113"/>
      <c r="C443" s="113"/>
      <c r="D443" s="114"/>
      <c r="E443" s="114"/>
      <c r="F443" s="114"/>
      <c r="G443" s="114"/>
      <c r="H443" s="114"/>
      <c r="I443" s="114"/>
      <c r="J443" s="114"/>
      <c r="K443" s="114"/>
      <c r="L443" s="114"/>
    </row>
    <row r="444" spans="2:12">
      <c r="B444" s="113"/>
      <c r="C444" s="113"/>
      <c r="D444" s="114"/>
      <c r="E444" s="114"/>
      <c r="F444" s="114"/>
      <c r="G444" s="114"/>
      <c r="H444" s="114"/>
      <c r="I444" s="114"/>
      <c r="J444" s="114"/>
      <c r="K444" s="114"/>
      <c r="L444" s="114"/>
    </row>
    <row r="445" spans="2:12">
      <c r="B445" s="113"/>
      <c r="C445" s="113"/>
      <c r="D445" s="114"/>
      <c r="E445" s="114"/>
      <c r="F445" s="114"/>
      <c r="G445" s="114"/>
      <c r="H445" s="114"/>
      <c r="I445" s="114"/>
      <c r="J445" s="114"/>
      <c r="K445" s="114"/>
      <c r="L445" s="114"/>
    </row>
    <row r="446" spans="2:12">
      <c r="B446" s="113"/>
      <c r="C446" s="113"/>
      <c r="D446" s="114"/>
      <c r="E446" s="114"/>
      <c r="F446" s="114"/>
      <c r="G446" s="114"/>
      <c r="H446" s="114"/>
      <c r="I446" s="114"/>
      <c r="J446" s="114"/>
      <c r="K446" s="114"/>
      <c r="L446" s="114"/>
    </row>
    <row r="447" spans="2:12">
      <c r="B447" s="113"/>
      <c r="C447" s="113"/>
      <c r="D447" s="114"/>
      <c r="E447" s="114"/>
      <c r="F447" s="114"/>
      <c r="G447" s="114"/>
      <c r="H447" s="114"/>
      <c r="I447" s="114"/>
      <c r="J447" s="114"/>
      <c r="K447" s="114"/>
      <c r="L447" s="114"/>
    </row>
    <row r="448" spans="2:12">
      <c r="B448" s="113"/>
      <c r="C448" s="113"/>
      <c r="D448" s="114"/>
      <c r="E448" s="114"/>
      <c r="F448" s="114"/>
      <c r="G448" s="114"/>
      <c r="H448" s="114"/>
      <c r="I448" s="114"/>
      <c r="J448" s="114"/>
      <c r="K448" s="114"/>
      <c r="L448" s="114"/>
    </row>
    <row r="449" spans="2:12">
      <c r="B449" s="113"/>
      <c r="C449" s="113"/>
      <c r="D449" s="114"/>
      <c r="E449" s="114"/>
      <c r="F449" s="114"/>
      <c r="G449" s="114"/>
      <c r="H449" s="114"/>
      <c r="I449" s="114"/>
      <c r="J449" s="114"/>
      <c r="K449" s="114"/>
      <c r="L449" s="114"/>
    </row>
    <row r="450" spans="2:12">
      <c r="B450" s="113"/>
      <c r="C450" s="113"/>
      <c r="D450" s="114"/>
      <c r="E450" s="114"/>
      <c r="F450" s="114"/>
      <c r="G450" s="114"/>
      <c r="H450" s="114"/>
      <c r="I450" s="114"/>
      <c r="J450" s="114"/>
      <c r="K450" s="114"/>
      <c r="L450" s="114"/>
    </row>
    <row r="451" spans="2:12">
      <c r="B451" s="113"/>
      <c r="C451" s="113"/>
      <c r="D451" s="114"/>
      <c r="E451" s="114"/>
      <c r="F451" s="114"/>
      <c r="G451" s="114"/>
      <c r="H451" s="114"/>
      <c r="I451" s="114"/>
      <c r="J451" s="114"/>
      <c r="K451" s="114"/>
      <c r="L451" s="114"/>
    </row>
    <row r="452" spans="2:12">
      <c r="B452" s="113"/>
      <c r="C452" s="113"/>
      <c r="D452" s="114"/>
      <c r="E452" s="114"/>
      <c r="F452" s="114"/>
      <c r="G452" s="114"/>
      <c r="H452" s="114"/>
      <c r="I452" s="114"/>
      <c r="J452" s="114"/>
      <c r="K452" s="114"/>
      <c r="L452" s="114"/>
    </row>
    <row r="453" spans="2:12">
      <c r="B453" s="113"/>
      <c r="C453" s="113"/>
      <c r="D453" s="114"/>
      <c r="E453" s="114"/>
      <c r="F453" s="114"/>
      <c r="G453" s="114"/>
      <c r="H453" s="114"/>
      <c r="I453" s="114"/>
      <c r="J453" s="114"/>
      <c r="K453" s="114"/>
      <c r="L453" s="114"/>
    </row>
    <row r="454" spans="2:12">
      <c r="B454" s="113"/>
      <c r="C454" s="113"/>
      <c r="D454" s="114"/>
      <c r="E454" s="114"/>
      <c r="F454" s="114"/>
      <c r="G454" s="114"/>
      <c r="H454" s="114"/>
      <c r="I454" s="114"/>
      <c r="J454" s="114"/>
      <c r="K454" s="114"/>
      <c r="L454" s="114"/>
    </row>
    <row r="455" spans="2:12">
      <c r="B455" s="113"/>
      <c r="C455" s="113"/>
      <c r="D455" s="114"/>
      <c r="E455" s="114"/>
      <c r="F455" s="114"/>
      <c r="G455" s="114"/>
      <c r="H455" s="114"/>
      <c r="I455" s="114"/>
      <c r="J455" s="114"/>
      <c r="K455" s="114"/>
      <c r="L455" s="114"/>
    </row>
    <row r="456" spans="2:12">
      <c r="B456" s="113"/>
      <c r="C456" s="113"/>
      <c r="D456" s="114"/>
      <c r="E456" s="114"/>
      <c r="F456" s="114"/>
      <c r="G456" s="114"/>
      <c r="H456" s="114"/>
      <c r="I456" s="114"/>
      <c r="J456" s="114"/>
      <c r="K456" s="114"/>
      <c r="L456" s="114"/>
    </row>
    <row r="457" spans="2:12">
      <c r="B457" s="113"/>
      <c r="C457" s="113"/>
      <c r="D457" s="114"/>
      <c r="E457" s="114"/>
      <c r="F457" s="114"/>
      <c r="G457" s="114"/>
      <c r="H457" s="114"/>
      <c r="I457" s="114"/>
      <c r="J457" s="114"/>
      <c r="K457" s="114"/>
      <c r="L457" s="114"/>
    </row>
    <row r="458" spans="2:12">
      <c r="B458" s="113"/>
      <c r="C458" s="113"/>
      <c r="D458" s="114"/>
      <c r="E458" s="114"/>
      <c r="F458" s="114"/>
      <c r="G458" s="114"/>
      <c r="H458" s="114"/>
      <c r="I458" s="114"/>
      <c r="J458" s="114"/>
      <c r="K458" s="114"/>
      <c r="L458" s="114"/>
    </row>
    <row r="459" spans="2:12">
      <c r="B459" s="113"/>
      <c r="C459" s="113"/>
      <c r="D459" s="114"/>
      <c r="E459" s="114"/>
      <c r="F459" s="114"/>
      <c r="G459" s="114"/>
      <c r="H459" s="114"/>
      <c r="I459" s="114"/>
      <c r="J459" s="114"/>
      <c r="K459" s="114"/>
      <c r="L459" s="114"/>
    </row>
    <row r="460" spans="2:12">
      <c r="B460" s="113"/>
      <c r="C460" s="113"/>
      <c r="D460" s="114"/>
      <c r="E460" s="114"/>
      <c r="F460" s="114"/>
      <c r="G460" s="114"/>
      <c r="H460" s="114"/>
      <c r="I460" s="114"/>
      <c r="J460" s="114"/>
      <c r="K460" s="114"/>
      <c r="L460" s="114"/>
    </row>
    <row r="461" spans="2:12">
      <c r="B461" s="113"/>
      <c r="C461" s="113"/>
      <c r="D461" s="114"/>
      <c r="E461" s="114"/>
      <c r="F461" s="114"/>
      <c r="G461" s="114"/>
      <c r="H461" s="114"/>
      <c r="I461" s="114"/>
      <c r="J461" s="114"/>
      <c r="K461" s="114"/>
      <c r="L461" s="114"/>
    </row>
    <row r="462" spans="2:12">
      <c r="B462" s="113"/>
      <c r="C462" s="113"/>
      <c r="D462" s="114"/>
      <c r="E462" s="114"/>
      <c r="F462" s="114"/>
      <c r="G462" s="114"/>
      <c r="H462" s="114"/>
      <c r="I462" s="114"/>
      <c r="J462" s="114"/>
      <c r="K462" s="114"/>
      <c r="L462" s="114"/>
    </row>
    <row r="463" spans="2:12">
      <c r="B463" s="113"/>
      <c r="C463" s="113"/>
      <c r="D463" s="114"/>
      <c r="E463" s="114"/>
      <c r="F463" s="114"/>
      <c r="G463" s="114"/>
      <c r="H463" s="114"/>
      <c r="I463" s="114"/>
      <c r="J463" s="114"/>
      <c r="K463" s="114"/>
      <c r="L463" s="114"/>
    </row>
    <row r="464" spans="2:12">
      <c r="B464" s="113"/>
      <c r="C464" s="113"/>
      <c r="D464" s="114"/>
      <c r="E464" s="114"/>
      <c r="F464" s="114"/>
      <c r="G464" s="114"/>
      <c r="H464" s="114"/>
      <c r="I464" s="114"/>
      <c r="J464" s="114"/>
      <c r="K464" s="114"/>
      <c r="L464" s="114"/>
    </row>
    <row r="465" spans="2:12">
      <c r="B465" s="113"/>
      <c r="C465" s="113"/>
      <c r="D465" s="114"/>
      <c r="E465" s="114"/>
      <c r="F465" s="114"/>
      <c r="G465" s="114"/>
      <c r="H465" s="114"/>
      <c r="I465" s="114"/>
      <c r="J465" s="114"/>
      <c r="K465" s="114"/>
      <c r="L465" s="114"/>
    </row>
    <row r="466" spans="2:12">
      <c r="B466" s="113"/>
      <c r="C466" s="113"/>
      <c r="D466" s="114"/>
      <c r="E466" s="114"/>
      <c r="F466" s="114"/>
      <c r="G466" s="114"/>
      <c r="H466" s="114"/>
      <c r="I466" s="114"/>
      <c r="J466" s="114"/>
      <c r="K466" s="114"/>
      <c r="L466" s="114"/>
    </row>
    <row r="467" spans="2:12">
      <c r="B467" s="113"/>
      <c r="C467" s="113"/>
      <c r="D467" s="114"/>
      <c r="E467" s="114"/>
      <c r="F467" s="114"/>
      <c r="G467" s="114"/>
      <c r="H467" s="114"/>
      <c r="I467" s="114"/>
      <c r="J467" s="114"/>
      <c r="K467" s="114"/>
      <c r="L467" s="114"/>
    </row>
    <row r="468" spans="2:12">
      <c r="B468" s="113"/>
      <c r="C468" s="113"/>
      <c r="D468" s="114"/>
      <c r="E468" s="114"/>
      <c r="F468" s="114"/>
      <c r="G468" s="114"/>
      <c r="H468" s="114"/>
      <c r="I468" s="114"/>
      <c r="J468" s="114"/>
      <c r="K468" s="114"/>
      <c r="L468" s="114"/>
    </row>
    <row r="469" spans="2:12">
      <c r="B469" s="113"/>
      <c r="C469" s="113"/>
      <c r="D469" s="114"/>
      <c r="E469" s="114"/>
      <c r="F469" s="114"/>
      <c r="G469" s="114"/>
      <c r="H469" s="114"/>
      <c r="I469" s="114"/>
      <c r="J469" s="114"/>
      <c r="K469" s="114"/>
      <c r="L469" s="114"/>
    </row>
    <row r="470" spans="2:12">
      <c r="B470" s="113"/>
      <c r="C470" s="113"/>
      <c r="D470" s="114"/>
      <c r="E470" s="114"/>
      <c r="F470" s="114"/>
      <c r="G470" s="114"/>
      <c r="H470" s="114"/>
      <c r="I470" s="114"/>
      <c r="J470" s="114"/>
      <c r="K470" s="114"/>
      <c r="L470" s="114"/>
    </row>
    <row r="471" spans="2:12">
      <c r="B471" s="113"/>
      <c r="C471" s="113"/>
      <c r="D471" s="114"/>
      <c r="E471" s="114"/>
      <c r="F471" s="114"/>
      <c r="G471" s="114"/>
      <c r="H471" s="114"/>
      <c r="I471" s="114"/>
      <c r="J471" s="114"/>
      <c r="K471" s="114"/>
      <c r="L471" s="114"/>
    </row>
    <row r="472" spans="2:12">
      <c r="B472" s="113"/>
      <c r="C472" s="113"/>
      <c r="D472" s="114"/>
      <c r="E472" s="114"/>
      <c r="F472" s="114"/>
      <c r="G472" s="114"/>
      <c r="H472" s="114"/>
      <c r="I472" s="114"/>
      <c r="J472" s="114"/>
      <c r="K472" s="114"/>
      <c r="L472" s="114"/>
    </row>
    <row r="473" spans="2:12">
      <c r="B473" s="113"/>
      <c r="C473" s="113"/>
      <c r="D473" s="114"/>
      <c r="E473" s="114"/>
      <c r="F473" s="114"/>
      <c r="G473" s="114"/>
      <c r="H473" s="114"/>
      <c r="I473" s="114"/>
      <c r="J473" s="114"/>
      <c r="K473" s="114"/>
      <c r="L473" s="114"/>
    </row>
    <row r="474" spans="2:12">
      <c r="B474" s="113"/>
      <c r="C474" s="113"/>
      <c r="D474" s="114"/>
      <c r="E474" s="114"/>
      <c r="F474" s="114"/>
      <c r="G474" s="114"/>
      <c r="H474" s="114"/>
      <c r="I474" s="114"/>
      <c r="J474" s="114"/>
      <c r="K474" s="114"/>
      <c r="L474" s="114"/>
    </row>
    <row r="475" spans="2:12">
      <c r="B475" s="113"/>
      <c r="C475" s="113"/>
      <c r="D475" s="114"/>
      <c r="E475" s="114"/>
      <c r="F475" s="114"/>
      <c r="G475" s="114"/>
      <c r="H475" s="114"/>
      <c r="I475" s="114"/>
      <c r="J475" s="114"/>
      <c r="K475" s="114"/>
      <c r="L475" s="114"/>
    </row>
    <row r="476" spans="2:12">
      <c r="B476" s="113"/>
      <c r="C476" s="113"/>
      <c r="D476" s="114"/>
      <c r="E476" s="114"/>
      <c r="F476" s="114"/>
      <c r="G476" s="114"/>
      <c r="H476" s="114"/>
      <c r="I476" s="114"/>
      <c r="J476" s="114"/>
      <c r="K476" s="114"/>
      <c r="L476" s="114"/>
    </row>
    <row r="477" spans="2:12">
      <c r="B477" s="113"/>
      <c r="C477" s="113"/>
      <c r="D477" s="114"/>
      <c r="E477" s="114"/>
      <c r="F477" s="114"/>
      <c r="G477" s="114"/>
      <c r="H477" s="114"/>
      <c r="I477" s="114"/>
      <c r="J477" s="114"/>
      <c r="K477" s="114"/>
      <c r="L477" s="114"/>
    </row>
    <row r="478" spans="2:12">
      <c r="B478" s="113"/>
      <c r="C478" s="113"/>
      <c r="D478" s="114"/>
      <c r="E478" s="114"/>
      <c r="F478" s="114"/>
      <c r="G478" s="114"/>
      <c r="H478" s="114"/>
      <c r="I478" s="114"/>
      <c r="J478" s="114"/>
      <c r="K478" s="114"/>
      <c r="L478" s="114"/>
    </row>
    <row r="479" spans="2:12">
      <c r="B479" s="113"/>
      <c r="C479" s="113"/>
      <c r="D479" s="114"/>
      <c r="E479" s="114"/>
      <c r="F479" s="114"/>
      <c r="G479" s="114"/>
      <c r="H479" s="114"/>
      <c r="I479" s="114"/>
      <c r="J479" s="114"/>
      <c r="K479" s="114"/>
      <c r="L479" s="114"/>
    </row>
    <row r="480" spans="2:12">
      <c r="B480" s="113"/>
      <c r="C480" s="113"/>
      <c r="D480" s="114"/>
      <c r="E480" s="114"/>
      <c r="F480" s="114"/>
      <c r="G480" s="114"/>
      <c r="H480" s="114"/>
      <c r="I480" s="114"/>
      <c r="J480" s="114"/>
      <c r="K480" s="114"/>
      <c r="L480" s="114"/>
    </row>
    <row r="481" spans="2:12">
      <c r="B481" s="113"/>
      <c r="C481" s="113"/>
      <c r="D481" s="114"/>
      <c r="E481" s="114"/>
      <c r="F481" s="114"/>
      <c r="G481" s="114"/>
      <c r="H481" s="114"/>
      <c r="I481" s="114"/>
      <c r="J481" s="114"/>
      <c r="K481" s="114"/>
      <c r="L481" s="114"/>
    </row>
    <row r="482" spans="2:12">
      <c r="B482" s="113"/>
      <c r="C482" s="113"/>
      <c r="D482" s="114"/>
      <c r="E482" s="114"/>
      <c r="F482" s="114"/>
      <c r="G482" s="114"/>
      <c r="H482" s="114"/>
      <c r="I482" s="114"/>
      <c r="J482" s="114"/>
      <c r="K482" s="114"/>
      <c r="L482" s="114"/>
    </row>
    <row r="483" spans="2:12">
      <c r="B483" s="113"/>
      <c r="C483" s="113"/>
      <c r="D483" s="114"/>
      <c r="E483" s="114"/>
      <c r="F483" s="114"/>
      <c r="G483" s="114"/>
      <c r="H483" s="114"/>
      <c r="I483" s="114"/>
      <c r="J483" s="114"/>
      <c r="K483" s="114"/>
      <c r="L483" s="114"/>
    </row>
    <row r="484" spans="2:12">
      <c r="B484" s="113"/>
      <c r="C484" s="113"/>
      <c r="D484" s="114"/>
      <c r="E484" s="114"/>
      <c r="F484" s="114"/>
      <c r="G484" s="114"/>
      <c r="H484" s="114"/>
      <c r="I484" s="114"/>
      <c r="J484" s="114"/>
      <c r="K484" s="114"/>
      <c r="L484" s="114"/>
    </row>
    <row r="485" spans="2:12">
      <c r="B485" s="113"/>
      <c r="C485" s="113"/>
      <c r="D485" s="114"/>
      <c r="E485" s="114"/>
      <c r="F485" s="114"/>
      <c r="G485" s="114"/>
      <c r="H485" s="114"/>
      <c r="I485" s="114"/>
      <c r="J485" s="114"/>
      <c r="K485" s="114"/>
      <c r="L485" s="114"/>
    </row>
    <row r="486" spans="2:12">
      <c r="B486" s="113"/>
      <c r="C486" s="113"/>
      <c r="D486" s="114"/>
      <c r="E486" s="114"/>
      <c r="F486" s="114"/>
      <c r="G486" s="114"/>
      <c r="H486" s="114"/>
      <c r="I486" s="114"/>
      <c r="J486" s="114"/>
      <c r="K486" s="114"/>
      <c r="L486" s="114"/>
    </row>
    <row r="487" spans="2:12">
      <c r="B487" s="113"/>
      <c r="C487" s="113"/>
      <c r="D487" s="114"/>
      <c r="E487" s="114"/>
      <c r="F487" s="114"/>
      <c r="G487" s="114"/>
      <c r="H487" s="114"/>
      <c r="I487" s="114"/>
      <c r="J487" s="114"/>
      <c r="K487" s="114"/>
      <c r="L487" s="114"/>
    </row>
    <row r="488" spans="2:12">
      <c r="B488" s="113"/>
      <c r="C488" s="113"/>
      <c r="D488" s="114"/>
      <c r="E488" s="114"/>
      <c r="F488" s="114"/>
      <c r="G488" s="114"/>
      <c r="H488" s="114"/>
      <c r="I488" s="114"/>
      <c r="J488" s="114"/>
      <c r="K488" s="114"/>
      <c r="L488" s="114"/>
    </row>
    <row r="489" spans="2:12">
      <c r="B489" s="113"/>
      <c r="C489" s="113"/>
      <c r="D489" s="114"/>
      <c r="E489" s="114"/>
      <c r="F489" s="114"/>
      <c r="G489" s="114"/>
      <c r="H489" s="114"/>
      <c r="I489" s="114"/>
      <c r="J489" s="114"/>
      <c r="K489" s="114"/>
      <c r="L489" s="114"/>
    </row>
    <row r="490" spans="2:12">
      <c r="B490" s="113"/>
      <c r="C490" s="113"/>
      <c r="D490" s="114"/>
      <c r="E490" s="114"/>
      <c r="F490" s="114"/>
      <c r="G490" s="114"/>
      <c r="H490" s="114"/>
      <c r="I490" s="114"/>
      <c r="J490" s="114"/>
      <c r="K490" s="114"/>
      <c r="L490" s="114"/>
    </row>
    <row r="491" spans="2:12">
      <c r="B491" s="113"/>
      <c r="C491" s="113"/>
      <c r="D491" s="114"/>
      <c r="E491" s="114"/>
      <c r="F491" s="114"/>
      <c r="G491" s="114"/>
      <c r="H491" s="114"/>
      <c r="I491" s="114"/>
      <c r="J491" s="114"/>
      <c r="K491" s="114"/>
      <c r="L491" s="114"/>
    </row>
    <row r="492" spans="2:12">
      <c r="B492" s="113"/>
      <c r="C492" s="113"/>
      <c r="D492" s="114"/>
      <c r="E492" s="114"/>
      <c r="F492" s="114"/>
      <c r="G492" s="114"/>
      <c r="H492" s="114"/>
      <c r="I492" s="114"/>
      <c r="J492" s="114"/>
      <c r="K492" s="114"/>
      <c r="L492" s="114"/>
    </row>
    <row r="493" spans="2:12">
      <c r="B493" s="113"/>
      <c r="C493" s="113"/>
      <c r="D493" s="114"/>
      <c r="E493" s="114"/>
      <c r="F493" s="114"/>
      <c r="G493" s="114"/>
      <c r="H493" s="114"/>
      <c r="I493" s="114"/>
      <c r="J493" s="114"/>
      <c r="K493" s="114"/>
      <c r="L493" s="114"/>
    </row>
    <row r="494" spans="2:12">
      <c r="B494" s="113"/>
      <c r="C494" s="113"/>
      <c r="D494" s="114"/>
      <c r="E494" s="114"/>
      <c r="F494" s="114"/>
      <c r="G494" s="114"/>
      <c r="H494" s="114"/>
      <c r="I494" s="114"/>
      <c r="J494" s="114"/>
      <c r="K494" s="114"/>
      <c r="L494" s="114"/>
    </row>
    <row r="495" spans="2:12">
      <c r="B495" s="113"/>
      <c r="C495" s="113"/>
      <c r="D495" s="114"/>
      <c r="E495" s="114"/>
      <c r="F495" s="114"/>
      <c r="G495" s="114"/>
      <c r="H495" s="114"/>
      <c r="I495" s="114"/>
      <c r="J495" s="114"/>
      <c r="K495" s="114"/>
      <c r="L495" s="114"/>
    </row>
    <row r="496" spans="2:12">
      <c r="B496" s="113"/>
      <c r="C496" s="113"/>
      <c r="D496" s="114"/>
      <c r="E496" s="114"/>
      <c r="F496" s="114"/>
      <c r="G496" s="114"/>
      <c r="H496" s="114"/>
      <c r="I496" s="114"/>
      <c r="J496" s="114"/>
      <c r="K496" s="114"/>
      <c r="L496" s="114"/>
    </row>
    <row r="497" spans="2:12">
      <c r="B497" s="113"/>
      <c r="C497" s="113"/>
      <c r="D497" s="114"/>
      <c r="E497" s="114"/>
      <c r="F497" s="114"/>
      <c r="G497" s="114"/>
      <c r="H497" s="114"/>
      <c r="I497" s="114"/>
      <c r="J497" s="114"/>
      <c r="K497" s="114"/>
      <c r="L497" s="114"/>
    </row>
    <row r="498" spans="2:12">
      <c r="B498" s="113"/>
      <c r="C498" s="113"/>
      <c r="D498" s="114"/>
      <c r="E498" s="114"/>
      <c r="F498" s="114"/>
      <c r="G498" s="114"/>
      <c r="H498" s="114"/>
      <c r="I498" s="114"/>
      <c r="J498" s="114"/>
      <c r="K498" s="114"/>
      <c r="L498" s="114"/>
    </row>
    <row r="499" spans="2:12">
      <c r="B499" s="113"/>
      <c r="C499" s="113"/>
      <c r="D499" s="114"/>
      <c r="E499" s="114"/>
      <c r="F499" s="114"/>
      <c r="G499" s="114"/>
      <c r="H499" s="114"/>
      <c r="I499" s="114"/>
      <c r="J499" s="114"/>
      <c r="K499" s="114"/>
      <c r="L499" s="114"/>
    </row>
    <row r="500" spans="2:12">
      <c r="B500" s="113"/>
      <c r="C500" s="113"/>
      <c r="D500" s="114"/>
      <c r="E500" s="114"/>
      <c r="F500" s="114"/>
      <c r="G500" s="114"/>
      <c r="H500" s="114"/>
      <c r="I500" s="114"/>
      <c r="J500" s="114"/>
      <c r="K500" s="114"/>
      <c r="L500" s="114"/>
    </row>
    <row r="501" spans="2:12">
      <c r="B501" s="113"/>
      <c r="C501" s="113"/>
      <c r="D501" s="114"/>
      <c r="E501" s="114"/>
      <c r="F501" s="114"/>
      <c r="G501" s="114"/>
      <c r="H501" s="114"/>
      <c r="I501" s="114"/>
      <c r="J501" s="114"/>
      <c r="K501" s="114"/>
      <c r="L501" s="114"/>
    </row>
    <row r="502" spans="2:12">
      <c r="B502" s="113"/>
      <c r="C502" s="113"/>
      <c r="D502" s="114"/>
      <c r="E502" s="114"/>
      <c r="F502" s="114"/>
      <c r="G502" s="114"/>
      <c r="H502" s="114"/>
      <c r="I502" s="114"/>
      <c r="J502" s="114"/>
      <c r="K502" s="114"/>
      <c r="L502" s="114"/>
    </row>
    <row r="503" spans="2:12">
      <c r="B503" s="113"/>
      <c r="C503" s="113"/>
      <c r="D503" s="114"/>
      <c r="E503" s="114"/>
      <c r="F503" s="114"/>
      <c r="G503" s="114"/>
      <c r="H503" s="114"/>
      <c r="I503" s="114"/>
      <c r="J503" s="114"/>
      <c r="K503" s="114"/>
      <c r="L503" s="114"/>
    </row>
    <row r="504" spans="2:12">
      <c r="B504" s="113"/>
      <c r="C504" s="113"/>
      <c r="D504" s="114"/>
      <c r="E504" s="114"/>
      <c r="F504" s="114"/>
      <c r="G504" s="114"/>
      <c r="H504" s="114"/>
      <c r="I504" s="114"/>
      <c r="J504" s="114"/>
      <c r="K504" s="114"/>
      <c r="L504" s="114"/>
    </row>
    <row r="505" spans="2:12">
      <c r="B505" s="113"/>
      <c r="C505" s="113"/>
      <c r="D505" s="114"/>
      <c r="E505" s="114"/>
      <c r="F505" s="114"/>
      <c r="G505" s="114"/>
      <c r="H505" s="114"/>
      <c r="I505" s="114"/>
      <c r="J505" s="114"/>
      <c r="K505" s="114"/>
      <c r="L505" s="114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E510" s="2"/>
    </row>
  </sheetData>
  <sheetProtection sheet="1" objects="1" scenarios="1"/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6.85546875" style="2" bestFit="1" customWidth="1"/>
    <col min="3" max="3" width="30.85546875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141</v>
      </c>
      <c r="C1" s="67" t="s" vm="1">
        <v>221</v>
      </c>
    </row>
    <row r="2" spans="2:11">
      <c r="B2" s="46" t="s">
        <v>140</v>
      </c>
      <c r="C2" s="67" t="s">
        <v>222</v>
      </c>
    </row>
    <row r="3" spans="2:11">
      <c r="B3" s="46" t="s">
        <v>142</v>
      </c>
      <c r="C3" s="67" t="s">
        <v>223</v>
      </c>
    </row>
    <row r="4" spans="2:11">
      <c r="B4" s="46" t="s">
        <v>143</v>
      </c>
      <c r="C4" s="67">
        <v>12152</v>
      </c>
    </row>
    <row r="6" spans="2:11" ht="26.25" customHeight="1">
      <c r="B6" s="127" t="s">
        <v>170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ht="26.25" customHeight="1">
      <c r="B7" s="127" t="s">
        <v>96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2:11" s="3" customFormat="1" ht="63">
      <c r="B8" s="21" t="s">
        <v>111</v>
      </c>
      <c r="C8" s="29" t="s">
        <v>44</v>
      </c>
      <c r="D8" s="29" t="s">
        <v>65</v>
      </c>
      <c r="E8" s="29" t="s">
        <v>98</v>
      </c>
      <c r="F8" s="29" t="s">
        <v>99</v>
      </c>
      <c r="G8" s="29" t="s">
        <v>197</v>
      </c>
      <c r="H8" s="29" t="s">
        <v>196</v>
      </c>
      <c r="I8" s="29" t="s">
        <v>106</v>
      </c>
      <c r="J8" s="29" t="s">
        <v>144</v>
      </c>
      <c r="K8" s="30" t="s">
        <v>146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204</v>
      </c>
      <c r="H9" s="15"/>
      <c r="I9" s="15" t="s">
        <v>200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48</v>
      </c>
      <c r="C11" s="69"/>
      <c r="D11" s="69"/>
      <c r="E11" s="69"/>
      <c r="F11" s="69"/>
      <c r="G11" s="75"/>
      <c r="H11" s="77"/>
      <c r="I11" s="75">
        <v>285.07913746199995</v>
      </c>
      <c r="J11" s="76">
        <f>IFERROR(I11/$I$11,0)</f>
        <v>1</v>
      </c>
      <c r="K11" s="76">
        <f>I11/'סכום נכסי הקרן'!$C$42</f>
        <v>5.5160330387842857E-3</v>
      </c>
    </row>
    <row r="12" spans="2:11" ht="19.5" customHeight="1">
      <c r="B12" s="99" t="s">
        <v>34</v>
      </c>
      <c r="C12" s="70"/>
      <c r="D12" s="70"/>
      <c r="E12" s="70"/>
      <c r="F12" s="70"/>
      <c r="G12" s="101"/>
      <c r="H12" s="79"/>
      <c r="I12" s="101">
        <v>251.02634610799993</v>
      </c>
      <c r="J12" s="78">
        <f t="shared" ref="J12:J75" si="0">IFERROR(I12/$I$11,0)</f>
        <v>0.88054968996621463</v>
      </c>
      <c r="K12" s="78">
        <f>I12/'סכום נכסי הקרן'!$C$42</f>
        <v>4.8571411821448996E-3</v>
      </c>
    </row>
    <row r="13" spans="2:11">
      <c r="B13" s="85" t="s">
        <v>2009</v>
      </c>
      <c r="C13" s="70"/>
      <c r="D13" s="70"/>
      <c r="E13" s="70"/>
      <c r="F13" s="70"/>
      <c r="G13" s="101"/>
      <c r="H13" s="79"/>
      <c r="I13" s="101">
        <v>295.09451561899994</v>
      </c>
      <c r="J13" s="78">
        <f t="shared" si="0"/>
        <v>1.0351319224765614</v>
      </c>
      <c r="K13" s="78">
        <f>I13/'סכום נכסי הקרן'!$C$42</f>
        <v>5.7098218838810069E-3</v>
      </c>
    </row>
    <row r="14" spans="2:11">
      <c r="B14" s="100" t="s">
        <v>2010</v>
      </c>
      <c r="C14" s="72" t="s">
        <v>2011</v>
      </c>
      <c r="D14" s="82" t="s">
        <v>639</v>
      </c>
      <c r="E14" s="82" t="s">
        <v>127</v>
      </c>
      <c r="F14" s="104">
        <v>44196</v>
      </c>
      <c r="G14" s="102">
        <v>13853.624040000001</v>
      </c>
      <c r="H14" s="81">
        <v>-0.46394299999999999</v>
      </c>
      <c r="I14" s="102">
        <v>-6.4272890999999999E-2</v>
      </c>
      <c r="J14" s="80">
        <f t="shared" si="0"/>
        <v>-2.2545631213917696E-4</v>
      </c>
      <c r="K14" s="80">
        <f>I14/'סכום נכסי הקרן'!$C$42</f>
        <v>-1.2436244665621629E-6</v>
      </c>
    </row>
    <row r="15" spans="2:11">
      <c r="B15" s="100" t="s">
        <v>2012</v>
      </c>
      <c r="C15" s="72" t="s">
        <v>2013</v>
      </c>
      <c r="D15" s="82" t="s">
        <v>639</v>
      </c>
      <c r="E15" s="82" t="s">
        <v>127</v>
      </c>
      <c r="F15" s="104">
        <v>44194</v>
      </c>
      <c r="G15" s="102">
        <v>12135.570992999999</v>
      </c>
      <c r="H15" s="81">
        <v>-0.34701399999999999</v>
      </c>
      <c r="I15" s="102">
        <v>-4.2112158999999996E-2</v>
      </c>
      <c r="J15" s="80">
        <f t="shared" si="0"/>
        <v>-1.4772094294558262E-4</v>
      </c>
      <c r="K15" s="80">
        <f>I15/'סכום נכסי הקרן'!$C$42</f>
        <v>-8.1483360180820214E-7</v>
      </c>
    </row>
    <row r="16" spans="2:11" s="6" customFormat="1">
      <c r="B16" s="100" t="s">
        <v>2014</v>
      </c>
      <c r="C16" s="72" t="s">
        <v>2015</v>
      </c>
      <c r="D16" s="82" t="s">
        <v>639</v>
      </c>
      <c r="E16" s="82" t="s">
        <v>127</v>
      </c>
      <c r="F16" s="104">
        <v>44194</v>
      </c>
      <c r="G16" s="102">
        <v>10402.567992</v>
      </c>
      <c r="H16" s="81">
        <v>-0.34074700000000002</v>
      </c>
      <c r="I16" s="102">
        <v>-3.5446402000000002E-2</v>
      </c>
      <c r="J16" s="80">
        <f t="shared" si="0"/>
        <v>-1.2433881453259582E-4</v>
      </c>
      <c r="K16" s="80">
        <f>I16/'סכום נכסי הקרן'!$C$42</f>
        <v>-6.8585700896507025E-7</v>
      </c>
    </row>
    <row r="17" spans="2:11" s="6" customFormat="1">
      <c r="B17" s="100" t="s">
        <v>2016</v>
      </c>
      <c r="C17" s="72" t="s">
        <v>2017</v>
      </c>
      <c r="D17" s="82" t="s">
        <v>639</v>
      </c>
      <c r="E17" s="82" t="s">
        <v>127</v>
      </c>
      <c r="F17" s="104">
        <v>44195</v>
      </c>
      <c r="G17" s="102">
        <v>17348.988284999999</v>
      </c>
      <c r="H17" s="81">
        <v>-0.27973900000000002</v>
      </c>
      <c r="I17" s="102">
        <v>-4.8531807000000003E-2</v>
      </c>
      <c r="J17" s="80">
        <f t="shared" si="0"/>
        <v>-1.702397707249592E-4</v>
      </c>
      <c r="K17" s="80">
        <f>I17/'סכום נכסי הקרן'!$C$42</f>
        <v>-9.3904819983393693E-7</v>
      </c>
    </row>
    <row r="18" spans="2:11" s="6" customFormat="1">
      <c r="B18" s="100" t="s">
        <v>2018</v>
      </c>
      <c r="C18" s="72" t="s">
        <v>2019</v>
      </c>
      <c r="D18" s="82" t="s">
        <v>639</v>
      </c>
      <c r="E18" s="82" t="s">
        <v>127</v>
      </c>
      <c r="F18" s="104">
        <v>44194</v>
      </c>
      <c r="G18" s="102">
        <v>17348.988284999999</v>
      </c>
      <c r="H18" s="81">
        <v>-0.27418199999999998</v>
      </c>
      <c r="I18" s="102">
        <v>-4.7567821000000003E-2</v>
      </c>
      <c r="J18" s="80">
        <f t="shared" si="0"/>
        <v>-1.668583026575932E-4</v>
      </c>
      <c r="K18" s="80">
        <f>I18/'סכום נכסי הקרן'!$C$42</f>
        <v>-9.2039591025475193E-7</v>
      </c>
    </row>
    <row r="19" spans="2:11">
      <c r="B19" s="100" t="s">
        <v>2020</v>
      </c>
      <c r="C19" s="72" t="s">
        <v>2021</v>
      </c>
      <c r="D19" s="82" t="s">
        <v>639</v>
      </c>
      <c r="E19" s="82" t="s">
        <v>127</v>
      </c>
      <c r="F19" s="104">
        <v>44195</v>
      </c>
      <c r="G19" s="102">
        <v>17350.071615000001</v>
      </c>
      <c r="H19" s="81">
        <v>-0.261407</v>
      </c>
      <c r="I19" s="102">
        <v>-4.5354274999999999E-2</v>
      </c>
      <c r="J19" s="80">
        <f t="shared" si="0"/>
        <v>-1.5909363064508909E-4</v>
      </c>
      <c r="K19" s="80">
        <f>I19/'סכום נכסי הקרן'!$C$42</f>
        <v>-8.7756572289845561E-7</v>
      </c>
    </row>
    <row r="20" spans="2:11">
      <c r="B20" s="100" t="s">
        <v>2022</v>
      </c>
      <c r="C20" s="72" t="s">
        <v>2023</v>
      </c>
      <c r="D20" s="82" t="s">
        <v>639</v>
      </c>
      <c r="E20" s="82" t="s">
        <v>127</v>
      </c>
      <c r="F20" s="104">
        <v>44193</v>
      </c>
      <c r="G20" s="102">
        <v>9523.7534620000006</v>
      </c>
      <c r="H20" s="81">
        <v>-0.202511</v>
      </c>
      <c r="I20" s="102">
        <v>-1.9286675999999999E-2</v>
      </c>
      <c r="J20" s="80">
        <f t="shared" si="0"/>
        <v>-6.7653761589519487E-5</v>
      </c>
      <c r="K20" s="80">
        <f>I20/'סכום נכסי הקרן'!$C$42</f>
        <v>-3.7318038412582481E-7</v>
      </c>
    </row>
    <row r="21" spans="2:11">
      <c r="B21" s="100" t="s">
        <v>2024</v>
      </c>
      <c r="C21" s="72" t="s">
        <v>2025</v>
      </c>
      <c r="D21" s="82" t="s">
        <v>639</v>
      </c>
      <c r="E21" s="82" t="s">
        <v>127</v>
      </c>
      <c r="F21" s="104">
        <v>44193</v>
      </c>
      <c r="G21" s="102">
        <v>9218.2600440000006</v>
      </c>
      <c r="H21" s="81">
        <v>-0.18377199999999999</v>
      </c>
      <c r="I21" s="102">
        <v>-1.6940541E-2</v>
      </c>
      <c r="J21" s="80">
        <f t="shared" si="0"/>
        <v>-5.942399416112347E-5</v>
      </c>
      <c r="K21" s="80">
        <f>I21/'סכום נכסי הקרן'!$C$42</f>
        <v>-3.2778471508928155E-7</v>
      </c>
    </row>
    <row r="22" spans="2:11">
      <c r="B22" s="100" t="s">
        <v>2026</v>
      </c>
      <c r="C22" s="72" t="s">
        <v>2027</v>
      </c>
      <c r="D22" s="82" t="s">
        <v>639</v>
      </c>
      <c r="E22" s="82" t="s">
        <v>127</v>
      </c>
      <c r="F22" s="104">
        <v>44182</v>
      </c>
      <c r="G22" s="102">
        <v>13939.047297000001</v>
      </c>
      <c r="H22" s="81">
        <v>0.65671800000000002</v>
      </c>
      <c r="I22" s="102">
        <v>9.1540189999999994E-2</v>
      </c>
      <c r="J22" s="80">
        <f t="shared" si="0"/>
        <v>3.2110448633654217E-4</v>
      </c>
      <c r="K22" s="80">
        <f>I22/'סכום נכסי הקרן'!$C$42</f>
        <v>1.7712229555342241E-6</v>
      </c>
    </row>
    <row r="23" spans="2:11">
      <c r="B23" s="100" t="s">
        <v>2028</v>
      </c>
      <c r="C23" s="72" t="s">
        <v>2029</v>
      </c>
      <c r="D23" s="82" t="s">
        <v>639</v>
      </c>
      <c r="E23" s="82" t="s">
        <v>127</v>
      </c>
      <c r="F23" s="104">
        <v>44182</v>
      </c>
      <c r="G23" s="102">
        <v>16816.228257999999</v>
      </c>
      <c r="H23" s="81">
        <v>0.67186000000000001</v>
      </c>
      <c r="I23" s="102">
        <v>0.11298146099999999</v>
      </c>
      <c r="J23" s="80">
        <f t="shared" si="0"/>
        <v>3.9631613174450557E-4</v>
      </c>
      <c r="K23" s="80">
        <f>I23/'סכום נכסי הקרן'!$C$42</f>
        <v>2.1860928765058787E-6</v>
      </c>
    </row>
    <row r="24" spans="2:11">
      <c r="B24" s="100" t="s">
        <v>2030</v>
      </c>
      <c r="C24" s="72" t="s">
        <v>2031</v>
      </c>
      <c r="D24" s="82" t="s">
        <v>639</v>
      </c>
      <c r="E24" s="82" t="s">
        <v>127</v>
      </c>
      <c r="F24" s="104">
        <v>44182</v>
      </c>
      <c r="G24" s="102">
        <v>13633.505977999999</v>
      </c>
      <c r="H24" s="81">
        <v>0.68742099999999995</v>
      </c>
      <c r="I24" s="102">
        <v>9.3719650000000002E-2</v>
      </c>
      <c r="J24" s="80">
        <f t="shared" si="0"/>
        <v>3.2874959154979377E-4</v>
      </c>
      <c r="K24" s="80">
        <f>I24/'סכום נכסי הקרן'!$C$42</f>
        <v>1.8133936084755018E-6</v>
      </c>
    </row>
    <row r="25" spans="2:11">
      <c r="B25" s="100" t="s">
        <v>2032</v>
      </c>
      <c r="C25" s="72" t="s">
        <v>2033</v>
      </c>
      <c r="D25" s="82" t="s">
        <v>639</v>
      </c>
      <c r="E25" s="82" t="s">
        <v>127</v>
      </c>
      <c r="F25" s="104">
        <v>44181</v>
      </c>
      <c r="G25" s="102">
        <v>10512.742652999999</v>
      </c>
      <c r="H25" s="81">
        <v>0.68745900000000004</v>
      </c>
      <c r="I25" s="102">
        <v>7.2270827999999995E-2</v>
      </c>
      <c r="J25" s="80">
        <f t="shared" si="0"/>
        <v>2.5351145875988012E-4</v>
      </c>
      <c r="K25" s="80">
        <f>I25/'סכום נכסי הקרן'!$C$42</f>
        <v>1.3983775822298987E-6</v>
      </c>
    </row>
    <row r="26" spans="2:11">
      <c r="B26" s="100" t="s">
        <v>2034</v>
      </c>
      <c r="C26" s="72" t="s">
        <v>2035</v>
      </c>
      <c r="D26" s="82" t="s">
        <v>639</v>
      </c>
      <c r="E26" s="82" t="s">
        <v>127</v>
      </c>
      <c r="F26" s="104">
        <v>44181</v>
      </c>
      <c r="G26" s="102">
        <v>9298.7337239999997</v>
      </c>
      <c r="H26" s="81">
        <v>0.69032499999999997</v>
      </c>
      <c r="I26" s="102">
        <v>6.4191509999999993E-2</v>
      </c>
      <c r="J26" s="80">
        <f t="shared" si="0"/>
        <v>2.2517084403819799E-4</v>
      </c>
      <c r="K26" s="80">
        <f>I26/'סכום נכסי הקרן'!$C$42</f>
        <v>1.2420498150856438E-6</v>
      </c>
    </row>
    <row r="27" spans="2:11">
      <c r="B27" s="100" t="s">
        <v>2036</v>
      </c>
      <c r="C27" s="72" t="s">
        <v>2037</v>
      </c>
      <c r="D27" s="82" t="s">
        <v>639</v>
      </c>
      <c r="E27" s="82" t="s">
        <v>127</v>
      </c>
      <c r="F27" s="104">
        <v>44182</v>
      </c>
      <c r="G27" s="102">
        <v>12399.844464</v>
      </c>
      <c r="H27" s="81">
        <v>0.73344200000000004</v>
      </c>
      <c r="I27" s="102">
        <v>9.0945616999999992E-2</v>
      </c>
      <c r="J27" s="80">
        <f t="shared" si="0"/>
        <v>3.1901884441516779E-4</v>
      </c>
      <c r="K27" s="80">
        <f>I27/'סכום נכסי הקרן'!$C$42</f>
        <v>1.7597184857888493E-6</v>
      </c>
    </row>
    <row r="28" spans="2:11">
      <c r="B28" s="100" t="s">
        <v>2038</v>
      </c>
      <c r="C28" s="72" t="s">
        <v>2039</v>
      </c>
      <c r="D28" s="82" t="s">
        <v>639</v>
      </c>
      <c r="E28" s="82" t="s">
        <v>127</v>
      </c>
      <c r="F28" s="104">
        <v>44181</v>
      </c>
      <c r="G28" s="102">
        <v>13952.411676</v>
      </c>
      <c r="H28" s="81">
        <v>0.73835700000000004</v>
      </c>
      <c r="I28" s="102">
        <v>0.10301856</v>
      </c>
      <c r="J28" s="80">
        <f t="shared" si="0"/>
        <v>3.6136828852911769E-4</v>
      </c>
      <c r="K28" s="80">
        <f>I28/'סכום נכסי הקרן'!$C$42</f>
        <v>1.9933194186955457E-6</v>
      </c>
    </row>
    <row r="29" spans="2:11">
      <c r="B29" s="100" t="s">
        <v>2040</v>
      </c>
      <c r="C29" s="72" t="s">
        <v>2041</v>
      </c>
      <c r="D29" s="82" t="s">
        <v>639</v>
      </c>
      <c r="E29" s="82" t="s">
        <v>127</v>
      </c>
      <c r="F29" s="104">
        <v>44186</v>
      </c>
      <c r="G29" s="102">
        <v>14044.290119999998</v>
      </c>
      <c r="H29" s="81">
        <v>0.88872499999999999</v>
      </c>
      <c r="I29" s="102">
        <v>0.124815152</v>
      </c>
      <c r="J29" s="80">
        <f t="shared" si="0"/>
        <v>4.3782632819505224E-4</v>
      </c>
      <c r="K29" s="80">
        <f>I29/'סכום נכסי הקרן'!$C$42</f>
        <v>2.4150644915735201E-6</v>
      </c>
    </row>
    <row r="30" spans="2:11">
      <c r="B30" s="100" t="s">
        <v>2042</v>
      </c>
      <c r="C30" s="72" t="s">
        <v>2043</v>
      </c>
      <c r="D30" s="82" t="s">
        <v>639</v>
      </c>
      <c r="E30" s="82" t="s">
        <v>127</v>
      </c>
      <c r="F30" s="104">
        <v>44186</v>
      </c>
      <c r="G30" s="102">
        <v>17556.987645000001</v>
      </c>
      <c r="H30" s="81">
        <v>0.88961100000000004</v>
      </c>
      <c r="I30" s="102">
        <v>0.156188889</v>
      </c>
      <c r="J30" s="80">
        <f t="shared" si="0"/>
        <v>5.4787905698928756E-4</v>
      </c>
      <c r="K30" s="80">
        <f>I30/'סכום נכסי הקרן'!$C$42</f>
        <v>3.0221189796108884E-6</v>
      </c>
    </row>
    <row r="31" spans="2:11">
      <c r="B31" s="100" t="s">
        <v>2044</v>
      </c>
      <c r="C31" s="72" t="s">
        <v>2045</v>
      </c>
      <c r="D31" s="82" t="s">
        <v>639</v>
      </c>
      <c r="E31" s="82" t="s">
        <v>127</v>
      </c>
      <c r="F31" s="104">
        <v>44179</v>
      </c>
      <c r="G31" s="102">
        <v>12292.54551</v>
      </c>
      <c r="H31" s="81">
        <v>0.93310099999999996</v>
      </c>
      <c r="I31" s="102">
        <v>0.114701922</v>
      </c>
      <c r="J31" s="80">
        <f t="shared" si="0"/>
        <v>4.023511612290091E-4</v>
      </c>
      <c r="K31" s="80">
        <f>I31/'סכום נכסי הקרן'!$C$42</f>
        <v>2.2193822985324375E-6</v>
      </c>
    </row>
    <row r="32" spans="2:11">
      <c r="B32" s="100" t="s">
        <v>2046</v>
      </c>
      <c r="C32" s="72" t="s">
        <v>2047</v>
      </c>
      <c r="D32" s="82" t="s">
        <v>639</v>
      </c>
      <c r="E32" s="82" t="s">
        <v>127</v>
      </c>
      <c r="F32" s="104">
        <v>44181</v>
      </c>
      <c r="G32" s="102">
        <v>6211.8016799999996</v>
      </c>
      <c r="H32" s="81">
        <v>0.91415400000000002</v>
      </c>
      <c r="I32" s="102">
        <v>5.6785409000000002E-2</v>
      </c>
      <c r="J32" s="80">
        <f t="shared" si="0"/>
        <v>1.9919173849601427E-4</v>
      </c>
      <c r="K32" s="80">
        <f>I32/'סכום נכסי הקרן'!$C$42</f>
        <v>1.0987482105968945E-6</v>
      </c>
    </row>
    <row r="33" spans="2:11">
      <c r="B33" s="100" t="s">
        <v>2048</v>
      </c>
      <c r="C33" s="72" t="s">
        <v>2049</v>
      </c>
      <c r="D33" s="82" t="s">
        <v>639</v>
      </c>
      <c r="E33" s="82" t="s">
        <v>127</v>
      </c>
      <c r="F33" s="104">
        <v>44175</v>
      </c>
      <c r="G33" s="102">
        <v>7026.045048</v>
      </c>
      <c r="H33" s="81">
        <v>0.88465899999999997</v>
      </c>
      <c r="I33" s="102">
        <v>6.2156519000000007E-2</v>
      </c>
      <c r="J33" s="80">
        <f t="shared" si="0"/>
        <v>2.180325068799019E-4</v>
      </c>
      <c r="K33" s="80">
        <f>I33/'סכום נכסי הקרן'!$C$42</f>
        <v>1.2026745114785011E-6</v>
      </c>
    </row>
    <row r="34" spans="2:11">
      <c r="B34" s="100" t="s">
        <v>2050</v>
      </c>
      <c r="C34" s="72" t="s">
        <v>2051</v>
      </c>
      <c r="D34" s="82" t="s">
        <v>639</v>
      </c>
      <c r="E34" s="82" t="s">
        <v>127</v>
      </c>
      <c r="F34" s="104">
        <v>44181</v>
      </c>
      <c r="G34" s="102">
        <v>21080.085137999999</v>
      </c>
      <c r="H34" s="81">
        <v>0.94902200000000003</v>
      </c>
      <c r="I34" s="102">
        <v>0.200054541</v>
      </c>
      <c r="J34" s="80">
        <f t="shared" si="0"/>
        <v>7.0175089899963852E-4</v>
      </c>
      <c r="K34" s="80">
        <f>I34/'סכום נכסי הקרן'!$C$42</f>
        <v>3.8708811438785811E-6</v>
      </c>
    </row>
    <row r="35" spans="2:11">
      <c r="B35" s="100" t="s">
        <v>2052</v>
      </c>
      <c r="C35" s="72" t="s">
        <v>2053</v>
      </c>
      <c r="D35" s="82" t="s">
        <v>639</v>
      </c>
      <c r="E35" s="82" t="s">
        <v>127</v>
      </c>
      <c r="F35" s="104">
        <v>44175</v>
      </c>
      <c r="G35" s="102">
        <v>15534.77331</v>
      </c>
      <c r="H35" s="81">
        <v>0.89382600000000001</v>
      </c>
      <c r="I35" s="102">
        <v>0.13885377399999999</v>
      </c>
      <c r="J35" s="80">
        <f t="shared" si="0"/>
        <v>4.8707097697918601E-4</v>
      </c>
      <c r="K35" s="80">
        <f>I35/'סכום נכסי הקרן'!$C$42</f>
        <v>2.6866996012501307E-6</v>
      </c>
    </row>
    <row r="36" spans="2:11">
      <c r="B36" s="100" t="s">
        <v>2054</v>
      </c>
      <c r="C36" s="72" t="s">
        <v>2055</v>
      </c>
      <c r="D36" s="82" t="s">
        <v>639</v>
      </c>
      <c r="E36" s="82" t="s">
        <v>127</v>
      </c>
      <c r="F36" s="104">
        <v>44179</v>
      </c>
      <c r="G36" s="102">
        <v>7458.7605119999998</v>
      </c>
      <c r="H36" s="81">
        <v>0.95125199999999999</v>
      </c>
      <c r="I36" s="102">
        <v>7.0951603000000002E-2</v>
      </c>
      <c r="J36" s="80">
        <f t="shared" si="0"/>
        <v>2.4888388407397086E-4</v>
      </c>
      <c r="K36" s="80">
        <f>I36/'סכום נכסי הקרן'!$C$42</f>
        <v>1.3728517273729816E-6</v>
      </c>
    </row>
    <row r="37" spans="2:11">
      <c r="B37" s="100" t="s">
        <v>2056</v>
      </c>
      <c r="C37" s="72" t="s">
        <v>2057</v>
      </c>
      <c r="D37" s="82" t="s">
        <v>639</v>
      </c>
      <c r="E37" s="82" t="s">
        <v>127</v>
      </c>
      <c r="F37" s="104">
        <v>44179</v>
      </c>
      <c r="G37" s="102">
        <v>12300.12882</v>
      </c>
      <c r="H37" s="81">
        <v>0.95125199999999999</v>
      </c>
      <c r="I37" s="102">
        <v>0.11700521199999998</v>
      </c>
      <c r="J37" s="80">
        <f t="shared" si="0"/>
        <v>4.1043063705633795E-4</v>
      </c>
      <c r="K37" s="80">
        <f>I37/'סכום נכסי הקרן'!$C$42</f>
        <v>2.2639489541320422E-6</v>
      </c>
    </row>
    <row r="38" spans="2:11">
      <c r="B38" s="100" t="s">
        <v>2056</v>
      </c>
      <c r="C38" s="72" t="s">
        <v>2058</v>
      </c>
      <c r="D38" s="82" t="s">
        <v>639</v>
      </c>
      <c r="E38" s="82" t="s">
        <v>127</v>
      </c>
      <c r="F38" s="104">
        <v>44179</v>
      </c>
      <c r="G38" s="102">
        <v>4661.7253199999996</v>
      </c>
      <c r="H38" s="81">
        <v>0.95125199999999999</v>
      </c>
      <c r="I38" s="102">
        <v>4.4344752000000001E-2</v>
      </c>
      <c r="J38" s="80">
        <f t="shared" si="0"/>
        <v>1.5555242798470653E-4</v>
      </c>
      <c r="K38" s="80">
        <f>I38/'סכום נכסי הקרן'!$C$42</f>
        <v>8.5803233202675454E-7</v>
      </c>
    </row>
    <row r="39" spans="2:11">
      <c r="B39" s="100" t="s">
        <v>2059</v>
      </c>
      <c r="C39" s="72" t="s">
        <v>2060</v>
      </c>
      <c r="D39" s="82" t="s">
        <v>639</v>
      </c>
      <c r="E39" s="82" t="s">
        <v>127</v>
      </c>
      <c r="F39" s="104">
        <v>44179</v>
      </c>
      <c r="G39" s="102">
        <v>13989.487050000002</v>
      </c>
      <c r="H39" s="81">
        <v>0.98176699999999995</v>
      </c>
      <c r="I39" s="102">
        <v>0.13734413699999998</v>
      </c>
      <c r="J39" s="80">
        <f t="shared" si="0"/>
        <v>4.8177547547935694E-4</v>
      </c>
      <c r="K39" s="80">
        <f>I39/'סכום נכסי הקרן'!$C$42</f>
        <v>2.6574894400201414E-6</v>
      </c>
    </row>
    <row r="40" spans="2:11">
      <c r="B40" s="100" t="s">
        <v>2059</v>
      </c>
      <c r="C40" s="72" t="s">
        <v>2061</v>
      </c>
      <c r="D40" s="82" t="s">
        <v>639</v>
      </c>
      <c r="E40" s="82" t="s">
        <v>127</v>
      </c>
      <c r="F40" s="104">
        <v>44179</v>
      </c>
      <c r="G40" s="102">
        <v>14061.6234</v>
      </c>
      <c r="H40" s="81">
        <v>0.98176699999999995</v>
      </c>
      <c r="I40" s="102">
        <v>0.13805234699999999</v>
      </c>
      <c r="J40" s="80">
        <f t="shared" si="0"/>
        <v>4.8425973303080409E-4</v>
      </c>
      <c r="K40" s="80">
        <f>I40/'סכום נכסי הקרן'!$C$42</f>
        <v>2.6711926867507735E-6</v>
      </c>
    </row>
    <row r="41" spans="2:11">
      <c r="B41" s="100" t="s">
        <v>2062</v>
      </c>
      <c r="C41" s="72" t="s">
        <v>2063</v>
      </c>
      <c r="D41" s="82" t="s">
        <v>639</v>
      </c>
      <c r="E41" s="82" t="s">
        <v>127</v>
      </c>
      <c r="F41" s="104">
        <v>44175</v>
      </c>
      <c r="G41" s="102">
        <v>9327.4743240000007</v>
      </c>
      <c r="H41" s="81">
        <v>0.99623799999999996</v>
      </c>
      <c r="I41" s="102">
        <v>9.2923829000000013E-2</v>
      </c>
      <c r="J41" s="80">
        <f t="shared" si="0"/>
        <v>3.2595801231644468E-4</v>
      </c>
      <c r="K41" s="80">
        <f>I41/'סכום נכסי הקרן'!$C$42</f>
        <v>1.7979951651939643E-6</v>
      </c>
    </row>
    <row r="42" spans="2:11">
      <c r="B42" s="100" t="s">
        <v>2064</v>
      </c>
      <c r="C42" s="72" t="s">
        <v>2065</v>
      </c>
      <c r="D42" s="82" t="s">
        <v>639</v>
      </c>
      <c r="E42" s="82" t="s">
        <v>127</v>
      </c>
      <c r="F42" s="104">
        <v>44174</v>
      </c>
      <c r="G42" s="102">
        <v>17104.584881999999</v>
      </c>
      <c r="H42" s="81">
        <v>1.021201</v>
      </c>
      <c r="I42" s="102">
        <v>0.17467222200000002</v>
      </c>
      <c r="J42" s="80">
        <f t="shared" si="0"/>
        <v>6.1271485368964685E-4</v>
      </c>
      <c r="K42" s="80">
        <f>I42/'סכום נכסי הקרן'!$C$42</f>
        <v>3.3797553763059717E-6</v>
      </c>
    </row>
    <row r="43" spans="2:11">
      <c r="B43" s="100" t="s">
        <v>2066</v>
      </c>
      <c r="C43" s="72" t="s">
        <v>2067</v>
      </c>
      <c r="D43" s="82" t="s">
        <v>639</v>
      </c>
      <c r="E43" s="82" t="s">
        <v>127</v>
      </c>
      <c r="F43" s="104">
        <v>44186</v>
      </c>
      <c r="G43" s="102">
        <v>17584.070895000001</v>
      </c>
      <c r="H43" s="81">
        <v>1.037879</v>
      </c>
      <c r="I43" s="102">
        <v>0.18250129899999998</v>
      </c>
      <c r="J43" s="80">
        <f t="shared" si="0"/>
        <v>6.4017767355679174E-4</v>
      </c>
      <c r="K43" s="80">
        <f>I43/'סכום נכסי הקרן'!$C$42</f>
        <v>3.5312411980313249E-6</v>
      </c>
    </row>
    <row r="44" spans="2:11">
      <c r="B44" s="100" t="s">
        <v>2068</v>
      </c>
      <c r="C44" s="72" t="s">
        <v>2069</v>
      </c>
      <c r="D44" s="82" t="s">
        <v>639</v>
      </c>
      <c r="E44" s="82" t="s">
        <v>127</v>
      </c>
      <c r="F44" s="104">
        <v>44174</v>
      </c>
      <c r="G44" s="102">
        <v>10888.088903999998</v>
      </c>
      <c r="H44" s="81">
        <v>0.99188600000000005</v>
      </c>
      <c r="I44" s="102">
        <v>0.10799748200000001</v>
      </c>
      <c r="J44" s="80">
        <f t="shared" si="0"/>
        <v>3.7883334066981909E-4</v>
      </c>
      <c r="K44" s="80">
        <f>I44/'סכום נכסי הקרן'!$C$42</f>
        <v>2.0896572233277446E-6</v>
      </c>
    </row>
    <row r="45" spans="2:11">
      <c r="B45" s="100" t="s">
        <v>2070</v>
      </c>
      <c r="C45" s="72" t="s">
        <v>2071</v>
      </c>
      <c r="D45" s="82" t="s">
        <v>639</v>
      </c>
      <c r="E45" s="82" t="s">
        <v>127</v>
      </c>
      <c r="F45" s="104">
        <v>44175</v>
      </c>
      <c r="G45" s="102">
        <v>12313.589195</v>
      </c>
      <c r="H45" s="81">
        <v>1.0296019999999999</v>
      </c>
      <c r="I45" s="102">
        <v>0.126780913</v>
      </c>
      <c r="J45" s="80">
        <f t="shared" si="0"/>
        <v>4.4472182050466408E-4</v>
      </c>
      <c r="K45" s="80">
        <f>I45/'סכום נכסי הקרן'!$C$42</f>
        <v>2.4531002549720221E-6</v>
      </c>
    </row>
    <row r="46" spans="2:11">
      <c r="B46" s="100" t="s">
        <v>2072</v>
      </c>
      <c r="C46" s="72" t="s">
        <v>2073</v>
      </c>
      <c r="D46" s="82" t="s">
        <v>639</v>
      </c>
      <c r="E46" s="82" t="s">
        <v>127</v>
      </c>
      <c r="F46" s="104">
        <v>44175</v>
      </c>
      <c r="G46" s="102">
        <v>8799.6187580000005</v>
      </c>
      <c r="H46" s="81">
        <v>1.0768070000000001</v>
      </c>
      <c r="I46" s="102">
        <v>9.4754915999999995E-2</v>
      </c>
      <c r="J46" s="80">
        <f t="shared" si="0"/>
        <v>3.3238109545154107E-4</v>
      </c>
      <c r="K46" s="80">
        <f>I46/'סכום נכסי הקרן'!$C$42</f>
        <v>1.8334251039780137E-6</v>
      </c>
    </row>
    <row r="47" spans="2:11">
      <c r="B47" s="100" t="s">
        <v>2074</v>
      </c>
      <c r="C47" s="72" t="s">
        <v>2075</v>
      </c>
      <c r="D47" s="82" t="s">
        <v>639</v>
      </c>
      <c r="E47" s="82" t="s">
        <v>127</v>
      </c>
      <c r="F47" s="104">
        <v>44105</v>
      </c>
      <c r="G47" s="102">
        <v>14690.470284000003</v>
      </c>
      <c r="H47" s="81">
        <v>5.7319319999999996</v>
      </c>
      <c r="I47" s="102">
        <v>0.84204781700000009</v>
      </c>
      <c r="J47" s="80">
        <f t="shared" si="0"/>
        <v>2.9537335649903254E-3</v>
      </c>
      <c r="K47" s="80">
        <f>I47/'סכום נכסי הקרן'!$C$42</f>
        <v>1.6292891932252725E-5</v>
      </c>
    </row>
    <row r="48" spans="2:11">
      <c r="B48" s="100" t="s">
        <v>2076</v>
      </c>
      <c r="C48" s="72" t="s">
        <v>2077</v>
      </c>
      <c r="D48" s="82" t="s">
        <v>639</v>
      </c>
      <c r="E48" s="82" t="s">
        <v>127</v>
      </c>
      <c r="F48" s="104">
        <v>44172</v>
      </c>
      <c r="G48" s="102">
        <v>9379.2074040000007</v>
      </c>
      <c r="H48" s="81">
        <v>1.5556509999999999</v>
      </c>
      <c r="I48" s="102">
        <v>0.145907756</v>
      </c>
      <c r="J48" s="80">
        <f t="shared" si="0"/>
        <v>5.1181492023227762E-4</v>
      </c>
      <c r="K48" s="80">
        <f>I48/'סכום נכסי הקרן'!$C$42</f>
        <v>2.8231880097439871E-6</v>
      </c>
    </row>
    <row r="49" spans="2:11">
      <c r="B49" s="100" t="s">
        <v>2078</v>
      </c>
      <c r="C49" s="72" t="s">
        <v>2079</v>
      </c>
      <c r="D49" s="82" t="s">
        <v>639</v>
      </c>
      <c r="E49" s="82" t="s">
        <v>127</v>
      </c>
      <c r="F49" s="104">
        <v>44172</v>
      </c>
      <c r="G49" s="102">
        <v>11277.811439999998</v>
      </c>
      <c r="H49" s="81">
        <v>1.7542789999999999</v>
      </c>
      <c r="I49" s="102">
        <v>0.19784431199999999</v>
      </c>
      <c r="J49" s="80">
        <f t="shared" si="0"/>
        <v>6.93997862352772E-4</v>
      </c>
      <c r="K49" s="80">
        <f>I49/'סכום נכסי הקרן'!$C$42</f>
        <v>3.8281151375835591E-6</v>
      </c>
    </row>
    <row r="50" spans="2:11">
      <c r="B50" s="100" t="s">
        <v>2080</v>
      </c>
      <c r="C50" s="72" t="s">
        <v>2081</v>
      </c>
      <c r="D50" s="82" t="s">
        <v>639</v>
      </c>
      <c r="E50" s="82" t="s">
        <v>127</v>
      </c>
      <c r="F50" s="104">
        <v>44166</v>
      </c>
      <c r="G50" s="102">
        <v>9455.0825879999993</v>
      </c>
      <c r="H50" s="81">
        <v>2.3681070000000002</v>
      </c>
      <c r="I50" s="102">
        <v>0.22390644200000001</v>
      </c>
      <c r="J50" s="80">
        <f t="shared" si="0"/>
        <v>7.8541854726162119E-4</v>
      </c>
      <c r="K50" s="80">
        <f>I50/'סכום נכסי הקרן'!$C$42</f>
        <v>4.3323946559690599E-6</v>
      </c>
    </row>
    <row r="51" spans="2:11">
      <c r="B51" s="100" t="s">
        <v>2082</v>
      </c>
      <c r="C51" s="72" t="s">
        <v>2083</v>
      </c>
      <c r="D51" s="82" t="s">
        <v>639</v>
      </c>
      <c r="E51" s="82" t="s">
        <v>127</v>
      </c>
      <c r="F51" s="104">
        <v>44132</v>
      </c>
      <c r="G51" s="102">
        <v>21979.682369999999</v>
      </c>
      <c r="H51" s="81">
        <v>4.949338</v>
      </c>
      <c r="I51" s="102">
        <v>1.0878487110000001</v>
      </c>
      <c r="J51" s="80">
        <f t="shared" si="0"/>
        <v>3.8159534250204702E-3</v>
      </c>
      <c r="K51" s="80">
        <f>I51/'סכום נכסי הקרן'!$C$42</f>
        <v>2.1048925166874967E-5</v>
      </c>
    </row>
    <row r="52" spans="2:11">
      <c r="B52" s="100" t="s">
        <v>2084</v>
      </c>
      <c r="C52" s="72" t="s">
        <v>2085</v>
      </c>
      <c r="D52" s="82" t="s">
        <v>639</v>
      </c>
      <c r="E52" s="82" t="s">
        <v>127</v>
      </c>
      <c r="F52" s="104">
        <v>44166</v>
      </c>
      <c r="G52" s="102">
        <v>14264.422775999999</v>
      </c>
      <c r="H52" s="81">
        <v>2.4447329999999998</v>
      </c>
      <c r="I52" s="102">
        <v>0.348727077</v>
      </c>
      <c r="J52" s="80">
        <f t="shared" si="0"/>
        <v>1.2232641087125645E-3</v>
      </c>
      <c r="K52" s="80">
        <f>I52/'סכום נכסי הקרן'!$C$42</f>
        <v>6.747565238817518E-6</v>
      </c>
    </row>
    <row r="53" spans="2:11">
      <c r="B53" s="100" t="s">
        <v>2086</v>
      </c>
      <c r="C53" s="72" t="s">
        <v>2087</v>
      </c>
      <c r="D53" s="82" t="s">
        <v>639</v>
      </c>
      <c r="E53" s="82" t="s">
        <v>127</v>
      </c>
      <c r="F53" s="104">
        <v>44166</v>
      </c>
      <c r="G53" s="102">
        <v>12616.740191999999</v>
      </c>
      <c r="H53" s="81">
        <v>2.4513240000000001</v>
      </c>
      <c r="I53" s="102">
        <v>0.30927722200000002</v>
      </c>
      <c r="J53" s="80">
        <f t="shared" si="0"/>
        <v>1.0848819901499301E-3</v>
      </c>
      <c r="K53" s="80">
        <f>I53/'סכום נכסי הקרן'!$C$42</f>
        <v>5.9842449008490633E-6</v>
      </c>
    </row>
    <row r="54" spans="2:11">
      <c r="B54" s="100" t="s">
        <v>2088</v>
      </c>
      <c r="C54" s="72" t="s">
        <v>2089</v>
      </c>
      <c r="D54" s="82" t="s">
        <v>639</v>
      </c>
      <c r="E54" s="82" t="s">
        <v>127</v>
      </c>
      <c r="F54" s="104">
        <v>44160</v>
      </c>
      <c r="G54" s="102">
        <v>10767.216869999998</v>
      </c>
      <c r="H54" s="81">
        <v>3.0687150000000001</v>
      </c>
      <c r="I54" s="102">
        <v>0.33041521000000001</v>
      </c>
      <c r="J54" s="80">
        <f t="shared" si="0"/>
        <v>1.1590297800870932E-3</v>
      </c>
      <c r="K54" s="80">
        <f>I54/'סכום נכסי הקרן'!$C$42</f>
        <v>6.3932465598952919E-6</v>
      </c>
    </row>
    <row r="55" spans="2:11">
      <c r="B55" s="100" t="s">
        <v>2090</v>
      </c>
      <c r="C55" s="72" t="s">
        <v>2091</v>
      </c>
      <c r="D55" s="82" t="s">
        <v>639</v>
      </c>
      <c r="E55" s="82" t="s">
        <v>127</v>
      </c>
      <c r="F55" s="104">
        <v>44158</v>
      </c>
      <c r="G55" s="102">
        <v>7214.9777999999988</v>
      </c>
      <c r="H55" s="81">
        <v>3.5186259999999998</v>
      </c>
      <c r="I55" s="102">
        <v>0.25386811399999998</v>
      </c>
      <c r="J55" s="80">
        <f t="shared" si="0"/>
        <v>8.9051803741282086E-4</v>
      </c>
      <c r="K55" s="80">
        <f>I55/'סכום נכסי הקרן'!$C$42</f>
        <v>4.9121269160024612E-6</v>
      </c>
    </row>
    <row r="56" spans="2:11">
      <c r="B56" s="100" t="s">
        <v>2092</v>
      </c>
      <c r="C56" s="72" t="s">
        <v>2093</v>
      </c>
      <c r="D56" s="82" t="s">
        <v>639</v>
      </c>
      <c r="E56" s="82" t="s">
        <v>127</v>
      </c>
      <c r="F56" s="104">
        <v>44075</v>
      </c>
      <c r="G56" s="102">
        <v>14370.587406000001</v>
      </c>
      <c r="H56" s="81">
        <v>3.6491159999999998</v>
      </c>
      <c r="I56" s="102">
        <v>0.52439940600000001</v>
      </c>
      <c r="J56" s="80">
        <f t="shared" si="0"/>
        <v>1.8394871356375582E-3</v>
      </c>
      <c r="K56" s="80">
        <f>I56/'סכום נכסי הקרן'!$C$42</f>
        <v>1.0146671814595442E-5</v>
      </c>
    </row>
    <row r="57" spans="2:11">
      <c r="B57" s="100" t="s">
        <v>2094</v>
      </c>
      <c r="C57" s="72" t="s">
        <v>2095</v>
      </c>
      <c r="D57" s="82" t="s">
        <v>639</v>
      </c>
      <c r="E57" s="82" t="s">
        <v>127</v>
      </c>
      <c r="F57" s="104">
        <v>44076</v>
      </c>
      <c r="G57" s="102">
        <v>14473.288800000002</v>
      </c>
      <c r="H57" s="81">
        <v>3.8409559999999998</v>
      </c>
      <c r="I57" s="102">
        <v>0.55591268299999996</v>
      </c>
      <c r="J57" s="80">
        <f t="shared" si="0"/>
        <v>1.950029342550895E-3</v>
      </c>
      <c r="K57" s="80">
        <f>I57/'סכום נכסי הקרן'!$C$42</f>
        <v>1.0756426280109537E-5</v>
      </c>
    </row>
    <row r="58" spans="2:11">
      <c r="B58" s="100" t="s">
        <v>2096</v>
      </c>
      <c r="C58" s="72" t="s">
        <v>2097</v>
      </c>
      <c r="D58" s="82" t="s">
        <v>639</v>
      </c>
      <c r="E58" s="82" t="s">
        <v>127</v>
      </c>
      <c r="F58" s="104">
        <v>44074</v>
      </c>
      <c r="G58" s="102">
        <v>6452.6274289999992</v>
      </c>
      <c r="H58" s="81">
        <v>3.8521800000000002</v>
      </c>
      <c r="I58" s="102">
        <v>0.24856683899999998</v>
      </c>
      <c r="J58" s="80">
        <f t="shared" si="0"/>
        <v>8.7192223609534761E-4</v>
      </c>
      <c r="K58" s="80">
        <f>I58/'סכום נכסי הקרן'!$C$42</f>
        <v>4.8095518615526105E-6</v>
      </c>
    </row>
    <row r="59" spans="2:11">
      <c r="B59" s="100" t="s">
        <v>2098</v>
      </c>
      <c r="C59" s="72" t="s">
        <v>2099</v>
      </c>
      <c r="D59" s="82" t="s">
        <v>639</v>
      </c>
      <c r="E59" s="82" t="s">
        <v>127</v>
      </c>
      <c r="F59" s="104">
        <v>44076</v>
      </c>
      <c r="G59" s="102">
        <v>16292.19987</v>
      </c>
      <c r="H59" s="81">
        <v>3.8984779999999999</v>
      </c>
      <c r="I59" s="102">
        <v>0.63514775099999998</v>
      </c>
      <c r="J59" s="80">
        <f t="shared" si="0"/>
        <v>2.2279699477646378E-3</v>
      </c>
      <c r="K59" s="80">
        <f>I59/'סכום נכסי הקרן'!$C$42</f>
        <v>1.2289555841288241E-5</v>
      </c>
    </row>
    <row r="60" spans="2:11">
      <c r="B60" s="100" t="s">
        <v>2100</v>
      </c>
      <c r="C60" s="72" t="s">
        <v>2101</v>
      </c>
      <c r="D60" s="82" t="s">
        <v>639</v>
      </c>
      <c r="E60" s="82" t="s">
        <v>127</v>
      </c>
      <c r="F60" s="104">
        <v>44152</v>
      </c>
      <c r="G60" s="102">
        <v>8014.3163100000002</v>
      </c>
      <c r="H60" s="81">
        <v>4.02841</v>
      </c>
      <c r="I60" s="102">
        <v>0.32284954599999999</v>
      </c>
      <c r="J60" s="80">
        <f t="shared" si="0"/>
        <v>1.1324909597884365E-3</v>
      </c>
      <c r="K60" s="80">
        <f>I60/'סכום נכסי הקרן'!$C$42</f>
        <v>6.2468575503175432E-6</v>
      </c>
    </row>
    <row r="61" spans="2:11">
      <c r="B61" s="100" t="s">
        <v>2102</v>
      </c>
      <c r="C61" s="72" t="s">
        <v>2103</v>
      </c>
      <c r="D61" s="82" t="s">
        <v>639</v>
      </c>
      <c r="E61" s="82" t="s">
        <v>127</v>
      </c>
      <c r="F61" s="104">
        <v>44074</v>
      </c>
      <c r="G61" s="102">
        <v>18126.819224999999</v>
      </c>
      <c r="H61" s="81">
        <v>4.0216229999999999</v>
      </c>
      <c r="I61" s="102">
        <v>0.72899228799999993</v>
      </c>
      <c r="J61" s="80">
        <f t="shared" si="0"/>
        <v>2.5571576176708897E-3</v>
      </c>
      <c r="K61" s="80">
        <f>I61/'סכום נכסי הקרן'!$C$42</f>
        <v>1.4105365904451544E-5</v>
      </c>
    </row>
    <row r="62" spans="2:11">
      <c r="B62" s="100" t="s">
        <v>2104</v>
      </c>
      <c r="C62" s="72" t="s">
        <v>2105</v>
      </c>
      <c r="D62" s="82" t="s">
        <v>639</v>
      </c>
      <c r="E62" s="82" t="s">
        <v>127</v>
      </c>
      <c r="F62" s="104">
        <v>44153</v>
      </c>
      <c r="G62" s="102">
        <v>10877.066532000001</v>
      </c>
      <c r="H62" s="81">
        <v>3.9853540000000001</v>
      </c>
      <c r="I62" s="102">
        <v>0.4334896350000001</v>
      </c>
      <c r="J62" s="80">
        <f t="shared" si="0"/>
        <v>1.5205940317459489E-3</v>
      </c>
      <c r="K62" s="80">
        <f>I62/'סכום נכסי הקרן'!$C$42</f>
        <v>8.3876469176888561E-6</v>
      </c>
    </row>
    <row r="63" spans="2:11">
      <c r="B63" s="100" t="s">
        <v>2106</v>
      </c>
      <c r="C63" s="72" t="s">
        <v>2107</v>
      </c>
      <c r="D63" s="82" t="s">
        <v>639</v>
      </c>
      <c r="E63" s="82" t="s">
        <v>127</v>
      </c>
      <c r="F63" s="104">
        <v>44077</v>
      </c>
      <c r="G63" s="102">
        <v>16317.549792</v>
      </c>
      <c r="H63" s="81">
        <v>4.0424300000000004</v>
      </c>
      <c r="I63" s="102">
        <v>0.65962556100000003</v>
      </c>
      <c r="J63" s="80">
        <f t="shared" si="0"/>
        <v>2.3138331583030195E-3</v>
      </c>
      <c r="K63" s="80">
        <f>I63/'סכום נכסי הקרן'!$C$42</f>
        <v>1.2763180147434047E-5</v>
      </c>
    </row>
    <row r="64" spans="2:11">
      <c r="B64" s="100" t="s">
        <v>2108</v>
      </c>
      <c r="C64" s="72" t="s">
        <v>2109</v>
      </c>
      <c r="D64" s="82" t="s">
        <v>639</v>
      </c>
      <c r="E64" s="82" t="s">
        <v>127</v>
      </c>
      <c r="F64" s="104">
        <v>44077</v>
      </c>
      <c r="G64" s="102">
        <v>16326.324764999999</v>
      </c>
      <c r="H64" s="81">
        <v>4.0939839999999998</v>
      </c>
      <c r="I64" s="102">
        <v>0.66839705700000007</v>
      </c>
      <c r="J64" s="80">
        <f t="shared" si="0"/>
        <v>2.3446017935602006E-3</v>
      </c>
      <c r="K64" s="80">
        <f>I64/'סכום נכסי הקרן'!$C$42</f>
        <v>1.2932900956070961E-5</v>
      </c>
    </row>
    <row r="65" spans="2:11">
      <c r="B65" s="100" t="s">
        <v>2110</v>
      </c>
      <c r="C65" s="72" t="s">
        <v>2111</v>
      </c>
      <c r="D65" s="82" t="s">
        <v>639</v>
      </c>
      <c r="E65" s="82" t="s">
        <v>127</v>
      </c>
      <c r="F65" s="104">
        <v>44151</v>
      </c>
      <c r="G65" s="102">
        <v>9626.0891580000007</v>
      </c>
      <c r="H65" s="81">
        <v>4.1010869999999997</v>
      </c>
      <c r="I65" s="102">
        <v>0.39477427199999998</v>
      </c>
      <c r="J65" s="80">
        <f t="shared" si="0"/>
        <v>1.3847883626791947E-3</v>
      </c>
      <c r="K65" s="80">
        <f>I65/'סכום נכסי הקרן'!$C$42</f>
        <v>7.6385383602624337E-6</v>
      </c>
    </row>
    <row r="66" spans="2:11">
      <c r="B66" s="100" t="s">
        <v>2112</v>
      </c>
      <c r="C66" s="72" t="s">
        <v>2113</v>
      </c>
      <c r="D66" s="82" t="s">
        <v>639</v>
      </c>
      <c r="E66" s="82" t="s">
        <v>127</v>
      </c>
      <c r="F66" s="104">
        <v>44140</v>
      </c>
      <c r="G66" s="102">
        <v>16380.437099000001</v>
      </c>
      <c r="H66" s="81">
        <v>4.3642750000000001</v>
      </c>
      <c r="I66" s="102">
        <v>0.71488739699999992</v>
      </c>
      <c r="J66" s="80">
        <f t="shared" si="0"/>
        <v>2.5076805106276565E-3</v>
      </c>
      <c r="K66" s="80">
        <f>I66/'סכום נכסי הקרן'!$C$42</f>
        <v>1.3832448547337603E-5</v>
      </c>
    </row>
    <row r="67" spans="2:11">
      <c r="B67" s="100" t="s">
        <v>2114</v>
      </c>
      <c r="C67" s="72" t="s">
        <v>2115</v>
      </c>
      <c r="D67" s="82" t="s">
        <v>639</v>
      </c>
      <c r="E67" s="82" t="s">
        <v>127</v>
      </c>
      <c r="F67" s="104">
        <v>44144</v>
      </c>
      <c r="G67" s="102">
        <v>14562.988524</v>
      </c>
      <c r="H67" s="81">
        <v>4.3414739999999998</v>
      </c>
      <c r="I67" s="102">
        <v>0.63224833199999997</v>
      </c>
      <c r="J67" s="80">
        <f t="shared" si="0"/>
        <v>2.2177993718824002E-3</v>
      </c>
      <c r="K67" s="80">
        <f>I67/'סכום נכסי הקרן'!$C$42</f>
        <v>1.2233454608698359E-5</v>
      </c>
    </row>
    <row r="68" spans="2:11">
      <c r="B68" s="100" t="s">
        <v>2116</v>
      </c>
      <c r="C68" s="72" t="s">
        <v>2117</v>
      </c>
      <c r="D68" s="82" t="s">
        <v>639</v>
      </c>
      <c r="E68" s="82" t="s">
        <v>127</v>
      </c>
      <c r="F68" s="104">
        <v>44082</v>
      </c>
      <c r="G68" s="102">
        <v>22538.665926000001</v>
      </c>
      <c r="H68" s="81">
        <v>4.442507</v>
      </c>
      <c r="I68" s="102">
        <v>1.001281818</v>
      </c>
      <c r="J68" s="80">
        <f t="shared" si="0"/>
        <v>3.5122942594614358E-3</v>
      </c>
      <c r="K68" s="80">
        <f>I68/'סכום נכסי הקרן'!$C$42</f>
        <v>1.937393117712167E-5</v>
      </c>
    </row>
    <row r="69" spans="2:11">
      <c r="B69" s="100" t="s">
        <v>2118</v>
      </c>
      <c r="C69" s="72" t="s">
        <v>2119</v>
      </c>
      <c r="D69" s="82" t="s">
        <v>639</v>
      </c>
      <c r="E69" s="82" t="s">
        <v>127</v>
      </c>
      <c r="F69" s="104">
        <v>44140</v>
      </c>
      <c r="G69" s="102">
        <v>16110.54333</v>
      </c>
      <c r="H69" s="81">
        <v>4.4552440000000004</v>
      </c>
      <c r="I69" s="102">
        <v>0.71776403100000019</v>
      </c>
      <c r="J69" s="80">
        <f t="shared" si="0"/>
        <v>2.517771161334721E-3</v>
      </c>
      <c r="K69" s="80">
        <f>I69/'סכום נכסי הקרן'!$C$42</f>
        <v>1.3888108910020603E-5</v>
      </c>
    </row>
    <row r="70" spans="2:11">
      <c r="B70" s="100" t="s">
        <v>2120</v>
      </c>
      <c r="C70" s="72" t="s">
        <v>2121</v>
      </c>
      <c r="D70" s="82" t="s">
        <v>639</v>
      </c>
      <c r="E70" s="82" t="s">
        <v>127</v>
      </c>
      <c r="F70" s="104">
        <v>44126</v>
      </c>
      <c r="G70" s="102">
        <v>10932.316362000001</v>
      </c>
      <c r="H70" s="81">
        <v>4.5311180000000002</v>
      </c>
      <c r="I70" s="102">
        <v>0.49535616399999999</v>
      </c>
      <c r="J70" s="80">
        <f t="shared" si="0"/>
        <v>1.7376093123125478E-3</v>
      </c>
      <c r="K70" s="80">
        <f>I70/'סכום נכסי הקרן'!$C$42</f>
        <v>9.5847103752152556E-6</v>
      </c>
    </row>
    <row r="71" spans="2:11">
      <c r="B71" s="100" t="s">
        <v>2122</v>
      </c>
      <c r="C71" s="72" t="s">
        <v>2123</v>
      </c>
      <c r="D71" s="82" t="s">
        <v>639</v>
      </c>
      <c r="E71" s="82" t="s">
        <v>127</v>
      </c>
      <c r="F71" s="104">
        <v>44145</v>
      </c>
      <c r="G71" s="102">
        <v>17738.458815000002</v>
      </c>
      <c r="H71" s="81">
        <v>4.5082519999999997</v>
      </c>
      <c r="I71" s="102">
        <v>0.79969441099999994</v>
      </c>
      <c r="J71" s="80">
        <f t="shared" si="0"/>
        <v>2.8051663763245262E-3</v>
      </c>
      <c r="K71" s="80">
        <f>I71/'סכום נכסי הקרן'!$C$42</f>
        <v>1.5473390411092881E-5</v>
      </c>
    </row>
    <row r="72" spans="2:11">
      <c r="B72" s="100" t="s">
        <v>2124</v>
      </c>
      <c r="C72" s="72" t="s">
        <v>2125</v>
      </c>
      <c r="D72" s="82" t="s">
        <v>639</v>
      </c>
      <c r="E72" s="82" t="s">
        <v>127</v>
      </c>
      <c r="F72" s="104">
        <v>44130</v>
      </c>
      <c r="G72" s="102">
        <v>13602.396129999999</v>
      </c>
      <c r="H72" s="81">
        <v>4.6001000000000003</v>
      </c>
      <c r="I72" s="102">
        <v>0.62572389100000003</v>
      </c>
      <c r="J72" s="80">
        <f t="shared" si="0"/>
        <v>2.1949129514375874E-3</v>
      </c>
      <c r="K72" s="80">
        <f>I72/'סכום נכסי הקרן'!$C$42</f>
        <v>1.2107212357385262E-5</v>
      </c>
    </row>
    <row r="73" spans="2:11">
      <c r="B73" s="100" t="s">
        <v>2126</v>
      </c>
      <c r="C73" s="72" t="s">
        <v>2127</v>
      </c>
      <c r="D73" s="82" t="s">
        <v>639</v>
      </c>
      <c r="E73" s="82" t="s">
        <v>127</v>
      </c>
      <c r="F73" s="104">
        <v>44130</v>
      </c>
      <c r="G73" s="102">
        <v>18251.94384</v>
      </c>
      <c r="H73" s="81">
        <v>4.6567049999999997</v>
      </c>
      <c r="I73" s="102">
        <v>0.84993914199999998</v>
      </c>
      <c r="J73" s="80">
        <f t="shared" si="0"/>
        <v>2.9814147382612095E-3</v>
      </c>
      <c r="K73" s="80">
        <f>I73/'סכום נכסי הקרן'!$C$42</f>
        <v>1.6445582198567238E-5</v>
      </c>
    </row>
    <row r="74" spans="2:11">
      <c r="B74" s="100" t="s">
        <v>2128</v>
      </c>
      <c r="C74" s="72" t="s">
        <v>2129</v>
      </c>
      <c r="D74" s="82" t="s">
        <v>639</v>
      </c>
      <c r="E74" s="82" t="s">
        <v>127</v>
      </c>
      <c r="F74" s="104">
        <v>44126</v>
      </c>
      <c r="G74" s="102">
        <v>12914.1096</v>
      </c>
      <c r="H74" s="81">
        <v>4.6446420000000002</v>
      </c>
      <c r="I74" s="102">
        <v>0.59981416200000004</v>
      </c>
      <c r="J74" s="80">
        <f t="shared" si="0"/>
        <v>2.1040268584366444E-3</v>
      </c>
      <c r="K74" s="80">
        <f>I74/'סכום נכסי הקרן'!$C$42</f>
        <v>1.1605881665626039E-5</v>
      </c>
    </row>
    <row r="75" spans="2:11">
      <c r="B75" s="100" t="s">
        <v>2130</v>
      </c>
      <c r="C75" s="72" t="s">
        <v>2131</v>
      </c>
      <c r="D75" s="82" t="s">
        <v>639</v>
      </c>
      <c r="E75" s="82" t="s">
        <v>127</v>
      </c>
      <c r="F75" s="104">
        <v>44131</v>
      </c>
      <c r="G75" s="102">
        <v>6458.2044239999996</v>
      </c>
      <c r="H75" s="81">
        <v>4.659097</v>
      </c>
      <c r="I75" s="102">
        <v>0.30089402100000001</v>
      </c>
      <c r="J75" s="80">
        <f t="shared" si="0"/>
        <v>1.055475415278707E-3</v>
      </c>
      <c r="K75" s="80">
        <f>I75/'סכום נכסי הקרן'!$C$42</f>
        <v>5.8220372623019124E-6</v>
      </c>
    </row>
    <row r="76" spans="2:11">
      <c r="B76" s="100" t="s">
        <v>2132</v>
      </c>
      <c r="C76" s="72" t="s">
        <v>2133</v>
      </c>
      <c r="D76" s="82" t="s">
        <v>639</v>
      </c>
      <c r="E76" s="82" t="s">
        <v>127</v>
      </c>
      <c r="F76" s="104">
        <v>44131</v>
      </c>
      <c r="G76" s="102">
        <v>18258.44382</v>
      </c>
      <c r="H76" s="81">
        <v>4.652596</v>
      </c>
      <c r="I76" s="102">
        <v>0.84949163699999986</v>
      </c>
      <c r="J76" s="80">
        <f t="shared" ref="J76:J139" si="1">IFERROR(I76/$I$11,0)</f>
        <v>2.979844981161535E-3</v>
      </c>
      <c r="K76" s="80">
        <f>I76/'סכום נכסי הקרן'!$C$42</f>
        <v>1.6436923366542566E-5</v>
      </c>
    </row>
    <row r="77" spans="2:11">
      <c r="B77" s="100" t="s">
        <v>2134</v>
      </c>
      <c r="C77" s="72" t="s">
        <v>2135</v>
      </c>
      <c r="D77" s="82" t="s">
        <v>639</v>
      </c>
      <c r="E77" s="82" t="s">
        <v>127</v>
      </c>
      <c r="F77" s="104">
        <v>44126</v>
      </c>
      <c r="G77" s="102">
        <v>18261.693810000001</v>
      </c>
      <c r="H77" s="81">
        <v>4.6842290000000002</v>
      </c>
      <c r="I77" s="102">
        <v>0.85541952899999996</v>
      </c>
      <c r="J77" s="80">
        <f t="shared" si="1"/>
        <v>3.0006388282763216E-3</v>
      </c>
      <c r="K77" s="80">
        <f>I77/'סכום נכסי הקרן'!$C$42</f>
        <v>1.6551622914231157E-5</v>
      </c>
    </row>
    <row r="78" spans="2:11">
      <c r="B78" s="100" t="s">
        <v>2136</v>
      </c>
      <c r="C78" s="72" t="s">
        <v>2137</v>
      </c>
      <c r="D78" s="82" t="s">
        <v>639</v>
      </c>
      <c r="E78" s="82" t="s">
        <v>127</v>
      </c>
      <c r="F78" s="104">
        <v>44140</v>
      </c>
      <c r="G78" s="102">
        <v>18268.193790000001</v>
      </c>
      <c r="H78" s="81">
        <v>4.718642</v>
      </c>
      <c r="I78" s="102">
        <v>0.86201063300000003</v>
      </c>
      <c r="J78" s="80">
        <f t="shared" si="1"/>
        <v>3.0237590890526073E-3</v>
      </c>
      <c r="K78" s="80">
        <f>I78/'סכום נכסי הקרן'!$C$42</f>
        <v>1.6679155036538458E-5</v>
      </c>
    </row>
    <row r="79" spans="2:11">
      <c r="B79" s="100" t="s">
        <v>2138</v>
      </c>
      <c r="C79" s="72" t="s">
        <v>2139</v>
      </c>
      <c r="D79" s="82" t="s">
        <v>639</v>
      </c>
      <c r="E79" s="82" t="s">
        <v>127</v>
      </c>
      <c r="F79" s="104">
        <v>44118</v>
      </c>
      <c r="G79" s="102">
        <v>10964.491262999998</v>
      </c>
      <c r="H79" s="81">
        <v>4.7174009999999997</v>
      </c>
      <c r="I79" s="102">
        <v>0.51723906899999994</v>
      </c>
      <c r="J79" s="80">
        <f t="shared" si="1"/>
        <v>1.8143701205387086E-3</v>
      </c>
      <c r="K79" s="80">
        <f>I79/'סכום נכסי הקרן'!$C$42</f>
        <v>1.0008125529474544E-5</v>
      </c>
    </row>
    <row r="80" spans="2:11">
      <c r="B80" s="100" t="s">
        <v>2140</v>
      </c>
      <c r="C80" s="72" t="s">
        <v>2141</v>
      </c>
      <c r="D80" s="82" t="s">
        <v>639</v>
      </c>
      <c r="E80" s="82" t="s">
        <v>127</v>
      </c>
      <c r="F80" s="104">
        <v>44082</v>
      </c>
      <c r="G80" s="102">
        <v>38379.131909999996</v>
      </c>
      <c r="H80" s="81">
        <v>4.7127119999999998</v>
      </c>
      <c r="I80" s="102">
        <v>1.8086979539999999</v>
      </c>
      <c r="J80" s="80">
        <f t="shared" si="1"/>
        <v>6.3445468865328423E-3</v>
      </c>
      <c r="K80" s="80">
        <f>I80/'סכום נכסי הקרן'!$C$42</f>
        <v>3.4996730242231133E-5</v>
      </c>
    </row>
    <row r="81" spans="2:11">
      <c r="B81" s="100" t="s">
        <v>2142</v>
      </c>
      <c r="C81" s="72" t="s">
        <v>2143</v>
      </c>
      <c r="D81" s="82" t="s">
        <v>639</v>
      </c>
      <c r="E81" s="82" t="s">
        <v>127</v>
      </c>
      <c r="F81" s="104">
        <v>44118</v>
      </c>
      <c r="G81" s="102">
        <v>12932.503584</v>
      </c>
      <c r="H81" s="81">
        <v>4.8047230000000001</v>
      </c>
      <c r="I81" s="102">
        <v>0.62137097800000007</v>
      </c>
      <c r="J81" s="80">
        <f t="shared" si="1"/>
        <v>2.1796438123530756E-3</v>
      </c>
      <c r="K81" s="80">
        <f>I81/'סכום נכסי הקרן'!$C$42</f>
        <v>1.2022987281721303E-5</v>
      </c>
    </row>
    <row r="82" spans="2:11">
      <c r="B82" s="100" t="s">
        <v>2144</v>
      </c>
      <c r="C82" s="72" t="s">
        <v>2145</v>
      </c>
      <c r="D82" s="82" t="s">
        <v>639</v>
      </c>
      <c r="E82" s="82" t="s">
        <v>127</v>
      </c>
      <c r="F82" s="104">
        <v>44116</v>
      </c>
      <c r="G82" s="102">
        <v>7314.8608260000001</v>
      </c>
      <c r="H82" s="81">
        <v>4.7753249999999996</v>
      </c>
      <c r="I82" s="102">
        <v>0.34930836299999996</v>
      </c>
      <c r="J82" s="80">
        <f t="shared" si="1"/>
        <v>1.2253031425232285E-3</v>
      </c>
      <c r="K82" s="80">
        <f>I82/'סכום נכסי הקרן'!$C$42</f>
        <v>6.7588126166843387E-6</v>
      </c>
    </row>
    <row r="83" spans="2:11">
      <c r="B83" s="100" t="s">
        <v>2146</v>
      </c>
      <c r="C83" s="72" t="s">
        <v>2147</v>
      </c>
      <c r="D83" s="82" t="s">
        <v>639</v>
      </c>
      <c r="E83" s="82" t="s">
        <v>127</v>
      </c>
      <c r="F83" s="104">
        <v>44118</v>
      </c>
      <c r="G83" s="102">
        <v>16464.286841000001</v>
      </c>
      <c r="H83" s="81">
        <v>4.8135779999999997</v>
      </c>
      <c r="I83" s="102">
        <v>0.79252129500000001</v>
      </c>
      <c r="J83" s="80">
        <f t="shared" si="1"/>
        <v>2.780004535076301E-3</v>
      </c>
      <c r="K83" s="80">
        <f>I83/'סכום נכסי הקרן'!$C$42</f>
        <v>1.5334596863451024E-5</v>
      </c>
    </row>
    <row r="84" spans="2:11">
      <c r="B84" s="100" t="s">
        <v>2148</v>
      </c>
      <c r="C84" s="72" t="s">
        <v>2149</v>
      </c>
      <c r="D84" s="82" t="s">
        <v>639</v>
      </c>
      <c r="E84" s="82" t="s">
        <v>127</v>
      </c>
      <c r="F84" s="104">
        <v>44070</v>
      </c>
      <c r="G84" s="102">
        <v>7322.2274699999998</v>
      </c>
      <c r="H84" s="81">
        <v>4.9577109999999998</v>
      </c>
      <c r="I84" s="102">
        <v>0.3630148740000001</v>
      </c>
      <c r="J84" s="80">
        <f t="shared" si="1"/>
        <v>1.2733828130386733E-3</v>
      </c>
      <c r="K84" s="80">
        <f>I84/'סכום נכסי הקרן'!$C$42</f>
        <v>7.0240216677413952E-6</v>
      </c>
    </row>
    <row r="85" spans="2:11">
      <c r="B85" s="100" t="s">
        <v>2150</v>
      </c>
      <c r="C85" s="72" t="s">
        <v>2151</v>
      </c>
      <c r="D85" s="82" t="s">
        <v>639</v>
      </c>
      <c r="E85" s="82" t="s">
        <v>127</v>
      </c>
      <c r="F85" s="104">
        <v>44125</v>
      </c>
      <c r="G85" s="102">
        <v>10984.966200000001</v>
      </c>
      <c r="H85" s="81">
        <v>4.882441</v>
      </c>
      <c r="I85" s="102">
        <v>0.53633449299999991</v>
      </c>
      <c r="J85" s="80">
        <f t="shared" si="1"/>
        <v>1.8813530087640714E-3</v>
      </c>
      <c r="K85" s="80">
        <f>I85/'סכום נכסי הקרן'!$C$42</f>
        <v>1.037760535395884E-5</v>
      </c>
    </row>
    <row r="86" spans="2:11">
      <c r="B86" s="100" t="s">
        <v>2152</v>
      </c>
      <c r="C86" s="72" t="s">
        <v>2153</v>
      </c>
      <c r="D86" s="82" t="s">
        <v>639</v>
      </c>
      <c r="E86" s="82" t="s">
        <v>127</v>
      </c>
      <c r="F86" s="104">
        <v>44068</v>
      </c>
      <c r="G86" s="102">
        <v>7323.7441319999998</v>
      </c>
      <c r="H86" s="81">
        <v>4.9773849999999999</v>
      </c>
      <c r="I86" s="102">
        <v>0.36453093999999997</v>
      </c>
      <c r="J86" s="80">
        <f t="shared" si="1"/>
        <v>1.2787008661712073E-3</v>
      </c>
      <c r="K86" s="80">
        <f>I86/'סכום נכסי הקרן'!$C$42</f>
        <v>7.0533562245224623E-6</v>
      </c>
    </row>
    <row r="87" spans="2:11">
      <c r="B87" s="100" t="s">
        <v>2154</v>
      </c>
      <c r="C87" s="72" t="s">
        <v>2155</v>
      </c>
      <c r="D87" s="82" t="s">
        <v>639</v>
      </c>
      <c r="E87" s="82" t="s">
        <v>127</v>
      </c>
      <c r="F87" s="104">
        <v>44140</v>
      </c>
      <c r="G87" s="102">
        <v>16430.161946</v>
      </c>
      <c r="H87" s="81">
        <v>4.6536359999999997</v>
      </c>
      <c r="I87" s="102">
        <v>0.76459988899999998</v>
      </c>
      <c r="J87" s="80">
        <f t="shared" si="1"/>
        <v>2.6820618857173245E-3</v>
      </c>
      <c r="K87" s="80">
        <f>I87/'סכום נכסי הקרן'!$C$42</f>
        <v>1.4794341973680846E-5</v>
      </c>
    </row>
    <row r="88" spans="2:11">
      <c r="B88" s="100" t="s">
        <v>2156</v>
      </c>
      <c r="C88" s="72" t="s">
        <v>2157</v>
      </c>
      <c r="D88" s="82" t="s">
        <v>639</v>
      </c>
      <c r="E88" s="82" t="s">
        <v>127</v>
      </c>
      <c r="F88" s="104">
        <v>44083</v>
      </c>
      <c r="G88" s="102">
        <v>14574.070854</v>
      </c>
      <c r="H88" s="81">
        <v>5.0006529999999998</v>
      </c>
      <c r="I88" s="102">
        <v>0.72879871200000013</v>
      </c>
      <c r="J88" s="80">
        <f t="shared" si="1"/>
        <v>2.5564785921844122E-3</v>
      </c>
      <c r="K88" s="80">
        <f>I88/'סכום נכסי הקרן'!$C$42</f>
        <v>1.4101620377433956E-5</v>
      </c>
    </row>
    <row r="89" spans="2:11">
      <c r="B89" s="100" t="s">
        <v>2158</v>
      </c>
      <c r="C89" s="72" t="s">
        <v>2159</v>
      </c>
      <c r="D89" s="82" t="s">
        <v>639</v>
      </c>
      <c r="E89" s="82" t="s">
        <v>127</v>
      </c>
      <c r="F89" s="104">
        <v>44063</v>
      </c>
      <c r="G89" s="102">
        <v>18317.485304999998</v>
      </c>
      <c r="H89" s="81">
        <v>5.0195160000000003</v>
      </c>
      <c r="I89" s="102">
        <v>0.91944913399999995</v>
      </c>
      <c r="J89" s="80">
        <f t="shared" si="1"/>
        <v>3.225241742295363E-3</v>
      </c>
      <c r="K89" s="80">
        <f>I89/'סכום נכסי הקרן'!$C$42</f>
        <v>1.7790540008567414E-5</v>
      </c>
    </row>
    <row r="90" spans="2:11">
      <c r="B90" s="100" t="s">
        <v>2160</v>
      </c>
      <c r="C90" s="72" t="s">
        <v>2161</v>
      </c>
      <c r="D90" s="82" t="s">
        <v>639</v>
      </c>
      <c r="E90" s="82" t="s">
        <v>127</v>
      </c>
      <c r="F90" s="104">
        <v>44146</v>
      </c>
      <c r="G90" s="102">
        <v>25917.889872</v>
      </c>
      <c r="H90" s="81">
        <v>4.9754800000000001</v>
      </c>
      <c r="I90" s="102">
        <v>1.2895394520000001</v>
      </c>
      <c r="J90" s="80">
        <f t="shared" si="1"/>
        <v>4.5234437829456782E-3</v>
      </c>
      <c r="K90" s="80">
        <f>I90/'סכום נכסי הקרן'!$C$42</f>
        <v>2.4951465355811735E-5</v>
      </c>
    </row>
    <row r="91" spans="2:11">
      <c r="B91" s="100" t="s">
        <v>2162</v>
      </c>
      <c r="C91" s="72" t="s">
        <v>2163</v>
      </c>
      <c r="D91" s="82" t="s">
        <v>639</v>
      </c>
      <c r="E91" s="82" t="s">
        <v>127</v>
      </c>
      <c r="F91" s="104">
        <v>44112</v>
      </c>
      <c r="G91" s="102">
        <v>6480.8136960000002</v>
      </c>
      <c r="H91" s="81">
        <v>4.9667310000000002</v>
      </c>
      <c r="I91" s="102">
        <v>0.32188457399999998</v>
      </c>
      <c r="J91" s="80">
        <f t="shared" si="1"/>
        <v>1.1291060330323403E-3</v>
      </c>
      <c r="K91" s="80">
        <f>I91/'סכום נכסי הקרן'!$C$42</f>
        <v>6.2281861824970499E-6</v>
      </c>
    </row>
    <row r="92" spans="2:11">
      <c r="B92" s="100" t="s">
        <v>2164</v>
      </c>
      <c r="C92" s="72" t="s">
        <v>2165</v>
      </c>
      <c r="D92" s="82" t="s">
        <v>639</v>
      </c>
      <c r="E92" s="82" t="s">
        <v>127</v>
      </c>
      <c r="F92" s="104">
        <v>44117</v>
      </c>
      <c r="G92" s="102">
        <v>14657.454900000001</v>
      </c>
      <c r="H92" s="81">
        <v>4.962148</v>
      </c>
      <c r="I92" s="102">
        <v>0.72732459599999999</v>
      </c>
      <c r="J92" s="80">
        <f t="shared" si="1"/>
        <v>2.5513076911738231E-3</v>
      </c>
      <c r="K92" s="80">
        <f>I92/'סכום נכסי הקרן'!$C$42</f>
        <v>1.4073097516619263E-5</v>
      </c>
    </row>
    <row r="93" spans="2:11">
      <c r="B93" s="100" t="s">
        <v>2166</v>
      </c>
      <c r="C93" s="72" t="s">
        <v>2167</v>
      </c>
      <c r="D93" s="82" t="s">
        <v>639</v>
      </c>
      <c r="E93" s="82" t="s">
        <v>127</v>
      </c>
      <c r="F93" s="104">
        <v>44112</v>
      </c>
      <c r="G93" s="102">
        <v>10994.391170999999</v>
      </c>
      <c r="H93" s="81">
        <v>4.9807750000000004</v>
      </c>
      <c r="I93" s="102">
        <v>0.54760583399999996</v>
      </c>
      <c r="J93" s="80">
        <f t="shared" si="1"/>
        <v>1.9208905950650068E-3</v>
      </c>
      <c r="K93" s="80">
        <f>I93/'סכום נכסי הקרן'!$C$42</f>
        <v>1.0595695986268585E-5</v>
      </c>
    </row>
    <row r="94" spans="2:11">
      <c r="B94" s="100" t="s">
        <v>2168</v>
      </c>
      <c r="C94" s="72" t="s">
        <v>2169</v>
      </c>
      <c r="D94" s="82" t="s">
        <v>639</v>
      </c>
      <c r="E94" s="82" t="s">
        <v>127</v>
      </c>
      <c r="F94" s="104">
        <v>44139</v>
      </c>
      <c r="G94" s="102">
        <v>16490.61176</v>
      </c>
      <c r="H94" s="81">
        <v>5.0030570000000001</v>
      </c>
      <c r="I94" s="102">
        <v>0.82503468400000002</v>
      </c>
      <c r="J94" s="80">
        <f t="shared" si="1"/>
        <v>2.8940549327639742E-3</v>
      </c>
      <c r="K94" s="80">
        <f>I94/'סכום נכסי הקרן'!$C$42</f>
        <v>1.5963702625182716E-5</v>
      </c>
    </row>
    <row r="95" spans="2:11">
      <c r="B95" s="100" t="s">
        <v>2170</v>
      </c>
      <c r="C95" s="72" t="s">
        <v>2171</v>
      </c>
      <c r="D95" s="82" t="s">
        <v>639</v>
      </c>
      <c r="E95" s="82" t="s">
        <v>127</v>
      </c>
      <c r="F95" s="104">
        <v>44112</v>
      </c>
      <c r="G95" s="102">
        <v>12826.789699999999</v>
      </c>
      <c r="H95" s="81">
        <v>4.9807750000000004</v>
      </c>
      <c r="I95" s="102">
        <v>0.63887347399999994</v>
      </c>
      <c r="J95" s="80">
        <f t="shared" si="1"/>
        <v>2.2410390310836394E-3</v>
      </c>
      <c r="K95" s="80">
        <f>I95/'סכום נכסי הקרן'!$C$42</f>
        <v>1.2361645336662478E-5</v>
      </c>
    </row>
    <row r="96" spans="2:11">
      <c r="B96" s="100" t="s">
        <v>2172</v>
      </c>
      <c r="C96" s="72" t="s">
        <v>2173</v>
      </c>
      <c r="D96" s="82" t="s">
        <v>639</v>
      </c>
      <c r="E96" s="82" t="s">
        <v>127</v>
      </c>
      <c r="F96" s="104">
        <v>44116</v>
      </c>
      <c r="G96" s="102">
        <v>12832.856347999999</v>
      </c>
      <c r="H96" s="81">
        <v>5.0101750000000003</v>
      </c>
      <c r="I96" s="102">
        <v>0.64294857800000005</v>
      </c>
      <c r="J96" s="80">
        <f t="shared" si="1"/>
        <v>2.2553336723410804E-3</v>
      </c>
      <c r="K96" s="80">
        <f>I96/'סכום נכסי הקרן'!$C$42</f>
        <v>1.2440495050116094E-5</v>
      </c>
    </row>
    <row r="97" spans="2:11">
      <c r="B97" s="100" t="s">
        <v>2174</v>
      </c>
      <c r="C97" s="72" t="s">
        <v>2175</v>
      </c>
      <c r="D97" s="82" t="s">
        <v>639</v>
      </c>
      <c r="E97" s="82" t="s">
        <v>127</v>
      </c>
      <c r="F97" s="104">
        <v>44132</v>
      </c>
      <c r="G97" s="102">
        <v>14666.554872000001</v>
      </c>
      <c r="H97" s="81">
        <v>5.0132070000000004</v>
      </c>
      <c r="I97" s="102">
        <v>0.73526472499999995</v>
      </c>
      <c r="J97" s="80">
        <f t="shared" si="1"/>
        <v>2.5791600590134665E-3</v>
      </c>
      <c r="K97" s="80">
        <f>I97/'סכום נכסי הקרן'!$C$42</f>
        <v>1.4226732097831111E-5</v>
      </c>
    </row>
    <row r="98" spans="2:11">
      <c r="B98" s="100" t="s">
        <v>2176</v>
      </c>
      <c r="C98" s="72" t="s">
        <v>2177</v>
      </c>
      <c r="D98" s="82" t="s">
        <v>639</v>
      </c>
      <c r="E98" s="82" t="s">
        <v>127</v>
      </c>
      <c r="F98" s="104">
        <v>44139</v>
      </c>
      <c r="G98" s="102">
        <v>14668.288200000001</v>
      </c>
      <c r="H98" s="81">
        <v>5.0675869999999996</v>
      </c>
      <c r="I98" s="102">
        <v>0.74332832399999993</v>
      </c>
      <c r="J98" s="80">
        <f t="shared" si="1"/>
        <v>2.6074455346599434E-3</v>
      </c>
      <c r="K98" s="80">
        <f>I98/'סכום נכסי הקרן'!$C$42</f>
        <v>1.4382755716014805E-5</v>
      </c>
    </row>
    <row r="99" spans="2:11">
      <c r="B99" s="100" t="s">
        <v>2178</v>
      </c>
      <c r="C99" s="72" t="s">
        <v>2179</v>
      </c>
      <c r="D99" s="82" t="s">
        <v>639</v>
      </c>
      <c r="E99" s="82" t="s">
        <v>127</v>
      </c>
      <c r="F99" s="104">
        <v>44084</v>
      </c>
      <c r="G99" s="102">
        <v>38933.166383999996</v>
      </c>
      <c r="H99" s="81">
        <v>5.1719939999999998</v>
      </c>
      <c r="I99" s="102">
        <v>2.0136211300000002</v>
      </c>
      <c r="J99" s="80">
        <f t="shared" si="1"/>
        <v>7.0633759731660783E-3</v>
      </c>
      <c r="K99" s="80">
        <f>I99/'סכום נכסי הקרן'!$C$42</f>
        <v>3.8961815233339198E-5</v>
      </c>
    </row>
    <row r="100" spans="2:11">
      <c r="B100" s="100" t="s">
        <v>2180</v>
      </c>
      <c r="C100" s="72" t="s">
        <v>2181</v>
      </c>
      <c r="D100" s="82" t="s">
        <v>639</v>
      </c>
      <c r="E100" s="82" t="s">
        <v>127</v>
      </c>
      <c r="F100" s="104">
        <v>44116</v>
      </c>
      <c r="G100" s="102">
        <v>12847.264637</v>
      </c>
      <c r="H100" s="81">
        <v>5.117159</v>
      </c>
      <c r="I100" s="102">
        <v>0.65741499199999986</v>
      </c>
      <c r="J100" s="80">
        <f t="shared" si="1"/>
        <v>2.3060789290048661E-3</v>
      </c>
      <c r="K100" s="80">
        <f>I100/'סכום נכסי הקרן'!$C$42</f>
        <v>1.2720407562435124E-5</v>
      </c>
    </row>
    <row r="101" spans="2:11">
      <c r="B101" s="100" t="s">
        <v>2182</v>
      </c>
      <c r="C101" s="72" t="s">
        <v>2183</v>
      </c>
      <c r="D101" s="82" t="s">
        <v>639</v>
      </c>
      <c r="E101" s="82" t="s">
        <v>127</v>
      </c>
      <c r="F101" s="104">
        <v>44084</v>
      </c>
      <c r="G101" s="102">
        <v>14934.956987999998</v>
      </c>
      <c r="H101" s="81">
        <v>5.2391189999999996</v>
      </c>
      <c r="I101" s="102">
        <v>0.78246010799999999</v>
      </c>
      <c r="J101" s="80">
        <f t="shared" si="1"/>
        <v>2.744711924436418E-3</v>
      </c>
      <c r="K101" s="80">
        <f>I101/'סכום נכסי הקרן'!$C$42</f>
        <v>1.513992165713648E-5</v>
      </c>
    </row>
    <row r="102" spans="2:11">
      <c r="B102" s="100" t="s">
        <v>2184</v>
      </c>
      <c r="C102" s="72" t="s">
        <v>2185</v>
      </c>
      <c r="D102" s="82" t="s">
        <v>639</v>
      </c>
      <c r="E102" s="82" t="s">
        <v>127</v>
      </c>
      <c r="F102" s="104">
        <v>44062</v>
      </c>
      <c r="G102" s="102">
        <v>9179.5967550000005</v>
      </c>
      <c r="H102" s="81">
        <v>5.1489520000000004</v>
      </c>
      <c r="I102" s="102">
        <v>0.472653027</v>
      </c>
      <c r="J102" s="80">
        <f t="shared" si="1"/>
        <v>1.6579712959984769E-3</v>
      </c>
      <c r="K102" s="80">
        <f>I102/'סכום נכסי הקרן'!$C$42</f>
        <v>9.1454244460835993E-6</v>
      </c>
    </row>
    <row r="103" spans="2:11">
      <c r="B103" s="100" t="s">
        <v>2186</v>
      </c>
      <c r="C103" s="72" t="s">
        <v>2187</v>
      </c>
      <c r="D103" s="82" t="s">
        <v>639</v>
      </c>
      <c r="E103" s="82" t="s">
        <v>127</v>
      </c>
      <c r="F103" s="104">
        <v>44062</v>
      </c>
      <c r="G103" s="102">
        <v>7346.710728</v>
      </c>
      <c r="H103" s="81">
        <v>5.1881110000000001</v>
      </c>
      <c r="I103" s="102">
        <v>0.38115548100000002</v>
      </c>
      <c r="J103" s="80">
        <f t="shared" si="1"/>
        <v>1.3370163961956237E-3</v>
      </c>
      <c r="K103" s="80">
        <f>I103/'סכום נכסי הקרן'!$C$42</f>
        <v>7.3750266148113617E-6</v>
      </c>
    </row>
    <row r="104" spans="2:11">
      <c r="B104" s="100" t="s">
        <v>2188</v>
      </c>
      <c r="C104" s="72" t="s">
        <v>2189</v>
      </c>
      <c r="D104" s="82" t="s">
        <v>639</v>
      </c>
      <c r="E104" s="82" t="s">
        <v>127</v>
      </c>
      <c r="F104" s="104">
        <v>44061</v>
      </c>
      <c r="G104" s="102">
        <v>18373.818465</v>
      </c>
      <c r="H104" s="81">
        <v>5.2244429999999999</v>
      </c>
      <c r="I104" s="102">
        <v>0.95992972999999993</v>
      </c>
      <c r="J104" s="80">
        <f t="shared" si="1"/>
        <v>3.3672394919742423E-3</v>
      </c>
      <c r="K104" s="80">
        <f>I104/'סכום נכסי הקרן'!$C$42</f>
        <v>1.8573804287229136E-5</v>
      </c>
    </row>
    <row r="105" spans="2:11">
      <c r="B105" s="100" t="s">
        <v>2190</v>
      </c>
      <c r="C105" s="72" t="s">
        <v>2191</v>
      </c>
      <c r="D105" s="82" t="s">
        <v>639</v>
      </c>
      <c r="E105" s="82" t="s">
        <v>127</v>
      </c>
      <c r="F105" s="104">
        <v>44083</v>
      </c>
      <c r="G105" s="102">
        <v>13003.013856</v>
      </c>
      <c r="H105" s="81">
        <v>5.2524410000000001</v>
      </c>
      <c r="I105" s="102">
        <v>0.68297559500000005</v>
      </c>
      <c r="J105" s="80">
        <f t="shared" si="1"/>
        <v>2.3957403585558356E-3</v>
      </c>
      <c r="K105" s="80">
        <f>I105/'סכום נכסי הקרן'!$C$42</f>
        <v>1.32149829701429E-5</v>
      </c>
    </row>
    <row r="106" spans="2:11">
      <c r="B106" s="100" t="s">
        <v>2192</v>
      </c>
      <c r="C106" s="72" t="s">
        <v>2193</v>
      </c>
      <c r="D106" s="82" t="s">
        <v>639</v>
      </c>
      <c r="E106" s="82" t="s">
        <v>127</v>
      </c>
      <c r="F106" s="104">
        <v>44055</v>
      </c>
      <c r="G106" s="102">
        <v>11033.716049999999</v>
      </c>
      <c r="H106" s="81">
        <v>5.3162640000000003</v>
      </c>
      <c r="I106" s="102">
        <v>0.58658148100000007</v>
      </c>
      <c r="J106" s="80">
        <f t="shared" si="1"/>
        <v>2.0576092878006177E-3</v>
      </c>
      <c r="K106" s="80">
        <f>I106/'סכום נכסי הקרן'!$C$42</f>
        <v>1.1349840812417611E-5</v>
      </c>
    </row>
    <row r="107" spans="2:11">
      <c r="B107" s="100" t="s">
        <v>2194</v>
      </c>
      <c r="C107" s="72" t="s">
        <v>2195</v>
      </c>
      <c r="D107" s="82" t="s">
        <v>639</v>
      </c>
      <c r="E107" s="82" t="s">
        <v>127</v>
      </c>
      <c r="F107" s="104">
        <v>44055</v>
      </c>
      <c r="G107" s="102">
        <v>11033.716049999999</v>
      </c>
      <c r="H107" s="81">
        <v>5.3162640000000003</v>
      </c>
      <c r="I107" s="102">
        <v>0.58658148100000007</v>
      </c>
      <c r="J107" s="80">
        <f t="shared" si="1"/>
        <v>2.0576092878006177E-3</v>
      </c>
      <c r="K107" s="80">
        <f>I107/'סכום נכסי הקרן'!$C$42</f>
        <v>1.1349840812417611E-5</v>
      </c>
    </row>
    <row r="108" spans="2:11">
      <c r="B108" s="100" t="s">
        <v>2196</v>
      </c>
      <c r="C108" s="72" t="s">
        <v>2197</v>
      </c>
      <c r="D108" s="82" t="s">
        <v>639</v>
      </c>
      <c r="E108" s="82" t="s">
        <v>127</v>
      </c>
      <c r="F108" s="104">
        <v>44055</v>
      </c>
      <c r="G108" s="102">
        <v>22783.440036</v>
      </c>
      <c r="H108" s="81">
        <v>5.3686360000000004</v>
      </c>
      <c r="I108" s="102">
        <v>1.2231600650000001</v>
      </c>
      <c r="J108" s="80">
        <f t="shared" si="1"/>
        <v>4.2905983085592958E-3</v>
      </c>
      <c r="K108" s="80">
        <f>I108/'סכום נכסי הקרן'!$C$42</f>
        <v>2.3667082026165051E-5</v>
      </c>
    </row>
    <row r="109" spans="2:11">
      <c r="B109" s="100" t="s">
        <v>2198</v>
      </c>
      <c r="C109" s="72" t="s">
        <v>2199</v>
      </c>
      <c r="D109" s="82" t="s">
        <v>639</v>
      </c>
      <c r="E109" s="82" t="s">
        <v>127</v>
      </c>
      <c r="F109" s="104">
        <v>44110</v>
      </c>
      <c r="G109" s="102">
        <v>11043.46602</v>
      </c>
      <c r="H109" s="81">
        <v>5.4036020000000002</v>
      </c>
      <c r="I109" s="102">
        <v>0.59674492899999998</v>
      </c>
      <c r="J109" s="80">
        <f t="shared" si="1"/>
        <v>2.0932606093616514E-3</v>
      </c>
      <c r="K109" s="80">
        <f>I109/'סכום נכסי הקרן'!$C$42</f>
        <v>1.1546494680024597E-5</v>
      </c>
    </row>
    <row r="110" spans="2:11">
      <c r="B110" s="100" t="s">
        <v>2200</v>
      </c>
      <c r="C110" s="72" t="s">
        <v>2201</v>
      </c>
      <c r="D110" s="82" t="s">
        <v>639</v>
      </c>
      <c r="E110" s="82" t="s">
        <v>127</v>
      </c>
      <c r="F110" s="104">
        <v>44047</v>
      </c>
      <c r="G110" s="102">
        <v>17584.591222999999</v>
      </c>
      <c r="H110" s="81">
        <v>5.4159730000000001</v>
      </c>
      <c r="I110" s="102">
        <v>0.95237678600000009</v>
      </c>
      <c r="J110" s="80">
        <f t="shared" si="1"/>
        <v>3.3407452908648869E-3</v>
      </c>
      <c r="K110" s="80">
        <f>I110/'סכום נכסי הקרן'!$C$42</f>
        <v>1.8427661398573735E-5</v>
      </c>
    </row>
    <row r="111" spans="2:11">
      <c r="B111" s="100" t="s">
        <v>2202</v>
      </c>
      <c r="C111" s="72" t="s">
        <v>2203</v>
      </c>
      <c r="D111" s="82" t="s">
        <v>639</v>
      </c>
      <c r="E111" s="82" t="s">
        <v>127</v>
      </c>
      <c r="F111" s="104">
        <v>44138</v>
      </c>
      <c r="G111" s="102">
        <v>14657.706</v>
      </c>
      <c r="H111" s="81">
        <v>5.4413499999999999</v>
      </c>
      <c r="I111" s="102">
        <v>0.7975771089999999</v>
      </c>
      <c r="J111" s="80">
        <f t="shared" si="1"/>
        <v>2.7977393088132033E-3</v>
      </c>
      <c r="K111" s="80">
        <f>I111/'סכום נכסי הקרן'!$C$42</f>
        <v>1.5432422461319142E-5</v>
      </c>
    </row>
    <row r="112" spans="2:11">
      <c r="B112" s="100" t="s">
        <v>2202</v>
      </c>
      <c r="C112" s="72" t="s">
        <v>2204</v>
      </c>
      <c r="D112" s="82" t="s">
        <v>639</v>
      </c>
      <c r="E112" s="82" t="s">
        <v>127</v>
      </c>
      <c r="F112" s="104">
        <v>44138</v>
      </c>
      <c r="G112" s="102">
        <v>14733.288</v>
      </c>
      <c r="H112" s="81">
        <v>5.4413499999999999</v>
      </c>
      <c r="I112" s="102">
        <v>0.80168979000000007</v>
      </c>
      <c r="J112" s="80">
        <f t="shared" si="1"/>
        <v>2.8121657625923696E-3</v>
      </c>
      <c r="K112" s="80">
        <f>I112/'סכום נכסי הקרן'!$C$42</f>
        <v>1.5511999256997518E-5</v>
      </c>
    </row>
    <row r="113" spans="2:11">
      <c r="B113" s="100" t="s">
        <v>2205</v>
      </c>
      <c r="C113" s="72" t="s">
        <v>2206</v>
      </c>
      <c r="D113" s="82" t="s">
        <v>639</v>
      </c>
      <c r="E113" s="82" t="s">
        <v>127</v>
      </c>
      <c r="F113" s="104">
        <v>44111</v>
      </c>
      <c r="G113" s="102">
        <v>9771.8040000000001</v>
      </c>
      <c r="H113" s="81">
        <v>5.4656529999999997</v>
      </c>
      <c r="I113" s="102">
        <v>0.53409287999999999</v>
      </c>
      <c r="J113" s="80">
        <f t="shared" si="1"/>
        <v>1.873489883387881E-3</v>
      </c>
      <c r="K113" s="80">
        <f>I113/'סכום נכסי הקרן'!$C$42</f>
        <v>1.0334232094595672E-5</v>
      </c>
    </row>
    <row r="114" spans="2:11">
      <c r="B114" s="100" t="s">
        <v>2207</v>
      </c>
      <c r="C114" s="72" t="s">
        <v>2208</v>
      </c>
      <c r="D114" s="82" t="s">
        <v>639</v>
      </c>
      <c r="E114" s="82" t="s">
        <v>127</v>
      </c>
      <c r="F114" s="104">
        <v>44090</v>
      </c>
      <c r="G114" s="102">
        <v>18419.318325</v>
      </c>
      <c r="H114" s="81">
        <v>5.4724810000000002</v>
      </c>
      <c r="I114" s="102">
        <v>1.0079936430000001</v>
      </c>
      <c r="J114" s="80">
        <f t="shared" si="1"/>
        <v>3.5358379851081249E-3</v>
      </c>
      <c r="K114" s="80">
        <f>I114/'סכום נכסי הקרן'!$C$42</f>
        <v>1.9503799145644878E-5</v>
      </c>
    </row>
    <row r="115" spans="2:11">
      <c r="B115" s="100" t="s">
        <v>2209</v>
      </c>
      <c r="C115" s="72" t="s">
        <v>2210</v>
      </c>
      <c r="D115" s="82" t="s">
        <v>639</v>
      </c>
      <c r="E115" s="82" t="s">
        <v>127</v>
      </c>
      <c r="F115" s="104">
        <v>44111</v>
      </c>
      <c r="G115" s="102">
        <v>11037.941037000001</v>
      </c>
      <c r="H115" s="81">
        <v>5.3569279999999999</v>
      </c>
      <c r="I115" s="102">
        <v>0.59129453799999998</v>
      </c>
      <c r="J115" s="80">
        <f t="shared" si="1"/>
        <v>2.0741417392523766E-3</v>
      </c>
      <c r="K115" s="80">
        <f>I115/'סכום נכסי הקרן'!$C$42</f>
        <v>1.1441034360837612E-5</v>
      </c>
    </row>
    <row r="116" spans="2:11">
      <c r="B116" s="100" t="s">
        <v>2211</v>
      </c>
      <c r="C116" s="72" t="s">
        <v>2212</v>
      </c>
      <c r="D116" s="82" t="s">
        <v>639</v>
      </c>
      <c r="E116" s="82" t="s">
        <v>127</v>
      </c>
      <c r="F116" s="104">
        <v>43893</v>
      </c>
      <c r="G116" s="102">
        <v>14664.172635000001</v>
      </c>
      <c r="H116" s="81">
        <v>5.4971680000000003</v>
      </c>
      <c r="I116" s="102">
        <v>0.80611413800000009</v>
      </c>
      <c r="J116" s="80">
        <f t="shared" si="1"/>
        <v>2.8276854812199375E-3</v>
      </c>
      <c r="K116" s="80">
        <f>I116/'סכום נכסי הקרן'!$C$42</f>
        <v>1.5597606537699819E-5</v>
      </c>
    </row>
    <row r="117" spans="2:11">
      <c r="B117" s="100" t="s">
        <v>2213</v>
      </c>
      <c r="C117" s="72" t="s">
        <v>2214</v>
      </c>
      <c r="D117" s="82" t="s">
        <v>639</v>
      </c>
      <c r="E117" s="82" t="s">
        <v>127</v>
      </c>
      <c r="F117" s="104">
        <v>44138</v>
      </c>
      <c r="G117" s="102">
        <v>7370.3273220000001</v>
      </c>
      <c r="H117" s="81">
        <v>5.4886039999999996</v>
      </c>
      <c r="I117" s="102">
        <v>0.40452807600000001</v>
      </c>
      <c r="J117" s="80">
        <f t="shared" si="1"/>
        <v>1.4190027358768832E-3</v>
      </c>
      <c r="K117" s="80">
        <f>I117/'סכום נכסי הקרן'!$C$42</f>
        <v>7.8272659732221807E-6</v>
      </c>
    </row>
    <row r="118" spans="2:11">
      <c r="B118" s="100" t="s">
        <v>2215</v>
      </c>
      <c r="C118" s="72" t="s">
        <v>2216</v>
      </c>
      <c r="D118" s="82" t="s">
        <v>639</v>
      </c>
      <c r="E118" s="82" t="s">
        <v>127</v>
      </c>
      <c r="F118" s="104">
        <v>44090</v>
      </c>
      <c r="G118" s="102">
        <v>11055.490983</v>
      </c>
      <c r="H118" s="81">
        <v>5.496251</v>
      </c>
      <c r="I118" s="102">
        <v>0.60763751899999996</v>
      </c>
      <c r="J118" s="80">
        <f t="shared" si="1"/>
        <v>2.1314696136997954E-3</v>
      </c>
      <c r="K118" s="80">
        <f>I118/'סכום נכסי הקרן'!$C$42</f>
        <v>1.1757256810332852E-5</v>
      </c>
    </row>
    <row r="119" spans="2:11">
      <c r="B119" s="100" t="s">
        <v>2217</v>
      </c>
      <c r="C119" s="72" t="s">
        <v>2218</v>
      </c>
      <c r="D119" s="82" t="s">
        <v>639</v>
      </c>
      <c r="E119" s="82" t="s">
        <v>127</v>
      </c>
      <c r="F119" s="104">
        <v>44138</v>
      </c>
      <c r="G119" s="102">
        <v>22112.281962000001</v>
      </c>
      <c r="H119" s="81">
        <v>5.4940059999999997</v>
      </c>
      <c r="I119" s="102">
        <v>1.2148501020000002</v>
      </c>
      <c r="J119" s="80">
        <f t="shared" si="1"/>
        <v>4.2614486377907448E-3</v>
      </c>
      <c r="K119" s="80">
        <f>I119/'סכום נכסי הקרן'!$C$42</f>
        <v>2.3506291479136039E-5</v>
      </c>
    </row>
    <row r="120" spans="2:11">
      <c r="B120" s="100" t="s">
        <v>2219</v>
      </c>
      <c r="C120" s="72" t="s">
        <v>2220</v>
      </c>
      <c r="D120" s="82" t="s">
        <v>639</v>
      </c>
      <c r="E120" s="82" t="s">
        <v>127</v>
      </c>
      <c r="F120" s="104">
        <v>44133</v>
      </c>
      <c r="G120" s="102">
        <v>29483.042615999999</v>
      </c>
      <c r="H120" s="81">
        <v>5.5161990000000003</v>
      </c>
      <c r="I120" s="102">
        <v>1.6263434440000002</v>
      </c>
      <c r="J120" s="80">
        <f t="shared" si="1"/>
        <v>5.704884119122137E-3</v>
      </c>
      <c r="K120" s="80">
        <f>I120/'סכום נכסי הקרן'!$C$42</f>
        <v>3.1468329283513499E-5</v>
      </c>
    </row>
    <row r="121" spans="2:11">
      <c r="B121" s="100" t="s">
        <v>2221</v>
      </c>
      <c r="C121" s="72" t="s">
        <v>2222</v>
      </c>
      <c r="D121" s="82" t="s">
        <v>639</v>
      </c>
      <c r="E121" s="82" t="s">
        <v>127</v>
      </c>
      <c r="F121" s="104">
        <v>44138</v>
      </c>
      <c r="G121" s="102">
        <v>17927.619864</v>
      </c>
      <c r="H121" s="81">
        <v>5.5078940000000003</v>
      </c>
      <c r="I121" s="102">
        <v>0.98743424000000002</v>
      </c>
      <c r="J121" s="80">
        <f t="shared" si="1"/>
        <v>3.4637197544194953E-3</v>
      </c>
      <c r="K121" s="80">
        <f>I121/'סכום נכסי הקרן'!$C$42</f>
        <v>1.910599260246773E-5</v>
      </c>
    </row>
    <row r="122" spans="2:11">
      <c r="B122" s="100" t="s">
        <v>2223</v>
      </c>
      <c r="C122" s="72" t="s">
        <v>2224</v>
      </c>
      <c r="D122" s="82" t="s">
        <v>639</v>
      </c>
      <c r="E122" s="82" t="s">
        <v>127</v>
      </c>
      <c r="F122" s="104">
        <v>44090</v>
      </c>
      <c r="G122" s="102">
        <v>14745.421296</v>
      </c>
      <c r="H122" s="81">
        <v>5.6148540000000002</v>
      </c>
      <c r="I122" s="102">
        <v>0.82793389500000003</v>
      </c>
      <c r="J122" s="80">
        <f t="shared" si="1"/>
        <v>2.9042247790242478E-3</v>
      </c>
      <c r="K122" s="80">
        <f>I122/'סכום נכסי הקרן'!$C$42</f>
        <v>1.6019799833153746E-5</v>
      </c>
    </row>
    <row r="123" spans="2:11">
      <c r="B123" s="100" t="s">
        <v>2225</v>
      </c>
      <c r="C123" s="72" t="s">
        <v>2226</v>
      </c>
      <c r="D123" s="82" t="s">
        <v>639</v>
      </c>
      <c r="E123" s="82" t="s">
        <v>127</v>
      </c>
      <c r="F123" s="104">
        <v>44090</v>
      </c>
      <c r="G123" s="102">
        <v>9783.3002400000005</v>
      </c>
      <c r="H123" s="81">
        <v>5.5709759999999999</v>
      </c>
      <c r="I123" s="102">
        <v>0.54502534400000002</v>
      </c>
      <c r="J123" s="80">
        <f t="shared" si="1"/>
        <v>1.9118387576595288E-3</v>
      </c>
      <c r="K123" s="80">
        <f>I123/'סכום נכסי הקרן'!$C$42</f>
        <v>1.0545765752078264E-5</v>
      </c>
    </row>
    <row r="124" spans="2:11">
      <c r="B124" s="100" t="s">
        <v>2227</v>
      </c>
      <c r="C124" s="72" t="s">
        <v>2228</v>
      </c>
      <c r="D124" s="82" t="s">
        <v>639</v>
      </c>
      <c r="E124" s="82" t="s">
        <v>127</v>
      </c>
      <c r="F124" s="104">
        <v>44089</v>
      </c>
      <c r="G124" s="102">
        <v>14355.163284</v>
      </c>
      <c r="H124" s="81">
        <v>5.6273989999999996</v>
      </c>
      <c r="I124" s="102">
        <v>0.80782237500000009</v>
      </c>
      <c r="J124" s="80">
        <f t="shared" si="1"/>
        <v>2.8336776313828997E-3</v>
      </c>
      <c r="K124" s="80">
        <f>I124/'סכום נכסי הקרן'!$C$42</f>
        <v>1.5630659435972073E-5</v>
      </c>
    </row>
    <row r="125" spans="2:11">
      <c r="B125" s="100" t="s">
        <v>2229</v>
      </c>
      <c r="C125" s="72" t="s">
        <v>2230</v>
      </c>
      <c r="D125" s="82" t="s">
        <v>639</v>
      </c>
      <c r="E125" s="82" t="s">
        <v>127</v>
      </c>
      <c r="F125" s="104">
        <v>44084</v>
      </c>
      <c r="G125" s="102">
        <v>4896.679725</v>
      </c>
      <c r="H125" s="81">
        <v>5.6501849999999996</v>
      </c>
      <c r="I125" s="102">
        <v>0.276671483</v>
      </c>
      <c r="J125" s="80">
        <f t="shared" si="1"/>
        <v>9.7050764732610202E-4</v>
      </c>
      <c r="K125" s="80">
        <f>I125/'סכום נכסי הקרן'!$C$42</f>
        <v>5.3533522470435862E-6</v>
      </c>
    </row>
    <row r="126" spans="2:11">
      <c r="B126" s="100" t="s">
        <v>2231</v>
      </c>
      <c r="C126" s="72" t="s">
        <v>2232</v>
      </c>
      <c r="D126" s="82" t="s">
        <v>639</v>
      </c>
      <c r="E126" s="82" t="s">
        <v>127</v>
      </c>
      <c r="F126" s="104">
        <v>44138</v>
      </c>
      <c r="G126" s="102">
        <v>20317.854149999999</v>
      </c>
      <c r="H126" s="81">
        <v>5.724297</v>
      </c>
      <c r="I126" s="102">
        <v>1.163054289</v>
      </c>
      <c r="J126" s="80">
        <f t="shared" si="1"/>
        <v>4.0797593936702263E-3</v>
      </c>
      <c r="K126" s="80">
        <f>I126/'סכום נכסי הקרן'!$C$42</f>
        <v>2.2504087605775512E-5</v>
      </c>
    </row>
    <row r="127" spans="2:11">
      <c r="B127" s="100" t="s">
        <v>2233</v>
      </c>
      <c r="C127" s="72" t="s">
        <v>2234</v>
      </c>
      <c r="D127" s="82" t="s">
        <v>639</v>
      </c>
      <c r="E127" s="82" t="s">
        <v>127</v>
      </c>
      <c r="F127" s="104">
        <v>44138</v>
      </c>
      <c r="G127" s="102">
        <v>22164.931799999998</v>
      </c>
      <c r="H127" s="81">
        <v>5.7269560000000004</v>
      </c>
      <c r="I127" s="102">
        <v>1.2693759119999999</v>
      </c>
      <c r="J127" s="80">
        <f t="shared" si="1"/>
        <v>4.4527141596575207E-3</v>
      </c>
      <c r="K127" s="80">
        <f>I127/'סכום נכסי הקרן'!$C$42</f>
        <v>2.456131841693349E-5</v>
      </c>
    </row>
    <row r="128" spans="2:11">
      <c r="B128" s="100" t="s">
        <v>2235</v>
      </c>
      <c r="C128" s="72" t="s">
        <v>2236</v>
      </c>
      <c r="D128" s="82" t="s">
        <v>639</v>
      </c>
      <c r="E128" s="82" t="s">
        <v>127</v>
      </c>
      <c r="F128" s="104">
        <v>44109</v>
      </c>
      <c r="G128" s="102">
        <v>11095.140861</v>
      </c>
      <c r="H128" s="81">
        <v>5.8454370000000004</v>
      </c>
      <c r="I128" s="102">
        <v>0.64855950399999995</v>
      </c>
      <c r="J128" s="80">
        <f t="shared" si="1"/>
        <v>2.2750156667863874E-3</v>
      </c>
      <c r="K128" s="80">
        <f>I128/'סכום נכסי הקרן'!$C$42</f>
        <v>1.2549061581745574E-5</v>
      </c>
    </row>
    <row r="129" spans="2:11">
      <c r="B129" s="100" t="s">
        <v>2237</v>
      </c>
      <c r="C129" s="72" t="s">
        <v>2238</v>
      </c>
      <c r="D129" s="82" t="s">
        <v>639</v>
      </c>
      <c r="E129" s="82" t="s">
        <v>127</v>
      </c>
      <c r="F129" s="104">
        <v>44090</v>
      </c>
      <c r="G129" s="102">
        <v>22195.481705999999</v>
      </c>
      <c r="H129" s="81">
        <v>5.8537460000000001</v>
      </c>
      <c r="I129" s="102">
        <v>1.2992672090000001</v>
      </c>
      <c r="J129" s="80">
        <f t="shared" si="1"/>
        <v>4.5575667885314405E-3</v>
      </c>
      <c r="K129" s="80">
        <f>I129/'סכום נכסי הקרן'!$C$42</f>
        <v>2.5139688982005421E-5</v>
      </c>
    </row>
    <row r="130" spans="2:11">
      <c r="B130" s="100" t="s">
        <v>2239</v>
      </c>
      <c r="C130" s="72" t="s">
        <v>2240</v>
      </c>
      <c r="D130" s="82" t="s">
        <v>639</v>
      </c>
      <c r="E130" s="82" t="s">
        <v>127</v>
      </c>
      <c r="F130" s="104">
        <v>44090</v>
      </c>
      <c r="G130" s="102">
        <v>8181.0117900000005</v>
      </c>
      <c r="H130" s="81">
        <v>5.884061</v>
      </c>
      <c r="I130" s="102">
        <v>0.481375736</v>
      </c>
      <c r="J130" s="80">
        <f t="shared" si="1"/>
        <v>1.6885687963194629E-3</v>
      </c>
      <c r="K130" s="80">
        <f>I130/'סכום נכסי הקרן'!$C$42</f>
        <v>9.3142012687583711E-6</v>
      </c>
    </row>
    <row r="131" spans="2:11">
      <c r="B131" s="100" t="s">
        <v>2241</v>
      </c>
      <c r="C131" s="72" t="s">
        <v>2242</v>
      </c>
      <c r="D131" s="82" t="s">
        <v>639</v>
      </c>
      <c r="E131" s="82" t="s">
        <v>127</v>
      </c>
      <c r="F131" s="104">
        <v>44105</v>
      </c>
      <c r="G131" s="102">
        <v>16667.573714999999</v>
      </c>
      <c r="H131" s="81">
        <v>5.9802160000000004</v>
      </c>
      <c r="I131" s="102">
        <v>0.99675685799999991</v>
      </c>
      <c r="J131" s="80">
        <f t="shared" si="1"/>
        <v>3.4964216142714553E-3</v>
      </c>
      <c r="K131" s="80">
        <f>I131/'סכום נכסי הקרן'!$C$42</f>
        <v>1.9286377141840833E-5</v>
      </c>
    </row>
    <row r="132" spans="2:11">
      <c r="B132" s="100" t="s">
        <v>2243</v>
      </c>
      <c r="C132" s="72" t="s">
        <v>2244</v>
      </c>
      <c r="D132" s="82" t="s">
        <v>639</v>
      </c>
      <c r="E132" s="82" t="s">
        <v>127</v>
      </c>
      <c r="F132" s="104">
        <v>44091</v>
      </c>
      <c r="G132" s="102">
        <v>13105.713599999999</v>
      </c>
      <c r="H132" s="81">
        <v>6.0018630000000002</v>
      </c>
      <c r="I132" s="102">
        <v>0.78658696499999992</v>
      </c>
      <c r="J132" s="80">
        <f t="shared" si="1"/>
        <v>2.7591881047586276E-3</v>
      </c>
      <c r="K132" s="80">
        <f>I132/'סכום נכסי הקרן'!$C$42</f>
        <v>1.5219772746069188E-5</v>
      </c>
    </row>
    <row r="133" spans="2:11">
      <c r="B133" s="100" t="s">
        <v>2245</v>
      </c>
      <c r="C133" s="72" t="s">
        <v>2246</v>
      </c>
      <c r="D133" s="82" t="s">
        <v>639</v>
      </c>
      <c r="E133" s="82" t="s">
        <v>127</v>
      </c>
      <c r="F133" s="104">
        <v>44088</v>
      </c>
      <c r="G133" s="102">
        <v>16389.80616</v>
      </c>
      <c r="H133" s="81">
        <v>6.1230799999999999</v>
      </c>
      <c r="I133" s="102">
        <v>1.003560974</v>
      </c>
      <c r="J133" s="80">
        <f t="shared" si="1"/>
        <v>3.5202890780942227E-3</v>
      </c>
      <c r="K133" s="80">
        <f>I133/'סכום נכסי הקרן'!$C$42</f>
        <v>1.941803086083921E-5</v>
      </c>
    </row>
    <row r="134" spans="2:11">
      <c r="B134" s="100" t="s">
        <v>2247</v>
      </c>
      <c r="C134" s="72" t="s">
        <v>2248</v>
      </c>
      <c r="D134" s="82" t="s">
        <v>639</v>
      </c>
      <c r="E134" s="82" t="s">
        <v>127</v>
      </c>
      <c r="F134" s="104">
        <v>44103</v>
      </c>
      <c r="G134" s="102">
        <v>14845.087656</v>
      </c>
      <c r="H134" s="81">
        <v>6.2431279999999996</v>
      </c>
      <c r="I134" s="102">
        <v>0.92679780299999992</v>
      </c>
      <c r="J134" s="80">
        <f t="shared" si="1"/>
        <v>3.2510193879884976E-3</v>
      </c>
      <c r="K134" s="80">
        <f>I134/'סכום נכסי הקרן'!$C$42</f>
        <v>1.7932730353872822E-5</v>
      </c>
    </row>
    <row r="135" spans="2:11">
      <c r="B135" s="100" t="s">
        <v>2249</v>
      </c>
      <c r="C135" s="72" t="s">
        <v>2250</v>
      </c>
      <c r="D135" s="82" t="s">
        <v>639</v>
      </c>
      <c r="E135" s="82" t="s">
        <v>127</v>
      </c>
      <c r="F135" s="104">
        <v>44088</v>
      </c>
      <c r="G135" s="102">
        <v>18563.942879999999</v>
      </c>
      <c r="H135" s="81">
        <v>6.1937980000000001</v>
      </c>
      <c r="I135" s="102">
        <v>1.1498131279999999</v>
      </c>
      <c r="J135" s="80">
        <f t="shared" si="1"/>
        <v>4.0333120769079989E-3</v>
      </c>
      <c r="K135" s="80">
        <f>I135/'סכום נכסי הקרן'!$C$42</f>
        <v>2.2247882671952187E-5</v>
      </c>
    </row>
    <row r="136" spans="2:11">
      <c r="B136" s="100" t="s">
        <v>2251</v>
      </c>
      <c r="C136" s="72" t="s">
        <v>2252</v>
      </c>
      <c r="D136" s="82" t="s">
        <v>639</v>
      </c>
      <c r="E136" s="82" t="s">
        <v>127</v>
      </c>
      <c r="F136" s="104">
        <v>44097</v>
      </c>
      <c r="G136" s="102">
        <v>13148.632896000001</v>
      </c>
      <c r="H136" s="81">
        <v>6.3806630000000002</v>
      </c>
      <c r="I136" s="102">
        <v>0.83896994600000008</v>
      </c>
      <c r="J136" s="80">
        <f t="shared" si="1"/>
        <v>2.942937015557064E-3</v>
      </c>
      <c r="K136" s="80">
        <f>I136/'סכום נכסי הקרן'!$C$42</f>
        <v>1.6233337808873988E-5</v>
      </c>
    </row>
    <row r="137" spans="2:11">
      <c r="B137" s="100" t="s">
        <v>2253</v>
      </c>
      <c r="C137" s="72" t="s">
        <v>2254</v>
      </c>
      <c r="D137" s="82" t="s">
        <v>639</v>
      </c>
      <c r="E137" s="82" t="s">
        <v>127</v>
      </c>
      <c r="F137" s="104">
        <v>44097</v>
      </c>
      <c r="G137" s="102">
        <v>20475.153665999998</v>
      </c>
      <c r="H137" s="81">
        <v>6.452604</v>
      </c>
      <c r="I137" s="102">
        <v>1.321180654</v>
      </c>
      <c r="J137" s="80">
        <f t="shared" si="1"/>
        <v>4.6344347249054965E-3</v>
      </c>
      <c r="K137" s="80">
        <f>I137/'סכום נכסי הקרן'!$C$42</f>
        <v>2.5563695058667884E-5</v>
      </c>
    </row>
    <row r="138" spans="2:11">
      <c r="B138" s="100" t="s">
        <v>2255</v>
      </c>
      <c r="C138" s="72" t="s">
        <v>2256</v>
      </c>
      <c r="D138" s="82" t="s">
        <v>639</v>
      </c>
      <c r="E138" s="82" t="s">
        <v>127</v>
      </c>
      <c r="F138" s="104">
        <v>44096</v>
      </c>
      <c r="G138" s="102">
        <v>11559.373518</v>
      </c>
      <c r="H138" s="81">
        <v>6.7495630000000002</v>
      </c>
      <c r="I138" s="102">
        <v>0.78020717399999995</v>
      </c>
      <c r="J138" s="80">
        <f t="shared" si="1"/>
        <v>2.7368090872801902E-3</v>
      </c>
      <c r="K138" s="80">
        <f>I138/'סכום נכסי הקרן'!$C$42</f>
        <v>1.5096329346282596E-5</v>
      </c>
    </row>
    <row r="139" spans="2:11">
      <c r="B139" s="100" t="s">
        <v>2257</v>
      </c>
      <c r="C139" s="72" t="s">
        <v>2258</v>
      </c>
      <c r="D139" s="82" t="s">
        <v>639</v>
      </c>
      <c r="E139" s="82" t="s">
        <v>127</v>
      </c>
      <c r="F139" s="104">
        <v>44098</v>
      </c>
      <c r="G139" s="102">
        <v>30043.774224000001</v>
      </c>
      <c r="H139" s="81">
        <v>7.2598779999999996</v>
      </c>
      <c r="I139" s="102">
        <v>2.1811413630000001</v>
      </c>
      <c r="J139" s="80">
        <f t="shared" si="1"/>
        <v>7.6510030948537533E-3</v>
      </c>
      <c r="K139" s="80">
        <f>I139/'סכום נכסי הקרן'!$C$42</f>
        <v>4.2203185851054126E-5</v>
      </c>
    </row>
    <row r="140" spans="2:11">
      <c r="B140" s="100" t="s">
        <v>2259</v>
      </c>
      <c r="C140" s="72" t="s">
        <v>2260</v>
      </c>
      <c r="D140" s="82" t="s">
        <v>639</v>
      </c>
      <c r="E140" s="82" t="s">
        <v>127</v>
      </c>
      <c r="F140" s="104">
        <v>44098</v>
      </c>
      <c r="G140" s="102">
        <v>18784.400535000001</v>
      </c>
      <c r="H140" s="81">
        <v>7.3029840000000004</v>
      </c>
      <c r="I140" s="102">
        <v>1.3718217620000002</v>
      </c>
      <c r="J140" s="80">
        <f t="shared" ref="J140:J203" si="2">IFERROR(I140/$I$11,0)</f>
        <v>4.8120734972507736E-3</v>
      </c>
      <c r="K140" s="80">
        <f>I140/'סכום נכסי הקרן'!$C$42</f>
        <v>2.6543556395893514E-5</v>
      </c>
    </row>
    <row r="141" spans="2:11">
      <c r="B141" s="100" t="s">
        <v>2261</v>
      </c>
      <c r="C141" s="72" t="s">
        <v>2262</v>
      </c>
      <c r="D141" s="82" t="s">
        <v>639</v>
      </c>
      <c r="E141" s="82" t="s">
        <v>127</v>
      </c>
      <c r="F141" s="104">
        <v>44098</v>
      </c>
      <c r="G141" s="102">
        <v>9399.7835780000005</v>
      </c>
      <c r="H141" s="81">
        <v>7.3777559999999998</v>
      </c>
      <c r="I141" s="102">
        <v>0.69349312299999988</v>
      </c>
      <c r="J141" s="80">
        <f t="shared" si="2"/>
        <v>2.432633721197645E-3</v>
      </c>
      <c r="K141" s="80">
        <f>I141/'סכום נכסי הקרן'!$C$42</f>
        <v>1.3418487977386971E-5</v>
      </c>
    </row>
    <row r="142" spans="2:11">
      <c r="B142" s="100" t="s">
        <v>2263</v>
      </c>
      <c r="C142" s="72" t="s">
        <v>2264</v>
      </c>
      <c r="D142" s="82" t="s">
        <v>639</v>
      </c>
      <c r="E142" s="82" t="s">
        <v>127</v>
      </c>
      <c r="F142" s="104">
        <v>43920</v>
      </c>
      <c r="G142" s="102">
        <v>2372.364086</v>
      </c>
      <c r="H142" s="81">
        <v>9.140549</v>
      </c>
      <c r="I142" s="102">
        <v>0.21684710200000001</v>
      </c>
      <c r="J142" s="80">
        <f t="shared" si="2"/>
        <v>7.6065580922737624E-4</v>
      </c>
      <c r="K142" s="80">
        <f>I142/'סכום נכסי הקרן'!$C$42</f>
        <v>4.1958025748414044E-6</v>
      </c>
    </row>
    <row r="143" spans="2:11">
      <c r="B143" s="100" t="s">
        <v>2265</v>
      </c>
      <c r="C143" s="72" t="s">
        <v>2027</v>
      </c>
      <c r="D143" s="82" t="s">
        <v>639</v>
      </c>
      <c r="E143" s="82" t="s">
        <v>127</v>
      </c>
      <c r="F143" s="104">
        <v>43920</v>
      </c>
      <c r="G143" s="102">
        <v>15332.152824000001</v>
      </c>
      <c r="H143" s="81">
        <v>9.1559539999999995</v>
      </c>
      <c r="I143" s="102">
        <v>1.4038048109999999</v>
      </c>
      <c r="J143" s="80">
        <f t="shared" si="2"/>
        <v>4.9242635693996445E-3</v>
      </c>
      <c r="K143" s="80">
        <f>I143/'סכום נכסי הקרן'!$C$42</f>
        <v>2.7162400540490276E-5</v>
      </c>
    </row>
    <row r="144" spans="2:11">
      <c r="B144" s="100" t="s">
        <v>2266</v>
      </c>
      <c r="C144" s="72" t="s">
        <v>2267</v>
      </c>
      <c r="D144" s="82" t="s">
        <v>639</v>
      </c>
      <c r="E144" s="82" t="s">
        <v>127</v>
      </c>
      <c r="F144" s="104">
        <v>44195</v>
      </c>
      <c r="G144" s="102">
        <v>13860.154350000001</v>
      </c>
      <c r="H144" s="81">
        <v>1.2037000000000001E-2</v>
      </c>
      <c r="I144" s="102">
        <v>1.668321E-3</v>
      </c>
      <c r="J144" s="80">
        <f t="shared" si="2"/>
        <v>5.8521329019468542E-6</v>
      </c>
      <c r="K144" s="80">
        <f>I144/'סכום נכסי הקרן'!$C$42</f>
        <v>3.2280558434495411E-8</v>
      </c>
    </row>
    <row r="145" spans="2:11">
      <c r="B145" s="100" t="s">
        <v>2268</v>
      </c>
      <c r="C145" s="72" t="s">
        <v>2269</v>
      </c>
      <c r="D145" s="82" t="s">
        <v>639</v>
      </c>
      <c r="E145" s="82" t="s">
        <v>127</v>
      </c>
      <c r="F145" s="104">
        <v>44189</v>
      </c>
      <c r="G145" s="102">
        <v>6965.8118999999997</v>
      </c>
      <c r="H145" s="81">
        <v>-3.6997000000000002E-2</v>
      </c>
      <c r="I145" s="102">
        <v>-2.5771560000000002E-3</v>
      </c>
      <c r="J145" s="80">
        <f t="shared" si="2"/>
        <v>-9.0401424072763871E-6</v>
      </c>
      <c r="K145" s="80">
        <f>I145/'סכום נכסי הקרן'!$C$42</f>
        <v>-4.986572419385146E-8</v>
      </c>
    </row>
    <row r="146" spans="2:11">
      <c r="B146" s="100" t="s">
        <v>2270</v>
      </c>
      <c r="C146" s="72" t="s">
        <v>2271</v>
      </c>
      <c r="D146" s="82" t="s">
        <v>639</v>
      </c>
      <c r="E146" s="82" t="s">
        <v>127</v>
      </c>
      <c r="F146" s="104">
        <v>44189</v>
      </c>
      <c r="G146" s="102">
        <v>12190.170825000001</v>
      </c>
      <c r="H146" s="81">
        <v>-3.9856000000000003E-2</v>
      </c>
      <c r="I146" s="102">
        <v>-4.8584930000000002E-3</v>
      </c>
      <c r="J146" s="80">
        <f t="shared" si="2"/>
        <v>-1.7042611547285252E-5</v>
      </c>
      <c r="K146" s="80">
        <f>I146/'סכום נכסי הקרן'!$C$42</f>
        <v>-9.4007608361992035E-8</v>
      </c>
    </row>
    <row r="147" spans="2:11">
      <c r="B147" s="100" t="s">
        <v>2272</v>
      </c>
      <c r="C147" s="72" t="s">
        <v>2273</v>
      </c>
      <c r="D147" s="82" t="s">
        <v>639</v>
      </c>
      <c r="E147" s="82" t="s">
        <v>127</v>
      </c>
      <c r="F147" s="104">
        <v>44188</v>
      </c>
      <c r="G147" s="102">
        <v>13931.623799999999</v>
      </c>
      <c r="H147" s="81">
        <v>-0.149699</v>
      </c>
      <c r="I147" s="102">
        <v>-2.0855475999999998E-2</v>
      </c>
      <c r="J147" s="80">
        <f t="shared" si="2"/>
        <v>-7.3156794936563748E-5</v>
      </c>
      <c r="K147" s="80">
        <f>I147/'סכום נכסי הקרן'!$C$42</f>
        <v>-4.0353529788165257E-7</v>
      </c>
    </row>
    <row r="148" spans="2:11">
      <c r="B148" s="100" t="s">
        <v>2274</v>
      </c>
      <c r="C148" s="72" t="s">
        <v>2275</v>
      </c>
      <c r="D148" s="82" t="s">
        <v>639</v>
      </c>
      <c r="E148" s="82" t="s">
        <v>127</v>
      </c>
      <c r="F148" s="104">
        <v>44168</v>
      </c>
      <c r="G148" s="102">
        <v>24380.341650000002</v>
      </c>
      <c r="H148" s="81">
        <v>-1.9806619999999999</v>
      </c>
      <c r="I148" s="102">
        <v>-0.48289205299999993</v>
      </c>
      <c r="J148" s="80">
        <f t="shared" si="2"/>
        <v>-1.6938877299092704E-3</v>
      </c>
      <c r="K148" s="80">
        <f>I148/'סכום נכסי הקרן'!$C$42</f>
        <v>-9.3435406821708478E-6</v>
      </c>
    </row>
    <row r="149" spans="2:11">
      <c r="B149" s="100" t="s">
        <v>2276</v>
      </c>
      <c r="C149" s="72" t="s">
        <v>2277</v>
      </c>
      <c r="D149" s="82" t="s">
        <v>639</v>
      </c>
      <c r="E149" s="82" t="s">
        <v>127</v>
      </c>
      <c r="F149" s="104">
        <v>44168</v>
      </c>
      <c r="G149" s="102">
        <v>27863.247599999999</v>
      </c>
      <c r="H149" s="81">
        <v>-1.983976</v>
      </c>
      <c r="I149" s="102">
        <v>-0.55280015999999998</v>
      </c>
      <c r="J149" s="80">
        <f t="shared" si="2"/>
        <v>-1.9391112409047691E-3</v>
      </c>
      <c r="K149" s="80">
        <f>I149/'סכום נכסי הקרן'!$C$42</f>
        <v>-1.0696201670708701E-5</v>
      </c>
    </row>
    <row r="150" spans="2:11">
      <c r="B150" s="100" t="s">
        <v>2278</v>
      </c>
      <c r="C150" s="72" t="s">
        <v>2279</v>
      </c>
      <c r="D150" s="82" t="s">
        <v>639</v>
      </c>
      <c r="E150" s="82" t="s">
        <v>127</v>
      </c>
      <c r="F150" s="104">
        <v>44166</v>
      </c>
      <c r="G150" s="102">
        <v>20897.435700000002</v>
      </c>
      <c r="H150" s="81">
        <v>-2.6657519999999999</v>
      </c>
      <c r="I150" s="102">
        <v>-0.55707375199999998</v>
      </c>
      <c r="J150" s="80">
        <f t="shared" si="2"/>
        <v>-1.9541021379519781E-3</v>
      </c>
      <c r="K150" s="80">
        <f>I150/'סכום נכסי הקרן'!$C$42</f>
        <v>-1.077889195410212E-5</v>
      </c>
    </row>
    <row r="151" spans="2:11">
      <c r="B151" s="100" t="s">
        <v>2280</v>
      </c>
      <c r="C151" s="72" t="s">
        <v>2281</v>
      </c>
      <c r="D151" s="82" t="s">
        <v>639</v>
      </c>
      <c r="E151" s="82" t="s">
        <v>127</v>
      </c>
      <c r="F151" s="104">
        <v>43997</v>
      </c>
      <c r="G151" s="102">
        <v>13931.623799999999</v>
      </c>
      <c r="H151" s="81">
        <v>-7.9554679999999998</v>
      </c>
      <c r="I151" s="102">
        <v>-1.1083258570000001</v>
      </c>
      <c r="J151" s="80">
        <f t="shared" si="2"/>
        <v>-3.8877831147771593E-3</v>
      </c>
      <c r="K151" s="80">
        <f>I151/'סכום נכסי הקרן'!$C$42</f>
        <v>-2.144514010873849E-5</v>
      </c>
    </row>
    <row r="152" spans="2:11">
      <c r="B152" s="100" t="s">
        <v>2282</v>
      </c>
      <c r="C152" s="72" t="s">
        <v>2283</v>
      </c>
      <c r="D152" s="82" t="s">
        <v>639</v>
      </c>
      <c r="E152" s="82" t="s">
        <v>127</v>
      </c>
      <c r="F152" s="104">
        <v>44187</v>
      </c>
      <c r="G152" s="102">
        <v>257856</v>
      </c>
      <c r="H152" s="81">
        <v>0.34554200000000002</v>
      </c>
      <c r="I152" s="102">
        <v>0.89100000000000001</v>
      </c>
      <c r="J152" s="80">
        <f t="shared" si="2"/>
        <v>3.1254479297657032E-3</v>
      </c>
      <c r="K152" s="80">
        <f>I152/'סכום נכסי הקרן'!$C$42</f>
        <v>1.7240074041587566E-5</v>
      </c>
    </row>
    <row r="153" spans="2:11">
      <c r="B153" s="100" t="s">
        <v>2044</v>
      </c>
      <c r="C153" s="72" t="s">
        <v>2284</v>
      </c>
      <c r="D153" s="82" t="s">
        <v>639</v>
      </c>
      <c r="E153" s="82" t="s">
        <v>127</v>
      </c>
      <c r="F153" s="104">
        <v>44179</v>
      </c>
      <c r="G153" s="102">
        <v>4213.7894999999999</v>
      </c>
      <c r="H153" s="81">
        <v>0.93310099999999996</v>
      </c>
      <c r="I153" s="102">
        <v>3.9318931000000001E-2</v>
      </c>
      <c r="J153" s="80">
        <f t="shared" si="2"/>
        <v>1.3792286363024751E-4</v>
      </c>
      <c r="K153" s="80">
        <f>I153/'סכום נכסי הקרן'!$C$42</f>
        <v>7.6078707258818486E-7</v>
      </c>
    </row>
    <row r="154" spans="2:11">
      <c r="B154" s="100" t="s">
        <v>2285</v>
      </c>
      <c r="C154" s="72" t="s">
        <v>2286</v>
      </c>
      <c r="D154" s="82" t="s">
        <v>639</v>
      </c>
      <c r="E154" s="82" t="s">
        <v>127</v>
      </c>
      <c r="F154" s="104">
        <v>44175</v>
      </c>
      <c r="G154" s="102">
        <v>57080.133092999997</v>
      </c>
      <c r="H154" s="81">
        <v>0.96267999999999998</v>
      </c>
      <c r="I154" s="102">
        <v>0.54949889800000007</v>
      </c>
      <c r="J154" s="80">
        <f t="shared" si="2"/>
        <v>1.9275310809906121E-3</v>
      </c>
      <c r="K154" s="80">
        <f>I154/'סכום נכסי הקרן'!$C$42</f>
        <v>1.0632325126027806E-5</v>
      </c>
    </row>
    <row r="155" spans="2:11">
      <c r="B155" s="100" t="s">
        <v>2287</v>
      </c>
      <c r="C155" s="72" t="s">
        <v>2288</v>
      </c>
      <c r="D155" s="82" t="s">
        <v>639</v>
      </c>
      <c r="E155" s="82" t="s">
        <v>127</v>
      </c>
      <c r="F155" s="104">
        <v>44174</v>
      </c>
      <c r="G155" s="102">
        <v>16876.473900000001</v>
      </c>
      <c r="H155" s="81">
        <v>1.0181530000000001</v>
      </c>
      <c r="I155" s="102">
        <v>0.17182830999999998</v>
      </c>
      <c r="J155" s="80">
        <f t="shared" si="2"/>
        <v>6.0273898514549872E-4</v>
      </c>
      <c r="K155" s="80">
        <f>I155/'סכום נכסי הקרן'!$C$42</f>
        <v>3.324728155825882E-6</v>
      </c>
    </row>
    <row r="156" spans="2:11">
      <c r="B156" s="100" t="s">
        <v>2289</v>
      </c>
      <c r="C156" s="72" t="s">
        <v>2290</v>
      </c>
      <c r="D156" s="82" t="s">
        <v>639</v>
      </c>
      <c r="E156" s="82" t="s">
        <v>127</v>
      </c>
      <c r="F156" s="104">
        <v>44174</v>
      </c>
      <c r="G156" s="102">
        <v>194814</v>
      </c>
      <c r="H156" s="81">
        <v>1.014942</v>
      </c>
      <c r="I156" s="102">
        <v>1.97725</v>
      </c>
      <c r="J156" s="80">
        <f t="shared" si="2"/>
        <v>6.9357933996961121E-3</v>
      </c>
      <c r="K156" s="80">
        <f>I156/'סכום נכסי הקרן'!$C$42</f>
        <v>3.8258065542905744E-5</v>
      </c>
    </row>
    <row r="157" spans="2:11">
      <c r="B157" s="100" t="s">
        <v>2291</v>
      </c>
      <c r="C157" s="72" t="s">
        <v>2292</v>
      </c>
      <c r="D157" s="82" t="s">
        <v>639</v>
      </c>
      <c r="E157" s="82" t="s">
        <v>127</v>
      </c>
      <c r="F157" s="104">
        <v>44167</v>
      </c>
      <c r="G157" s="102">
        <v>12790.319849999998</v>
      </c>
      <c r="H157" s="81">
        <v>2.0396429999999999</v>
      </c>
      <c r="I157" s="102">
        <v>0.26087681400000001</v>
      </c>
      <c r="J157" s="80">
        <f t="shared" si="2"/>
        <v>9.1510314056136074E-4</v>
      </c>
      <c r="K157" s="80">
        <f>I157/'סכום נכסי הקרן'!$C$42</f>
        <v>5.0477391572317258E-6</v>
      </c>
    </row>
    <row r="158" spans="2:11">
      <c r="B158" s="100" t="s">
        <v>2088</v>
      </c>
      <c r="C158" s="72" t="s">
        <v>2230</v>
      </c>
      <c r="D158" s="82" t="s">
        <v>639</v>
      </c>
      <c r="E158" s="82" t="s">
        <v>127</v>
      </c>
      <c r="F158" s="104">
        <v>44160</v>
      </c>
      <c r="G158" s="102">
        <v>6459.1076249999996</v>
      </c>
      <c r="H158" s="81">
        <v>3.0687150000000001</v>
      </c>
      <c r="I158" s="102">
        <v>0.19821161100000001</v>
      </c>
      <c r="J158" s="80">
        <f t="shared" si="2"/>
        <v>6.9528627301400098E-4</v>
      </c>
      <c r="K158" s="80">
        <f>I158/'סכום נכסי הקרן'!$C$42</f>
        <v>3.8352220533584207E-6</v>
      </c>
    </row>
    <row r="159" spans="2:11">
      <c r="B159" s="100" t="s">
        <v>2293</v>
      </c>
      <c r="C159" s="72" t="s">
        <v>2183</v>
      </c>
      <c r="D159" s="82" t="s">
        <v>639</v>
      </c>
      <c r="E159" s="82" t="s">
        <v>127</v>
      </c>
      <c r="F159" s="104">
        <v>44158</v>
      </c>
      <c r="G159" s="102">
        <v>21640.837500000001</v>
      </c>
      <c r="H159" s="81">
        <v>3.5186259999999998</v>
      </c>
      <c r="I159" s="102">
        <v>0.76146022200000008</v>
      </c>
      <c r="J159" s="80">
        <f t="shared" si="2"/>
        <v>2.6710485684049751E-3</v>
      </c>
      <c r="K159" s="80">
        <f>I159/'סכום נכסי הקרן'!$C$42</f>
        <v>1.4733592151519312E-5</v>
      </c>
    </row>
    <row r="160" spans="2:11">
      <c r="B160" s="100" t="s">
        <v>2294</v>
      </c>
      <c r="C160" s="72" t="s">
        <v>2295</v>
      </c>
      <c r="D160" s="82" t="s">
        <v>639</v>
      </c>
      <c r="E160" s="82" t="s">
        <v>127</v>
      </c>
      <c r="F160" s="104">
        <v>44152</v>
      </c>
      <c r="G160" s="102">
        <v>82399.974394999997</v>
      </c>
      <c r="H160" s="81">
        <v>4.0026020000000004</v>
      </c>
      <c r="I160" s="102">
        <v>3.2981432380000002</v>
      </c>
      <c r="J160" s="80">
        <f t="shared" si="2"/>
        <v>1.1569219927360104E-2</v>
      </c>
      <c r="K160" s="80">
        <f>I160/'סכום נכסי הקרן'!$C$42</f>
        <v>6.3816199352279869E-5</v>
      </c>
    </row>
    <row r="161" spans="2:11">
      <c r="B161" s="100" t="s">
        <v>2296</v>
      </c>
      <c r="C161" s="72" t="s">
        <v>2297</v>
      </c>
      <c r="D161" s="82" t="s">
        <v>639</v>
      </c>
      <c r="E161" s="82" t="s">
        <v>127</v>
      </c>
      <c r="F161" s="104">
        <v>44153</v>
      </c>
      <c r="G161" s="102">
        <v>70660.218636000005</v>
      </c>
      <c r="H161" s="81">
        <v>3.9853540000000001</v>
      </c>
      <c r="I161" s="102">
        <v>2.8160600399999995</v>
      </c>
      <c r="J161" s="80">
        <f t="shared" si="2"/>
        <v>9.8781694973220213E-3</v>
      </c>
      <c r="K161" s="80">
        <f>I161/'סכום נכסי הקרן'!$C$42</f>
        <v>5.4488309309939434E-5</v>
      </c>
    </row>
    <row r="162" spans="2:11">
      <c r="B162" s="100" t="s">
        <v>2298</v>
      </c>
      <c r="C162" s="72" t="s">
        <v>2299</v>
      </c>
      <c r="D162" s="82" t="s">
        <v>639</v>
      </c>
      <c r="E162" s="82" t="s">
        <v>127</v>
      </c>
      <c r="F162" s="104">
        <v>44144</v>
      </c>
      <c r="G162" s="102">
        <v>1589511.48</v>
      </c>
      <c r="H162" s="81">
        <v>4.3803280000000004</v>
      </c>
      <c r="I162" s="102">
        <v>69.625820000000004</v>
      </c>
      <c r="J162" s="80">
        <f t="shared" si="2"/>
        <v>0.24423330524942705</v>
      </c>
      <c r="K162" s="80">
        <f>I162/'סכום נכסי הקרן'!$C$42</f>
        <v>1.3471989809273272E-3</v>
      </c>
    </row>
    <row r="163" spans="2:11">
      <c r="B163" s="100" t="s">
        <v>2300</v>
      </c>
      <c r="C163" s="72" t="s">
        <v>2301</v>
      </c>
      <c r="D163" s="82" t="s">
        <v>639</v>
      </c>
      <c r="E163" s="82" t="s">
        <v>127</v>
      </c>
      <c r="F163" s="104">
        <v>44145</v>
      </c>
      <c r="G163" s="102">
        <v>23691.342976</v>
      </c>
      <c r="H163" s="81">
        <v>4.5054160000000003</v>
      </c>
      <c r="I163" s="102">
        <v>1.0673934780000001</v>
      </c>
      <c r="J163" s="80">
        <f t="shared" si="2"/>
        <v>3.7442006016391847E-3</v>
      </c>
      <c r="K163" s="80">
        <f>I163/'סכום נכסי הקרן'!$C$42</f>
        <v>2.0653134222477744E-5</v>
      </c>
    </row>
    <row r="164" spans="2:11">
      <c r="B164" s="100" t="s">
        <v>2302</v>
      </c>
      <c r="C164" s="72" t="s">
        <v>2303</v>
      </c>
      <c r="D164" s="82" t="s">
        <v>639</v>
      </c>
      <c r="E164" s="82" t="s">
        <v>127</v>
      </c>
      <c r="F164" s="104">
        <v>44144</v>
      </c>
      <c r="G164" s="102">
        <v>30640.176524999999</v>
      </c>
      <c r="H164" s="81">
        <v>4.5385770000000001</v>
      </c>
      <c r="I164" s="102">
        <v>1.3906279589999999</v>
      </c>
      <c r="J164" s="80">
        <f t="shared" si="2"/>
        <v>4.8780418356126317E-3</v>
      </c>
      <c r="K164" s="80">
        <f>I164/'סכום נכסי הקרן'!$C$42</f>
        <v>2.690743992981122E-5</v>
      </c>
    </row>
    <row r="165" spans="2:11">
      <c r="B165" s="100" t="s">
        <v>2304</v>
      </c>
      <c r="C165" s="72" t="s">
        <v>2305</v>
      </c>
      <c r="D165" s="82" t="s">
        <v>639</v>
      </c>
      <c r="E165" s="82" t="s">
        <v>127</v>
      </c>
      <c r="F165" s="104">
        <v>44147</v>
      </c>
      <c r="G165" s="102">
        <v>168480</v>
      </c>
      <c r="H165" s="81">
        <v>4.6186489999999996</v>
      </c>
      <c r="I165" s="102">
        <v>7.7815000000000003</v>
      </c>
      <c r="J165" s="80">
        <f t="shared" si="2"/>
        <v>2.7295929366410572E-2</v>
      </c>
      <c r="K165" s="80">
        <f>I165/'סכום נכסי הקרן'!$C$42</f>
        <v>1.5056524820944293E-4</v>
      </c>
    </row>
    <row r="166" spans="2:11">
      <c r="B166" s="100" t="s">
        <v>2134</v>
      </c>
      <c r="C166" s="72" t="s">
        <v>2306</v>
      </c>
      <c r="D166" s="82" t="s">
        <v>639</v>
      </c>
      <c r="E166" s="82" t="s">
        <v>127</v>
      </c>
      <c r="F166" s="104">
        <v>44126</v>
      </c>
      <c r="G166" s="102">
        <v>21909.885750000001</v>
      </c>
      <c r="H166" s="81">
        <v>4.6842290000000002</v>
      </c>
      <c r="I166" s="102">
        <v>1.0263091879999999</v>
      </c>
      <c r="J166" s="80">
        <f t="shared" si="2"/>
        <v>3.6000852154142757E-3</v>
      </c>
      <c r="K166" s="80">
        <f>I166/'סכום נכסי הקרן'!$C$42</f>
        <v>1.9858188990663988E-5</v>
      </c>
    </row>
    <row r="167" spans="2:11">
      <c r="B167" s="100" t="s">
        <v>2307</v>
      </c>
      <c r="C167" s="72" t="s">
        <v>2308</v>
      </c>
      <c r="D167" s="82" t="s">
        <v>639</v>
      </c>
      <c r="E167" s="82" t="s">
        <v>127</v>
      </c>
      <c r="F167" s="104">
        <v>44132</v>
      </c>
      <c r="G167" s="102">
        <v>13205.9799</v>
      </c>
      <c r="H167" s="81">
        <v>5.0779769999999997</v>
      </c>
      <c r="I167" s="102">
        <v>0.670596631</v>
      </c>
      <c r="J167" s="80">
        <f t="shared" si="2"/>
        <v>2.352317454620432E-3</v>
      </c>
      <c r="K167" s="80">
        <f>I167/'סכום נכסי הקרן'!$C$42</f>
        <v>1.2975460797395258E-5</v>
      </c>
    </row>
    <row r="168" spans="2:11">
      <c r="B168" s="100" t="s">
        <v>2309</v>
      </c>
      <c r="C168" s="72" t="s">
        <v>2310</v>
      </c>
      <c r="D168" s="82" t="s">
        <v>639</v>
      </c>
      <c r="E168" s="82" t="s">
        <v>127</v>
      </c>
      <c r="F168" s="104">
        <v>44137</v>
      </c>
      <c r="G168" s="102">
        <v>13238.343675</v>
      </c>
      <c r="H168" s="81">
        <v>5.3081820000000004</v>
      </c>
      <c r="I168" s="102">
        <v>0.70271534599999996</v>
      </c>
      <c r="J168" s="80">
        <f t="shared" si="2"/>
        <v>2.4649834156793373E-3</v>
      </c>
      <c r="K168" s="80">
        <f>I168/'סכום נכסי הקרן'!$C$42</f>
        <v>1.3596929960942564E-5</v>
      </c>
    </row>
    <row r="169" spans="2:11">
      <c r="B169" s="100" t="s">
        <v>2311</v>
      </c>
      <c r="C169" s="72" t="s">
        <v>2312</v>
      </c>
      <c r="D169" s="82" t="s">
        <v>639</v>
      </c>
      <c r="E169" s="82" t="s">
        <v>127</v>
      </c>
      <c r="F169" s="104">
        <v>43894</v>
      </c>
      <c r="G169" s="102">
        <v>22074.304125000002</v>
      </c>
      <c r="H169" s="81">
        <v>5.3680709999999996</v>
      </c>
      <c r="I169" s="102">
        <v>1.184964353</v>
      </c>
      <c r="J169" s="80">
        <f t="shared" si="2"/>
        <v>4.15661547017958E-3</v>
      </c>
      <c r="K169" s="80">
        <f>I169/'סכום נכסי הקרן'!$C$42</f>
        <v>2.2928028263032442E-5</v>
      </c>
    </row>
    <row r="170" spans="2:11">
      <c r="B170" s="100" t="s">
        <v>2313</v>
      </c>
      <c r="C170" s="72" t="s">
        <v>2267</v>
      </c>
      <c r="D170" s="82" t="s">
        <v>639</v>
      </c>
      <c r="E170" s="82" t="s">
        <v>127</v>
      </c>
      <c r="F170" s="104">
        <v>44089</v>
      </c>
      <c r="G170" s="102">
        <v>1780971.2</v>
      </c>
      <c r="H170" s="81">
        <v>5.4922550000000001</v>
      </c>
      <c r="I170" s="102">
        <v>97.815479999999994</v>
      </c>
      <c r="J170" s="80">
        <f t="shared" si="2"/>
        <v>0.34311693542653032</v>
      </c>
      <c r="K170" s="80">
        <f>I170/'סכום נכסי הקרן'!$C$42</f>
        <v>1.8926443519791556E-3</v>
      </c>
    </row>
    <row r="171" spans="2:11">
      <c r="B171" s="100" t="s">
        <v>2314</v>
      </c>
      <c r="C171" s="72" t="s">
        <v>2315</v>
      </c>
      <c r="D171" s="82" t="s">
        <v>639</v>
      </c>
      <c r="E171" s="82" t="s">
        <v>127</v>
      </c>
      <c r="F171" s="104">
        <v>44084</v>
      </c>
      <c r="G171" s="102">
        <v>53029.8</v>
      </c>
      <c r="H171" s="81">
        <v>5.4420729999999997</v>
      </c>
      <c r="I171" s="102">
        <v>2.8859203689999999</v>
      </c>
      <c r="J171" s="80">
        <f t="shared" si="2"/>
        <v>1.0123225412749409E-2</v>
      </c>
      <c r="K171" s="80">
        <f>I171/'סכום נכסי הקרן'!$C$42</f>
        <v>5.5840045835786427E-5</v>
      </c>
    </row>
    <row r="172" spans="2:11">
      <c r="B172" s="100" t="s">
        <v>2316</v>
      </c>
      <c r="C172" s="72" t="s">
        <v>2317</v>
      </c>
      <c r="D172" s="82" t="s">
        <v>639</v>
      </c>
      <c r="E172" s="82" t="s">
        <v>127</v>
      </c>
      <c r="F172" s="104">
        <v>43893</v>
      </c>
      <c r="G172" s="102">
        <v>47918.950310000007</v>
      </c>
      <c r="H172" s="81">
        <v>5.5804280000000004</v>
      </c>
      <c r="I172" s="102">
        <v>2.674082742</v>
      </c>
      <c r="J172" s="80">
        <f t="shared" si="2"/>
        <v>9.3801418294120024E-3</v>
      </c>
      <c r="K172" s="80">
        <f>I172/'סכום נכסי הקרן'!$C$42</f>
        <v>5.174117223951908E-5</v>
      </c>
    </row>
    <row r="173" spans="2:11">
      <c r="B173" s="100" t="s">
        <v>2318</v>
      </c>
      <c r="C173" s="72" t="s">
        <v>2319</v>
      </c>
      <c r="D173" s="82" t="s">
        <v>639</v>
      </c>
      <c r="E173" s="82" t="s">
        <v>127</v>
      </c>
      <c r="F173" s="104">
        <v>43894</v>
      </c>
      <c r="G173" s="102">
        <v>25292.875049999999</v>
      </c>
      <c r="H173" s="81">
        <v>5.8524839999999996</v>
      </c>
      <c r="I173" s="102">
        <v>1.4802615880000001</v>
      </c>
      <c r="J173" s="80">
        <f t="shared" si="2"/>
        <v>5.1924584912752996E-3</v>
      </c>
      <c r="K173" s="80">
        <f>I173/'סכום נכסי הקרן'!$C$42</f>
        <v>2.8641772590390561E-5</v>
      </c>
    </row>
    <row r="174" spans="2:11">
      <c r="B174" s="100" t="s">
        <v>2320</v>
      </c>
      <c r="C174" s="72" t="s">
        <v>2321</v>
      </c>
      <c r="D174" s="82" t="s">
        <v>639</v>
      </c>
      <c r="E174" s="82" t="s">
        <v>127</v>
      </c>
      <c r="F174" s="104">
        <v>44090</v>
      </c>
      <c r="G174" s="102">
        <v>96127.849328000011</v>
      </c>
      <c r="H174" s="81">
        <v>5.856503</v>
      </c>
      <c r="I174" s="102">
        <v>5.6297304590000001</v>
      </c>
      <c r="J174" s="80">
        <f t="shared" si="2"/>
        <v>1.9747956687116128E-2</v>
      </c>
      <c r="K174" s="80">
        <f>I174/'סכום נכסי הקרן'!$C$42</f>
        <v>1.0893038153461364E-4</v>
      </c>
    </row>
    <row r="175" spans="2:11">
      <c r="B175" s="100" t="s">
        <v>2322</v>
      </c>
      <c r="C175" s="72" t="s">
        <v>2323</v>
      </c>
      <c r="D175" s="82" t="s">
        <v>639</v>
      </c>
      <c r="E175" s="82" t="s">
        <v>127</v>
      </c>
      <c r="F175" s="104">
        <v>43895</v>
      </c>
      <c r="G175" s="102">
        <v>26649.034199999998</v>
      </c>
      <c r="H175" s="81">
        <v>5.9391559999999997</v>
      </c>
      <c r="I175" s="102">
        <v>1.5827278030000003</v>
      </c>
      <c r="J175" s="80">
        <f t="shared" si="2"/>
        <v>5.5518892651728064E-3</v>
      </c>
      <c r="K175" s="80">
        <f>I175/'סכום נכסי הקרן'!$C$42</f>
        <v>3.0624404614365013E-5</v>
      </c>
    </row>
    <row r="176" spans="2:11">
      <c r="B176" s="100" t="s">
        <v>2324</v>
      </c>
      <c r="C176" s="72" t="s">
        <v>2325</v>
      </c>
      <c r="D176" s="82" t="s">
        <v>639</v>
      </c>
      <c r="E176" s="82" t="s">
        <v>127</v>
      </c>
      <c r="F176" s="104">
        <v>43895</v>
      </c>
      <c r="G176" s="102">
        <v>26655.273000000001</v>
      </c>
      <c r="H176" s="81">
        <v>5.956372</v>
      </c>
      <c r="I176" s="102">
        <v>1.5876873220000001</v>
      </c>
      <c r="J176" s="80">
        <f t="shared" si="2"/>
        <v>5.5692862555108344E-3</v>
      </c>
      <c r="K176" s="80">
        <f>I176/'סכום נכסי הקרן'!$C$42</f>
        <v>3.0720366987844984E-5</v>
      </c>
    </row>
    <row r="177" spans="2:11">
      <c r="B177" s="100" t="s">
        <v>2326</v>
      </c>
      <c r="C177" s="72" t="s">
        <v>2327</v>
      </c>
      <c r="D177" s="82" t="s">
        <v>639</v>
      </c>
      <c r="E177" s="82" t="s">
        <v>127</v>
      </c>
      <c r="F177" s="104">
        <v>44103</v>
      </c>
      <c r="G177" s="102">
        <v>17855.965499999998</v>
      </c>
      <c r="H177" s="81">
        <v>6.4669970000000001</v>
      </c>
      <c r="I177" s="102">
        <v>1.1547448250000001</v>
      </c>
      <c r="J177" s="80">
        <f t="shared" si="2"/>
        <v>4.0506114732928276E-3</v>
      </c>
      <c r="K177" s="80">
        <f>I177/'סכום נכסי הקרן'!$C$42</f>
        <v>2.234330671396193E-5</v>
      </c>
    </row>
    <row r="178" spans="2:11">
      <c r="B178" s="100" t="s">
        <v>2328</v>
      </c>
      <c r="C178" s="72" t="s">
        <v>2201</v>
      </c>
      <c r="D178" s="82" t="s">
        <v>639</v>
      </c>
      <c r="E178" s="82" t="s">
        <v>127</v>
      </c>
      <c r="F178" s="104">
        <v>44097</v>
      </c>
      <c r="G178" s="102">
        <v>26801.8848</v>
      </c>
      <c r="H178" s="81">
        <v>6.4634900000000002</v>
      </c>
      <c r="I178" s="102">
        <v>1.7323372730000002</v>
      </c>
      <c r="J178" s="80">
        <f t="shared" si="2"/>
        <v>6.0766890500042808E-3</v>
      </c>
      <c r="K178" s="80">
        <f>I178/'סכום נכסי הקרן'!$C$42</f>
        <v>3.3519217566242307E-5</v>
      </c>
    </row>
    <row r="179" spans="2:11">
      <c r="B179" s="100" t="s">
        <v>2329</v>
      </c>
      <c r="C179" s="72" t="s">
        <v>2330</v>
      </c>
      <c r="D179" s="82" t="s">
        <v>639</v>
      </c>
      <c r="E179" s="82" t="s">
        <v>127</v>
      </c>
      <c r="F179" s="104">
        <v>44104</v>
      </c>
      <c r="G179" s="102">
        <v>96875.241385999994</v>
      </c>
      <c r="H179" s="81">
        <v>6.5797040000000004</v>
      </c>
      <c r="I179" s="102">
        <v>6.3741039679999991</v>
      </c>
      <c r="J179" s="80">
        <f t="shared" si="2"/>
        <v>2.2359068519525196E-2</v>
      </c>
      <c r="K179" s="80">
        <f>I179/'סכום נכסי הקרן'!$C$42</f>
        <v>1.2333336067014264E-4</v>
      </c>
    </row>
    <row r="180" spans="2:11">
      <c r="B180" s="100" t="s">
        <v>2331</v>
      </c>
      <c r="C180" s="72" t="s">
        <v>2332</v>
      </c>
      <c r="D180" s="82" t="s">
        <v>639</v>
      </c>
      <c r="E180" s="82" t="s">
        <v>127</v>
      </c>
      <c r="F180" s="104">
        <v>44103</v>
      </c>
      <c r="G180" s="102">
        <v>8952.1581000000006</v>
      </c>
      <c r="H180" s="81">
        <v>6.6566109999999998</v>
      </c>
      <c r="I180" s="102">
        <v>0.595910308</v>
      </c>
      <c r="J180" s="80">
        <f t="shared" si="2"/>
        <v>2.0903329275697444E-3</v>
      </c>
      <c r="K180" s="80">
        <f>I180/'סכום נכסי הקרן'!$C$42</f>
        <v>1.153034549053339E-5</v>
      </c>
    </row>
    <row r="181" spans="2:11">
      <c r="B181" s="100" t="s">
        <v>2333</v>
      </c>
      <c r="C181" s="72" t="s">
        <v>2334</v>
      </c>
      <c r="D181" s="82" t="s">
        <v>639</v>
      </c>
      <c r="E181" s="82" t="s">
        <v>127</v>
      </c>
      <c r="F181" s="104">
        <v>43941</v>
      </c>
      <c r="G181" s="102">
        <v>18288.262350000001</v>
      </c>
      <c r="H181" s="81">
        <v>8.6246460000000003</v>
      </c>
      <c r="I181" s="102">
        <v>1.5772979039999999</v>
      </c>
      <c r="J181" s="80">
        <f t="shared" si="2"/>
        <v>5.5328422768581168E-3</v>
      </c>
      <c r="K181" s="80">
        <f>I181/'סכום נכסי הקרן'!$C$42</f>
        <v>3.0519340797531848E-5</v>
      </c>
    </row>
    <row r="182" spans="2:11">
      <c r="B182" s="100" t="s">
        <v>2335</v>
      </c>
      <c r="C182" s="72" t="s">
        <v>2222</v>
      </c>
      <c r="D182" s="82" t="s">
        <v>639</v>
      </c>
      <c r="E182" s="82" t="s">
        <v>127</v>
      </c>
      <c r="F182" s="104">
        <v>43920</v>
      </c>
      <c r="G182" s="102">
        <v>112592</v>
      </c>
      <c r="H182" s="81">
        <v>8.6542739999999991</v>
      </c>
      <c r="I182" s="102">
        <v>9.7440200000000008</v>
      </c>
      <c r="J182" s="80">
        <f t="shared" si="2"/>
        <v>3.4180052903025372E-2</v>
      </c>
      <c r="K182" s="80">
        <f>I182/'סכום נכסי הקרן'!$C$42</f>
        <v>1.8853830108048271E-4</v>
      </c>
    </row>
    <row r="183" spans="2:11">
      <c r="B183" s="100" t="s">
        <v>2336</v>
      </c>
      <c r="C183" s="72" t="s">
        <v>2337</v>
      </c>
      <c r="D183" s="82" t="s">
        <v>639</v>
      </c>
      <c r="E183" s="82" t="s">
        <v>127</v>
      </c>
      <c r="F183" s="104">
        <v>44132</v>
      </c>
      <c r="G183" s="102">
        <v>128600</v>
      </c>
      <c r="H183" s="81">
        <v>-5.1284289999999997</v>
      </c>
      <c r="I183" s="102">
        <v>-6.5951599999999999</v>
      </c>
      <c r="J183" s="80">
        <f t="shared" si="2"/>
        <v>-2.3134488404571912E-2</v>
      </c>
      <c r="K183" s="80">
        <f>I183/'סכום נכסי הקרן'!$C$42</f>
        <v>-1.2761060237499063E-4</v>
      </c>
    </row>
    <row r="184" spans="2:11">
      <c r="B184" s="71"/>
      <c r="C184" s="72"/>
      <c r="D184" s="72"/>
      <c r="E184" s="72"/>
      <c r="F184" s="72"/>
      <c r="G184" s="102"/>
      <c r="H184" s="81"/>
      <c r="I184" s="72"/>
      <c r="J184" s="80"/>
      <c r="K184" s="72"/>
    </row>
    <row r="185" spans="2:11">
      <c r="B185" s="85" t="s">
        <v>189</v>
      </c>
      <c r="C185" s="70"/>
      <c r="D185" s="70"/>
      <c r="E185" s="70"/>
      <c r="F185" s="70"/>
      <c r="G185" s="101"/>
      <c r="H185" s="79"/>
      <c r="I185" s="101">
        <v>-45.490420367999995</v>
      </c>
      <c r="J185" s="78">
        <f t="shared" si="2"/>
        <v>-0.15957120108118647</v>
      </c>
      <c r="K185" s="78">
        <f>I185/'סכום נכסי הקרן'!$C$42</f>
        <v>-8.8020001720231545E-4</v>
      </c>
    </row>
    <row r="186" spans="2:11">
      <c r="B186" s="100" t="s">
        <v>2338</v>
      </c>
      <c r="C186" s="72" t="s">
        <v>2339</v>
      </c>
      <c r="D186" s="82" t="s">
        <v>639</v>
      </c>
      <c r="E186" s="82" t="s">
        <v>129</v>
      </c>
      <c r="F186" s="104">
        <v>44189</v>
      </c>
      <c r="G186" s="102">
        <v>17091.047412</v>
      </c>
      <c r="H186" s="81">
        <v>0.51222199999999996</v>
      </c>
      <c r="I186" s="102">
        <v>8.7544165000000007E-2</v>
      </c>
      <c r="J186" s="80">
        <f t="shared" si="2"/>
        <v>3.0708723822931214E-4</v>
      </c>
      <c r="K186" s="80">
        <f>I186/'סכום נכסי הקרן'!$C$42</f>
        <v>1.6939033518619068E-6</v>
      </c>
    </row>
    <row r="187" spans="2:11">
      <c r="B187" s="100" t="s">
        <v>2340</v>
      </c>
      <c r="C187" s="72" t="s">
        <v>2341</v>
      </c>
      <c r="D187" s="82" t="s">
        <v>639</v>
      </c>
      <c r="E187" s="82" t="s">
        <v>127</v>
      </c>
      <c r="F187" s="104">
        <v>44188</v>
      </c>
      <c r="G187" s="102">
        <v>176.17617300000001</v>
      </c>
      <c r="H187" s="81">
        <v>0.217359</v>
      </c>
      <c r="I187" s="102">
        <v>3.8293500000000005E-4</v>
      </c>
      <c r="J187" s="80">
        <f t="shared" si="2"/>
        <v>1.343258589208563E-6</v>
      </c>
      <c r="K187" s="80">
        <f>I187/'סכום נכסי הקרן'!$C$42</f>
        <v>7.4094587577052025E-9</v>
      </c>
    </row>
    <row r="188" spans="2:11">
      <c r="B188" s="100" t="s">
        <v>2342</v>
      </c>
      <c r="C188" s="72" t="s">
        <v>2343</v>
      </c>
      <c r="D188" s="82" t="s">
        <v>639</v>
      </c>
      <c r="E188" s="82" t="s">
        <v>127</v>
      </c>
      <c r="F188" s="104">
        <v>44188</v>
      </c>
      <c r="G188" s="102">
        <v>9334.2285709999996</v>
      </c>
      <c r="H188" s="81">
        <v>0.234295</v>
      </c>
      <c r="I188" s="102">
        <v>2.1869625999999996E-2</v>
      </c>
      <c r="J188" s="80">
        <f t="shared" si="2"/>
        <v>7.6714228177834101E-5</v>
      </c>
      <c r="K188" s="80">
        <f>I188/'סכום נכסי הקרן'!$C$42</f>
        <v>4.2315821717376931E-7</v>
      </c>
    </row>
    <row r="189" spans="2:11">
      <c r="B189" s="100" t="s">
        <v>2344</v>
      </c>
      <c r="C189" s="72" t="s">
        <v>2345</v>
      </c>
      <c r="D189" s="82" t="s">
        <v>639</v>
      </c>
      <c r="E189" s="82" t="s">
        <v>127</v>
      </c>
      <c r="F189" s="104">
        <v>44188</v>
      </c>
      <c r="G189" s="102">
        <v>15319.961028</v>
      </c>
      <c r="H189" s="81">
        <v>0.249501</v>
      </c>
      <c r="I189" s="102">
        <v>3.8223396999999999E-2</v>
      </c>
      <c r="J189" s="80">
        <f t="shared" si="2"/>
        <v>1.3407995176460447E-4</v>
      </c>
      <c r="K189" s="80">
        <f>I189/'סכום נכסי הקרן'!$C$42</f>
        <v>7.395894437721617E-7</v>
      </c>
    </row>
    <row r="190" spans="2:11">
      <c r="B190" s="100" t="s">
        <v>2346</v>
      </c>
      <c r="C190" s="72" t="s">
        <v>2347</v>
      </c>
      <c r="D190" s="82" t="s">
        <v>639</v>
      </c>
      <c r="E190" s="82" t="s">
        <v>127</v>
      </c>
      <c r="F190" s="104">
        <v>44180</v>
      </c>
      <c r="G190" s="102">
        <v>12349.902416999999</v>
      </c>
      <c r="H190" s="81">
        <v>0.61636999999999997</v>
      </c>
      <c r="I190" s="102">
        <v>7.6121048999999996E-2</v>
      </c>
      <c r="J190" s="80">
        <f t="shared" si="2"/>
        <v>2.6701725590195694E-4</v>
      </c>
      <c r="K190" s="80">
        <f>I190/'סכום נכסי הקרן'!$C$42</f>
        <v>1.4728760054807128E-6</v>
      </c>
    </row>
    <row r="191" spans="2:11">
      <c r="B191" s="100" t="s">
        <v>2348</v>
      </c>
      <c r="C191" s="72" t="s">
        <v>2349</v>
      </c>
      <c r="D191" s="82" t="s">
        <v>639</v>
      </c>
      <c r="E191" s="82" t="s">
        <v>127</v>
      </c>
      <c r="F191" s="104">
        <v>44180</v>
      </c>
      <c r="G191" s="102">
        <v>18583.984485000001</v>
      </c>
      <c r="H191" s="81">
        <v>0.89956199999999997</v>
      </c>
      <c r="I191" s="102">
        <v>0.16717438099999998</v>
      </c>
      <c r="J191" s="80">
        <f t="shared" si="2"/>
        <v>5.8641394276802785E-4</v>
      </c>
      <c r="K191" s="80">
        <f>I191/'סכום נכסי הקרן'!$C$42</f>
        <v>3.2346786827121989E-6</v>
      </c>
    </row>
    <row r="192" spans="2:11">
      <c r="B192" s="100" t="s">
        <v>2350</v>
      </c>
      <c r="C192" s="72" t="s">
        <v>2351</v>
      </c>
      <c r="D192" s="82" t="s">
        <v>639</v>
      </c>
      <c r="E192" s="82" t="s">
        <v>127</v>
      </c>
      <c r="F192" s="104">
        <v>44165</v>
      </c>
      <c r="G192" s="102">
        <v>10136.71881</v>
      </c>
      <c r="H192" s="81">
        <v>0.86840399999999995</v>
      </c>
      <c r="I192" s="102">
        <v>8.8027621E-2</v>
      </c>
      <c r="J192" s="80">
        <f t="shared" si="2"/>
        <v>3.0878310417132426E-4</v>
      </c>
      <c r="K192" s="80">
        <f>I192/'סכום נכסי הקרן'!$C$42</f>
        <v>1.7032578044273945E-6</v>
      </c>
    </row>
    <row r="193" spans="2:11">
      <c r="B193" s="100" t="s">
        <v>2352</v>
      </c>
      <c r="C193" s="72" t="s">
        <v>2353</v>
      </c>
      <c r="D193" s="82" t="s">
        <v>639</v>
      </c>
      <c r="E193" s="82" t="s">
        <v>127</v>
      </c>
      <c r="F193" s="104">
        <v>44118</v>
      </c>
      <c r="G193" s="102">
        <v>2643.9941560000002</v>
      </c>
      <c r="H193" s="81">
        <v>2.0888710000000001</v>
      </c>
      <c r="I193" s="102">
        <v>5.5229629000000002E-2</v>
      </c>
      <c r="J193" s="80">
        <f t="shared" si="2"/>
        <v>1.9373437667764067E-4</v>
      </c>
      <c r="K193" s="80">
        <f>I193/'סכום נכסי הקרן'!$C$42</f>
        <v>1.0686452225021459E-6</v>
      </c>
    </row>
    <row r="194" spans="2:11">
      <c r="B194" s="100" t="s">
        <v>2354</v>
      </c>
      <c r="C194" s="72" t="s">
        <v>2355</v>
      </c>
      <c r="D194" s="82" t="s">
        <v>639</v>
      </c>
      <c r="E194" s="82" t="s">
        <v>129</v>
      </c>
      <c r="F194" s="104">
        <v>44028</v>
      </c>
      <c r="G194" s="102">
        <v>23945.744645999999</v>
      </c>
      <c r="H194" s="81">
        <v>-7.0829579999999996</v>
      </c>
      <c r="I194" s="102">
        <v>-1.696067054</v>
      </c>
      <c r="J194" s="80">
        <f t="shared" si="2"/>
        <v>-5.9494604519282996E-3</v>
      </c>
      <c r="K194" s="80">
        <f>I194/'סכום נכסי הקרן'!$C$42</f>
        <v>-3.2817420415776988E-5</v>
      </c>
    </row>
    <row r="195" spans="2:11">
      <c r="B195" s="100" t="s">
        <v>2356</v>
      </c>
      <c r="C195" s="72" t="s">
        <v>2357</v>
      </c>
      <c r="D195" s="82" t="s">
        <v>639</v>
      </c>
      <c r="E195" s="82" t="s">
        <v>129</v>
      </c>
      <c r="F195" s="104">
        <v>44139</v>
      </c>
      <c r="G195" s="102">
        <v>14305.774971999999</v>
      </c>
      <c r="H195" s="81">
        <v>-4.6119539999999999</v>
      </c>
      <c r="I195" s="102">
        <v>-0.659775691</v>
      </c>
      <c r="J195" s="80">
        <f t="shared" si="2"/>
        <v>-2.3143597840018923E-3</v>
      </c>
      <c r="K195" s="80">
        <f>I195/'סכום נכסי הקרן'!$C$42</f>
        <v>-1.2766085032188103E-5</v>
      </c>
    </row>
    <row r="196" spans="2:11">
      <c r="B196" s="100" t="s">
        <v>2358</v>
      </c>
      <c r="C196" s="72" t="s">
        <v>2359</v>
      </c>
      <c r="D196" s="82" t="s">
        <v>639</v>
      </c>
      <c r="E196" s="82" t="s">
        <v>129</v>
      </c>
      <c r="F196" s="104">
        <v>44119</v>
      </c>
      <c r="G196" s="102">
        <v>22578.199038999999</v>
      </c>
      <c r="H196" s="81">
        <v>-4.2158829999999998</v>
      </c>
      <c r="I196" s="102">
        <v>-0.95187044100000007</v>
      </c>
      <c r="J196" s="80">
        <f t="shared" si="2"/>
        <v>-3.3389691349367191E-3</v>
      </c>
      <c r="K196" s="80">
        <f>I196/'סכום נכסי הקרן'!$C$42</f>
        <v>-1.8417864063791932E-5</v>
      </c>
    </row>
    <row r="197" spans="2:11">
      <c r="B197" s="100" t="s">
        <v>2360</v>
      </c>
      <c r="C197" s="72" t="s">
        <v>2361</v>
      </c>
      <c r="D197" s="82" t="s">
        <v>639</v>
      </c>
      <c r="E197" s="82" t="s">
        <v>129</v>
      </c>
      <c r="F197" s="104">
        <v>44131</v>
      </c>
      <c r="G197" s="102">
        <v>22714.781196</v>
      </c>
      <c r="H197" s="81">
        <v>-3.5242119999999999</v>
      </c>
      <c r="I197" s="102">
        <v>-0.80051708099999985</v>
      </c>
      <c r="J197" s="80">
        <f t="shared" si="2"/>
        <v>-2.8080521364237184E-3</v>
      </c>
      <c r="K197" s="80">
        <f>I197/'סכום נכסי הקרן'!$C$42</f>
        <v>-1.548930835914203E-5</v>
      </c>
    </row>
    <row r="198" spans="2:11">
      <c r="B198" s="100" t="s">
        <v>2362</v>
      </c>
      <c r="C198" s="72" t="s">
        <v>2363</v>
      </c>
      <c r="D198" s="82" t="s">
        <v>639</v>
      </c>
      <c r="E198" s="82" t="s">
        <v>129</v>
      </c>
      <c r="F198" s="104">
        <v>44124</v>
      </c>
      <c r="G198" s="102">
        <v>16486.683604999998</v>
      </c>
      <c r="H198" s="81">
        <v>-3.6910880000000001</v>
      </c>
      <c r="I198" s="102">
        <v>-0.60853795600000005</v>
      </c>
      <c r="J198" s="80">
        <f t="shared" si="2"/>
        <v>-2.1346281647183531E-3</v>
      </c>
      <c r="K198" s="80">
        <f>I198/'סכום נכסי הקרן'!$C$42</f>
        <v>-1.17746794821059E-5</v>
      </c>
    </row>
    <row r="199" spans="2:11">
      <c r="B199" s="100" t="s">
        <v>2364</v>
      </c>
      <c r="C199" s="72" t="s">
        <v>2365</v>
      </c>
      <c r="D199" s="82" t="s">
        <v>639</v>
      </c>
      <c r="E199" s="82" t="s">
        <v>129</v>
      </c>
      <c r="F199" s="104">
        <v>44124</v>
      </c>
      <c r="G199" s="102">
        <v>20613.578864999999</v>
      </c>
      <c r="H199" s="81">
        <v>-3.664828</v>
      </c>
      <c r="I199" s="102">
        <v>-0.75545218599999997</v>
      </c>
      <c r="J199" s="80">
        <f t="shared" si="2"/>
        <v>-2.6499735923352129E-3</v>
      </c>
      <c r="K199" s="80">
        <f>I199/'סכום נכסי הקרן'!$C$42</f>
        <v>-1.4617341887226916E-5</v>
      </c>
    </row>
    <row r="200" spans="2:11">
      <c r="B200" s="100" t="s">
        <v>2366</v>
      </c>
      <c r="C200" s="72" t="s">
        <v>2367</v>
      </c>
      <c r="D200" s="82" t="s">
        <v>639</v>
      </c>
      <c r="E200" s="82" t="s">
        <v>129</v>
      </c>
      <c r="F200" s="104">
        <v>44145</v>
      </c>
      <c r="G200" s="102">
        <v>20629.251941999999</v>
      </c>
      <c r="H200" s="81">
        <v>-3.6927699999999999</v>
      </c>
      <c r="I200" s="102">
        <v>-0.76179084200000002</v>
      </c>
      <c r="J200" s="80">
        <f t="shared" si="2"/>
        <v>-2.672208316546994E-3</v>
      </c>
      <c r="K200" s="80">
        <f>I200/'סכום נכסי הקרן'!$C$42</f>
        <v>-1.4739989360587358E-5</v>
      </c>
    </row>
    <row r="201" spans="2:11">
      <c r="B201" s="100" t="s">
        <v>2368</v>
      </c>
      <c r="C201" s="72" t="s">
        <v>2369</v>
      </c>
      <c r="D201" s="82" t="s">
        <v>639</v>
      </c>
      <c r="E201" s="82" t="s">
        <v>129</v>
      </c>
      <c r="F201" s="104">
        <v>44140</v>
      </c>
      <c r="G201" s="102">
        <v>4135.7766700000002</v>
      </c>
      <c r="H201" s="81">
        <v>-3.378638</v>
      </c>
      <c r="I201" s="102">
        <v>-0.13973291800000001</v>
      </c>
      <c r="J201" s="80">
        <f t="shared" si="2"/>
        <v>-4.9015483645703788E-4</v>
      </c>
      <c r="K201" s="80">
        <f>I201/'סכום נכסי הקרן'!$C$42</f>
        <v>-2.7037102720169297E-6</v>
      </c>
    </row>
    <row r="202" spans="2:11">
      <c r="B202" s="100" t="s">
        <v>2370</v>
      </c>
      <c r="C202" s="72" t="s">
        <v>2371</v>
      </c>
      <c r="D202" s="82" t="s">
        <v>639</v>
      </c>
      <c r="E202" s="82" t="s">
        <v>129</v>
      </c>
      <c r="F202" s="104">
        <v>44144</v>
      </c>
      <c r="G202" s="102">
        <v>12454.871676999999</v>
      </c>
      <c r="H202" s="81">
        <v>-2.916998</v>
      </c>
      <c r="I202" s="102">
        <v>-0.36330840299999995</v>
      </c>
      <c r="J202" s="80">
        <f t="shared" si="2"/>
        <v>-1.274412453448747E-3</v>
      </c>
      <c r="K202" s="80">
        <f>I202/'סכום נכסי הקרן'!$C$42</f>
        <v>-7.0297011982614292E-6</v>
      </c>
    </row>
    <row r="203" spans="2:11">
      <c r="B203" s="100" t="s">
        <v>2372</v>
      </c>
      <c r="C203" s="72" t="s">
        <v>2373</v>
      </c>
      <c r="D203" s="82" t="s">
        <v>639</v>
      </c>
      <c r="E203" s="82" t="s">
        <v>129</v>
      </c>
      <c r="F203" s="104">
        <v>44144</v>
      </c>
      <c r="G203" s="102">
        <v>16611.371638000001</v>
      </c>
      <c r="H203" s="81">
        <v>-2.8710629999999999</v>
      </c>
      <c r="I203" s="102">
        <v>-0.476923025</v>
      </c>
      <c r="J203" s="80">
        <f t="shared" si="2"/>
        <v>-1.6729495860200298E-3</v>
      </c>
      <c r="K203" s="80">
        <f>I203/'סכום נכסי הקרן'!$C$42</f>
        <v>-9.228045188706979E-6</v>
      </c>
    </row>
    <row r="204" spans="2:11">
      <c r="B204" s="100" t="s">
        <v>2374</v>
      </c>
      <c r="C204" s="72" t="s">
        <v>2375</v>
      </c>
      <c r="D204" s="82" t="s">
        <v>639</v>
      </c>
      <c r="E204" s="82" t="s">
        <v>129</v>
      </c>
      <c r="F204" s="104">
        <v>44159</v>
      </c>
      <c r="G204" s="102">
        <v>9977.4388799999997</v>
      </c>
      <c r="H204" s="81">
        <v>-2.8373870000000001</v>
      </c>
      <c r="I204" s="102">
        <v>-0.283098562</v>
      </c>
      <c r="J204" s="80">
        <f t="shared" ref="J204:J264" si="3">IFERROR(I204/$I$11,0)</f>
        <v>-9.930525415516808E-4</v>
      </c>
      <c r="K204" s="80">
        <f>I204/'סכום נכסי הקרן'!$C$42</f>
        <v>-5.4777106284477756E-6</v>
      </c>
    </row>
    <row r="205" spans="2:11">
      <c r="B205" s="100" t="s">
        <v>2376</v>
      </c>
      <c r="C205" s="72" t="s">
        <v>2377</v>
      </c>
      <c r="D205" s="82" t="s">
        <v>639</v>
      </c>
      <c r="E205" s="82" t="s">
        <v>129</v>
      </c>
      <c r="F205" s="104">
        <v>44165</v>
      </c>
      <c r="G205" s="102">
        <v>41935.929090999998</v>
      </c>
      <c r="H205" s="81">
        <v>-2.2524609999999998</v>
      </c>
      <c r="I205" s="102">
        <v>-0.94459056899999994</v>
      </c>
      <c r="J205" s="80">
        <f t="shared" si="3"/>
        <v>-3.3134328152157771E-3</v>
      </c>
      <c r="K205" s="80">
        <f>I205/'סכום נכסי הקרן'!$C$42</f>
        <v>-1.8277004880522254E-5</v>
      </c>
    </row>
    <row r="206" spans="2:11">
      <c r="B206" s="100" t="s">
        <v>2378</v>
      </c>
      <c r="C206" s="72" t="s">
        <v>2379</v>
      </c>
      <c r="D206" s="82" t="s">
        <v>639</v>
      </c>
      <c r="E206" s="82" t="s">
        <v>129</v>
      </c>
      <c r="F206" s="104">
        <v>44165</v>
      </c>
      <c r="G206" s="102">
        <v>25161.975403</v>
      </c>
      <c r="H206" s="81">
        <v>-2.2507649999999999</v>
      </c>
      <c r="I206" s="102">
        <v>-0.56633693000000007</v>
      </c>
      <c r="J206" s="80">
        <f t="shared" si="3"/>
        <v>-1.986595494296705E-3</v>
      </c>
      <c r="K206" s="80">
        <f>I206/'סכום נכסי הקרן'!$C$42</f>
        <v>-1.0958126381240624E-5</v>
      </c>
    </row>
    <row r="207" spans="2:11">
      <c r="B207" s="100" t="s">
        <v>2380</v>
      </c>
      <c r="C207" s="72" t="s">
        <v>2381</v>
      </c>
      <c r="D207" s="82" t="s">
        <v>639</v>
      </c>
      <c r="E207" s="82" t="s">
        <v>129</v>
      </c>
      <c r="F207" s="104">
        <v>44195</v>
      </c>
      <c r="G207" s="102">
        <v>9018.2883760000004</v>
      </c>
      <c r="H207" s="81">
        <v>6.4099000000000003E-2</v>
      </c>
      <c r="I207" s="102">
        <v>5.7806219999999991E-3</v>
      </c>
      <c r="J207" s="80">
        <f t="shared" si="3"/>
        <v>2.0277253717910297E-5</v>
      </c>
      <c r="K207" s="80">
        <f>I207/'סכום נכסי הקרן'!$C$42</f>
        <v>1.118500014438047E-7</v>
      </c>
    </row>
    <row r="208" spans="2:11">
      <c r="B208" s="100" t="s">
        <v>2382</v>
      </c>
      <c r="C208" s="72" t="s">
        <v>2383</v>
      </c>
      <c r="D208" s="82" t="s">
        <v>639</v>
      </c>
      <c r="E208" s="82" t="s">
        <v>130</v>
      </c>
      <c r="F208" s="104">
        <v>44088</v>
      </c>
      <c r="G208" s="102">
        <v>8971.4781199999998</v>
      </c>
      <c r="H208" s="81">
        <v>-6.0780969999999996</v>
      </c>
      <c r="I208" s="102">
        <v>-0.54529518599999993</v>
      </c>
      <c r="J208" s="80">
        <f t="shared" si="3"/>
        <v>-1.9127853088607226E-3</v>
      </c>
      <c r="K208" s="80">
        <f>I208/'סכום נכסי הקרן'!$C$42</f>
        <v>-1.055098695977695E-5</v>
      </c>
    </row>
    <row r="209" spans="2:11">
      <c r="B209" s="100" t="s">
        <v>2384</v>
      </c>
      <c r="C209" s="72" t="s">
        <v>2385</v>
      </c>
      <c r="D209" s="82" t="s">
        <v>639</v>
      </c>
      <c r="E209" s="82" t="s">
        <v>130</v>
      </c>
      <c r="F209" s="104">
        <v>44091</v>
      </c>
      <c r="G209" s="102">
        <v>9034.5187179999994</v>
      </c>
      <c r="H209" s="81">
        <v>-5.3830489999999998</v>
      </c>
      <c r="I209" s="102">
        <v>-0.48633258600000001</v>
      </c>
      <c r="J209" s="80">
        <f t="shared" si="3"/>
        <v>-1.7059564243448943E-3</v>
      </c>
      <c r="K209" s="80">
        <f>I209/'סכום נכסי הקרן'!$C$42</f>
        <v>-9.4101119994127413E-6</v>
      </c>
    </row>
    <row r="210" spans="2:11">
      <c r="B210" s="100" t="s">
        <v>2386</v>
      </c>
      <c r="C210" s="72" t="s">
        <v>2387</v>
      </c>
      <c r="D210" s="82" t="s">
        <v>639</v>
      </c>
      <c r="E210" s="82" t="s">
        <v>130</v>
      </c>
      <c r="F210" s="104">
        <v>44116</v>
      </c>
      <c r="G210" s="102">
        <v>13627.94923</v>
      </c>
      <c r="H210" s="81">
        <v>-4.7950150000000002</v>
      </c>
      <c r="I210" s="102">
        <v>-0.65346218</v>
      </c>
      <c r="J210" s="80">
        <f t="shared" si="3"/>
        <v>-2.2922132633683315E-3</v>
      </c>
      <c r="K210" s="80">
        <f>I210/'סכום נכסי הקרן'!$C$42</f>
        <v>-1.2643924092679262E-5</v>
      </c>
    </row>
    <row r="211" spans="2:11">
      <c r="B211" s="100" t="s">
        <v>2388</v>
      </c>
      <c r="C211" s="72" t="s">
        <v>2389</v>
      </c>
      <c r="D211" s="82" t="s">
        <v>639</v>
      </c>
      <c r="E211" s="82" t="s">
        <v>130</v>
      </c>
      <c r="F211" s="104">
        <v>44172</v>
      </c>
      <c r="G211" s="102">
        <v>9243.2841009999993</v>
      </c>
      <c r="H211" s="81">
        <v>-3.0500470000000002</v>
      </c>
      <c r="I211" s="102">
        <v>-0.28192448000000003</v>
      </c>
      <c r="J211" s="80">
        <f t="shared" si="3"/>
        <v>-9.8893409917651218E-4</v>
      </c>
      <c r="K211" s="80">
        <f>I211/'סכום נכסי הקרן'!$C$42</f>
        <v>-5.4549931642380176E-6</v>
      </c>
    </row>
    <row r="212" spans="2:11">
      <c r="B212" s="100" t="s">
        <v>2390</v>
      </c>
      <c r="C212" s="72" t="s">
        <v>2391</v>
      </c>
      <c r="D212" s="82" t="s">
        <v>639</v>
      </c>
      <c r="E212" s="82" t="s">
        <v>130</v>
      </c>
      <c r="F212" s="104">
        <v>44172</v>
      </c>
      <c r="G212" s="102">
        <v>648.05386099999998</v>
      </c>
      <c r="H212" s="81">
        <v>-2.841691</v>
      </c>
      <c r="I212" s="102">
        <v>-1.8415688E-2</v>
      </c>
      <c r="J212" s="80">
        <f t="shared" si="3"/>
        <v>-6.4598511711348039E-5</v>
      </c>
      <c r="K212" s="80">
        <f>I212/'סכום נכסי הקרן'!$C$42</f>
        <v>-3.563275248560894E-7</v>
      </c>
    </row>
    <row r="213" spans="2:11">
      <c r="B213" s="100" t="s">
        <v>2392</v>
      </c>
      <c r="C213" s="72" t="s">
        <v>2393</v>
      </c>
      <c r="D213" s="82" t="s">
        <v>639</v>
      </c>
      <c r="E213" s="82" t="s">
        <v>130</v>
      </c>
      <c r="F213" s="104">
        <v>44175</v>
      </c>
      <c r="G213" s="102">
        <v>9747.7969589999993</v>
      </c>
      <c r="H213" s="81">
        <v>-2.6028609999999999</v>
      </c>
      <c r="I213" s="102">
        <v>-0.25372160999999999</v>
      </c>
      <c r="J213" s="80">
        <f t="shared" si="3"/>
        <v>-8.9000413098913698E-4</v>
      </c>
      <c r="K213" s="80">
        <f>I213/'סכום נכסי הקרן'!$C$42</f>
        <v>-4.9092921911905772E-6</v>
      </c>
    </row>
    <row r="214" spans="2:11">
      <c r="B214" s="100" t="s">
        <v>2394</v>
      </c>
      <c r="C214" s="72" t="s">
        <v>2395</v>
      </c>
      <c r="D214" s="82" t="s">
        <v>639</v>
      </c>
      <c r="E214" s="82" t="s">
        <v>130</v>
      </c>
      <c r="F214" s="104">
        <v>44172</v>
      </c>
      <c r="G214" s="102">
        <v>9295.2490570000009</v>
      </c>
      <c r="H214" s="81">
        <v>-2.4746009999999998</v>
      </c>
      <c r="I214" s="102">
        <v>-0.23002033700000002</v>
      </c>
      <c r="J214" s="80">
        <f t="shared" si="3"/>
        <v>-8.0686485530938204E-4</v>
      </c>
      <c r="K214" s="80">
        <f>I214/'סכום נכסי הקרן'!$C$42</f>
        <v>-4.450693199720454E-6</v>
      </c>
    </row>
    <row r="215" spans="2:11">
      <c r="B215" s="100" t="s">
        <v>2396</v>
      </c>
      <c r="C215" s="72" t="s">
        <v>2397</v>
      </c>
      <c r="D215" s="82" t="s">
        <v>639</v>
      </c>
      <c r="E215" s="82" t="s">
        <v>130</v>
      </c>
      <c r="F215" s="104">
        <v>44174</v>
      </c>
      <c r="G215" s="102">
        <v>12950.103288</v>
      </c>
      <c r="H215" s="81">
        <v>-1.4859979999999999</v>
      </c>
      <c r="I215" s="102">
        <v>-0.19243829500000001</v>
      </c>
      <c r="J215" s="80">
        <f t="shared" si="3"/>
        <v>-6.7503464726755512E-4</v>
      </c>
      <c r="K215" s="80">
        <f>I215/'סכום נכסי הקרן'!$C$42</f>
        <v>-3.7235134166519312E-6</v>
      </c>
    </row>
    <row r="216" spans="2:11">
      <c r="B216" s="100" t="s">
        <v>2398</v>
      </c>
      <c r="C216" s="72" t="s">
        <v>2399</v>
      </c>
      <c r="D216" s="82" t="s">
        <v>639</v>
      </c>
      <c r="E216" s="82" t="s">
        <v>130</v>
      </c>
      <c r="F216" s="104">
        <v>44189</v>
      </c>
      <c r="G216" s="102">
        <v>9497.5362349999996</v>
      </c>
      <c r="H216" s="81">
        <v>-0.27535500000000002</v>
      </c>
      <c r="I216" s="102">
        <v>-2.6151921000000002E-2</v>
      </c>
      <c r="J216" s="80">
        <f t="shared" si="3"/>
        <v>-9.1735653590175323E-5</v>
      </c>
      <c r="K216" s="80">
        <f>I216/'סכום נכסי הקרן'!$C$42</f>
        <v>-5.060168960378774E-7</v>
      </c>
    </row>
    <row r="217" spans="2:11">
      <c r="B217" s="100" t="s">
        <v>2400</v>
      </c>
      <c r="C217" s="72" t="s">
        <v>2401</v>
      </c>
      <c r="D217" s="82" t="s">
        <v>639</v>
      </c>
      <c r="E217" s="82" t="s">
        <v>127</v>
      </c>
      <c r="F217" s="104">
        <v>44173</v>
      </c>
      <c r="G217" s="102">
        <v>12520.469539000002</v>
      </c>
      <c r="H217" s="81">
        <v>-0.79495099999999996</v>
      </c>
      <c r="I217" s="102">
        <v>-9.9531646000000001E-2</v>
      </c>
      <c r="J217" s="80">
        <f t="shared" si="3"/>
        <v>-3.4913689891904917E-4</v>
      </c>
      <c r="K217" s="80">
        <f>I217/'סכום נכסי הקרן'!$C$42</f>
        <v>-1.9258506694961649E-6</v>
      </c>
    </row>
    <row r="218" spans="2:11">
      <c r="B218" s="100" t="s">
        <v>2402</v>
      </c>
      <c r="C218" s="72" t="s">
        <v>2403</v>
      </c>
      <c r="D218" s="82" t="s">
        <v>639</v>
      </c>
      <c r="E218" s="82" t="s">
        <v>127</v>
      </c>
      <c r="F218" s="104">
        <v>44119</v>
      </c>
      <c r="G218" s="102">
        <v>18243.793071</v>
      </c>
      <c r="H218" s="81">
        <v>-1.95974</v>
      </c>
      <c r="I218" s="102">
        <v>-0.35753088499999996</v>
      </c>
      <c r="J218" s="80">
        <f t="shared" si="3"/>
        <v>-1.2541460879355213E-3</v>
      </c>
      <c r="K218" s="80">
        <f>I218/'סכום נכסי הקרן'!$C$42</f>
        <v>-6.9179112565143985E-6</v>
      </c>
    </row>
    <row r="219" spans="2:11">
      <c r="B219" s="100" t="s">
        <v>2404</v>
      </c>
      <c r="C219" s="72" t="s">
        <v>2405</v>
      </c>
      <c r="D219" s="82" t="s">
        <v>639</v>
      </c>
      <c r="E219" s="82" t="s">
        <v>127</v>
      </c>
      <c r="F219" s="104">
        <v>44146</v>
      </c>
      <c r="G219" s="102">
        <v>13242.988403000001</v>
      </c>
      <c r="H219" s="81">
        <v>-2.1652529999999999</v>
      </c>
      <c r="I219" s="102">
        <v>-0.28674418800000001</v>
      </c>
      <c r="J219" s="80">
        <f t="shared" si="3"/>
        <v>-1.0058406607822083E-3</v>
      </c>
      <c r="K219" s="80">
        <f>I219/'סכום נכסי הקרן'!$C$42</f>
        <v>-5.5482503166272784E-6</v>
      </c>
    </row>
    <row r="220" spans="2:11">
      <c r="B220" s="100" t="s">
        <v>2406</v>
      </c>
      <c r="C220" s="72" t="s">
        <v>2407</v>
      </c>
      <c r="D220" s="82" t="s">
        <v>639</v>
      </c>
      <c r="E220" s="82" t="s">
        <v>127</v>
      </c>
      <c r="F220" s="104">
        <v>44117</v>
      </c>
      <c r="G220" s="102">
        <v>8266.6523070000003</v>
      </c>
      <c r="H220" s="81">
        <v>-2.2247590000000002</v>
      </c>
      <c r="I220" s="102">
        <v>-0.18391312099999998</v>
      </c>
      <c r="J220" s="80">
        <f t="shared" si="3"/>
        <v>-6.4513005980493731E-4</v>
      </c>
      <c r="K220" s="80">
        <f>I220/'סכום נכסי הקרן'!$C$42</f>
        <v>-3.5585587241969168E-6</v>
      </c>
    </row>
    <row r="221" spans="2:11">
      <c r="B221" s="100" t="s">
        <v>2408</v>
      </c>
      <c r="C221" s="72" t="s">
        <v>2409</v>
      </c>
      <c r="D221" s="82" t="s">
        <v>639</v>
      </c>
      <c r="E221" s="82" t="s">
        <v>127</v>
      </c>
      <c r="F221" s="104">
        <v>44103</v>
      </c>
      <c r="G221" s="102">
        <v>15534.964329999999</v>
      </c>
      <c r="H221" s="81">
        <v>-2.2664810000000002</v>
      </c>
      <c r="I221" s="102">
        <v>-0.35209695699999999</v>
      </c>
      <c r="J221" s="80">
        <f t="shared" si="3"/>
        <v>-1.2350849667030906E-3</v>
      </c>
      <c r="K221" s="80">
        <f>I221/'סכום נכסי הקרן'!$C$42</f>
        <v>-6.8127694820400378E-6</v>
      </c>
    </row>
    <row r="222" spans="2:11">
      <c r="B222" s="100" t="s">
        <v>2410</v>
      </c>
      <c r="C222" s="72" t="s">
        <v>2411</v>
      </c>
      <c r="D222" s="82" t="s">
        <v>639</v>
      </c>
      <c r="E222" s="82" t="s">
        <v>127</v>
      </c>
      <c r="F222" s="104">
        <v>44117</v>
      </c>
      <c r="G222" s="102">
        <v>9915.7464770000006</v>
      </c>
      <c r="H222" s="81">
        <v>-2.243884</v>
      </c>
      <c r="I222" s="102">
        <v>-0.222497835</v>
      </c>
      <c r="J222" s="80">
        <f t="shared" si="3"/>
        <v>-7.8047743858372729E-4</v>
      </c>
      <c r="K222" s="80">
        <f>I222/'סכום נכסי הקרן'!$C$42</f>
        <v>-4.3051393372535732E-6</v>
      </c>
    </row>
    <row r="223" spans="2:11">
      <c r="B223" s="100" t="s">
        <v>2412</v>
      </c>
      <c r="C223" s="72" t="s">
        <v>2413</v>
      </c>
      <c r="D223" s="82" t="s">
        <v>639</v>
      </c>
      <c r="E223" s="82" t="s">
        <v>127</v>
      </c>
      <c r="F223" s="104">
        <v>44084</v>
      </c>
      <c r="G223" s="102">
        <v>14920.158331000002</v>
      </c>
      <c r="H223" s="81">
        <v>-2.6950349999999998</v>
      </c>
      <c r="I223" s="102">
        <v>-0.40210349800000006</v>
      </c>
      <c r="J223" s="80">
        <f t="shared" si="3"/>
        <v>-1.4104978062577415E-3</v>
      </c>
      <c r="K223" s="80">
        <f>I223/'סכום נכסי הקרן'!$C$42</f>
        <v>-7.7803525004504582E-6</v>
      </c>
    </row>
    <row r="224" spans="2:11">
      <c r="B224" s="100" t="s">
        <v>2414</v>
      </c>
      <c r="C224" s="72" t="s">
        <v>2246</v>
      </c>
      <c r="D224" s="82" t="s">
        <v>639</v>
      </c>
      <c r="E224" s="82" t="s">
        <v>129</v>
      </c>
      <c r="F224" s="104">
        <v>44166</v>
      </c>
      <c r="G224" s="102">
        <v>9714.4218330000003</v>
      </c>
      <c r="H224" s="81">
        <v>2.330657</v>
      </c>
      <c r="I224" s="102">
        <v>0.22640986000000002</v>
      </c>
      <c r="J224" s="80">
        <f t="shared" si="3"/>
        <v>7.942000316672758E-4</v>
      </c>
      <c r="K224" s="80">
        <f>I224/'סכום נכסי הקרן'!$C$42</f>
        <v>4.3808336140802189E-6</v>
      </c>
    </row>
    <row r="225" spans="2:11">
      <c r="B225" s="100" t="s">
        <v>2415</v>
      </c>
      <c r="C225" s="72" t="s">
        <v>2416</v>
      </c>
      <c r="D225" s="82" t="s">
        <v>639</v>
      </c>
      <c r="E225" s="82" t="s">
        <v>130</v>
      </c>
      <c r="F225" s="104">
        <v>44166</v>
      </c>
      <c r="G225" s="102">
        <v>8915.56</v>
      </c>
      <c r="H225" s="81">
        <v>2.415889</v>
      </c>
      <c r="I225" s="102">
        <v>0.21539</v>
      </c>
      <c r="J225" s="80">
        <f t="shared" si="3"/>
        <v>7.5554458989027468E-4</v>
      </c>
      <c r="K225" s="80">
        <f>I225/'סכום נכסי הקרן'!$C$42</f>
        <v>4.1676089201094789E-6</v>
      </c>
    </row>
    <row r="226" spans="2:11">
      <c r="B226" s="100" t="s">
        <v>2417</v>
      </c>
      <c r="C226" s="72" t="s">
        <v>2418</v>
      </c>
      <c r="D226" s="82" t="s">
        <v>639</v>
      </c>
      <c r="E226" s="82" t="s">
        <v>131</v>
      </c>
      <c r="F226" s="104">
        <v>44173</v>
      </c>
      <c r="G226" s="102">
        <v>119356.88</v>
      </c>
      <c r="H226" s="81">
        <v>-4.1317519999999996</v>
      </c>
      <c r="I226" s="102">
        <v>-4.9315299999999995</v>
      </c>
      <c r="J226" s="80">
        <f t="shared" si="3"/>
        <v>-1.7298810582578514E-2</v>
      </c>
      <c r="K226" s="80">
        <f>I226/'סכום נכסי הקרן'!$C$42</f>
        <v>-9.5420810705174329E-5</v>
      </c>
    </row>
    <row r="227" spans="2:11">
      <c r="B227" s="100" t="s">
        <v>2419</v>
      </c>
      <c r="C227" s="72" t="s">
        <v>2420</v>
      </c>
      <c r="D227" s="82" t="s">
        <v>639</v>
      </c>
      <c r="E227" s="82" t="s">
        <v>129</v>
      </c>
      <c r="F227" s="104">
        <v>44105</v>
      </c>
      <c r="G227" s="102">
        <v>238273.94</v>
      </c>
      <c r="H227" s="81">
        <v>-4.3812300000000004</v>
      </c>
      <c r="I227" s="102">
        <v>-10.43933</v>
      </c>
      <c r="J227" s="80">
        <f t="shared" si="3"/>
        <v>-3.6619059861549938E-2</v>
      </c>
      <c r="K227" s="80">
        <f>I227/'סכום נכסי הקרן'!$C$42</f>
        <v>-2.0199194404552898E-4</v>
      </c>
    </row>
    <row r="228" spans="2:11">
      <c r="B228" s="100" t="s">
        <v>2421</v>
      </c>
      <c r="C228" s="72" t="s">
        <v>2422</v>
      </c>
      <c r="D228" s="82" t="s">
        <v>639</v>
      </c>
      <c r="E228" s="82" t="s">
        <v>129</v>
      </c>
      <c r="F228" s="104">
        <v>44117</v>
      </c>
      <c r="G228" s="102">
        <v>11055.168828</v>
      </c>
      <c r="H228" s="81">
        <v>-3.873602</v>
      </c>
      <c r="I228" s="102">
        <v>-0.42823323799999996</v>
      </c>
      <c r="J228" s="80">
        <f t="shared" si="3"/>
        <v>-1.502155653382675E-3</v>
      </c>
      <c r="K228" s="80">
        <f>I228/'סכום נכסי הקרן'!$C$42</f>
        <v>-8.2859402134554308E-6</v>
      </c>
    </row>
    <row r="229" spans="2:11">
      <c r="B229" s="100" t="s">
        <v>2423</v>
      </c>
      <c r="C229" s="72" t="s">
        <v>2424</v>
      </c>
      <c r="D229" s="82" t="s">
        <v>639</v>
      </c>
      <c r="E229" s="82" t="s">
        <v>129</v>
      </c>
      <c r="F229" s="104">
        <v>44117</v>
      </c>
      <c r="G229" s="102">
        <v>45623.94</v>
      </c>
      <c r="H229" s="81">
        <v>-3.8132830000000002</v>
      </c>
      <c r="I229" s="102">
        <v>-1.73977</v>
      </c>
      <c r="J229" s="80">
        <f t="shared" si="3"/>
        <v>-6.1027615541733747E-3</v>
      </c>
      <c r="K229" s="80">
        <f>I229/'סכום נכסי הקרן'!$C$42</f>
        <v>-3.3663034360642877E-5</v>
      </c>
    </row>
    <row r="230" spans="2:11">
      <c r="B230" s="100" t="s">
        <v>2425</v>
      </c>
      <c r="C230" s="72" t="s">
        <v>2426</v>
      </c>
      <c r="D230" s="82" t="s">
        <v>639</v>
      </c>
      <c r="E230" s="82" t="s">
        <v>129</v>
      </c>
      <c r="F230" s="104">
        <v>44076</v>
      </c>
      <c r="G230" s="102">
        <v>10446.774055</v>
      </c>
      <c r="H230" s="81">
        <v>-3.1245120000000002</v>
      </c>
      <c r="I230" s="102">
        <v>-0.32641066099999999</v>
      </c>
      <c r="J230" s="80">
        <f t="shared" si="3"/>
        <v>-1.1449826315105551E-3</v>
      </c>
      <c r="K230" s="80">
        <f>I230/'סכום נכסי הקרן'!$C$42</f>
        <v>-6.315762024246396E-6</v>
      </c>
    </row>
    <row r="231" spans="2:11">
      <c r="B231" s="100" t="s">
        <v>2425</v>
      </c>
      <c r="C231" s="72" t="s">
        <v>2025</v>
      </c>
      <c r="D231" s="82" t="s">
        <v>639</v>
      </c>
      <c r="E231" s="82" t="s">
        <v>129</v>
      </c>
      <c r="F231" s="104">
        <v>44076</v>
      </c>
      <c r="G231" s="102">
        <v>45928.72</v>
      </c>
      <c r="H231" s="81">
        <v>-3.1245159999999998</v>
      </c>
      <c r="I231" s="102">
        <v>-1.4350499999999999</v>
      </c>
      <c r="J231" s="80">
        <f t="shared" si="3"/>
        <v>-5.0338653777893061E-3</v>
      </c>
      <c r="K231" s="80">
        <f>I231/'סכום נכסי הקרן'!$C$42</f>
        <v>-2.7766967736678154E-5</v>
      </c>
    </row>
    <row r="232" spans="2:11">
      <c r="B232" s="100" t="s">
        <v>2427</v>
      </c>
      <c r="C232" s="72" t="s">
        <v>2428</v>
      </c>
      <c r="D232" s="82" t="s">
        <v>639</v>
      </c>
      <c r="E232" s="82" t="s">
        <v>129</v>
      </c>
      <c r="F232" s="104">
        <v>44161</v>
      </c>
      <c r="G232" s="102">
        <v>76850.070000000007</v>
      </c>
      <c r="H232" s="81">
        <v>-2.7163020000000002</v>
      </c>
      <c r="I232" s="102">
        <v>-2.0874800000000002</v>
      </c>
      <c r="J232" s="80">
        <f t="shared" si="3"/>
        <v>-7.3224579623202141E-3</v>
      </c>
      <c r="K232" s="80">
        <f>I232/'סכום נכסי הקרן'!$C$42</f>
        <v>-4.039092004526736E-5</v>
      </c>
    </row>
    <row r="233" spans="2:11">
      <c r="B233" s="100" t="s">
        <v>2429</v>
      </c>
      <c r="C233" s="72" t="s">
        <v>2430</v>
      </c>
      <c r="D233" s="82" t="s">
        <v>639</v>
      </c>
      <c r="E233" s="82" t="s">
        <v>129</v>
      </c>
      <c r="F233" s="104">
        <v>44195</v>
      </c>
      <c r="G233" s="102">
        <v>94894.45</v>
      </c>
      <c r="H233" s="81">
        <v>0.175342</v>
      </c>
      <c r="I233" s="102">
        <v>0.16638999999999998</v>
      </c>
      <c r="J233" s="80">
        <f t="shared" si="3"/>
        <v>5.8366249274266588E-4</v>
      </c>
      <c r="K233" s="80">
        <f>I233/'סכום נכסי הקרן'!$C$42</f>
        <v>3.2195015934677384E-6</v>
      </c>
    </row>
    <row r="234" spans="2:11">
      <c r="B234" s="100" t="s">
        <v>2431</v>
      </c>
      <c r="C234" s="72" t="s">
        <v>2432</v>
      </c>
      <c r="D234" s="82" t="s">
        <v>639</v>
      </c>
      <c r="E234" s="82" t="s">
        <v>129</v>
      </c>
      <c r="F234" s="104">
        <v>44194</v>
      </c>
      <c r="G234" s="102">
        <v>5536.68</v>
      </c>
      <c r="H234" s="81">
        <v>0.19650799999999999</v>
      </c>
      <c r="I234" s="102">
        <v>1.0880000000000001E-2</v>
      </c>
      <c r="J234" s="80">
        <f t="shared" si="3"/>
        <v>3.8164841162571098E-5</v>
      </c>
      <c r="K234" s="80">
        <f>I234/'סכום נכסי הקרן'!$C$42</f>
        <v>2.1051852477269668E-7</v>
      </c>
    </row>
    <row r="235" spans="2:11">
      <c r="B235" s="100" t="s">
        <v>2433</v>
      </c>
      <c r="C235" s="72" t="s">
        <v>2434</v>
      </c>
      <c r="D235" s="82" t="s">
        <v>639</v>
      </c>
      <c r="E235" s="82" t="s">
        <v>130</v>
      </c>
      <c r="F235" s="104">
        <v>44098</v>
      </c>
      <c r="G235" s="102">
        <v>95395</v>
      </c>
      <c r="H235" s="81">
        <v>-7.2931710000000001</v>
      </c>
      <c r="I235" s="102">
        <v>-6.9573199999999993</v>
      </c>
      <c r="J235" s="80">
        <f t="shared" si="3"/>
        <v>-2.4404872492387788E-2</v>
      </c>
      <c r="K235" s="80">
        <f>I235/'סכום נכסי הקרן'!$C$42</f>
        <v>-1.3461808297532884E-4</v>
      </c>
    </row>
    <row r="236" spans="2:11">
      <c r="B236" s="100" t="s">
        <v>2435</v>
      </c>
      <c r="C236" s="72" t="s">
        <v>2436</v>
      </c>
      <c r="D236" s="82" t="s">
        <v>639</v>
      </c>
      <c r="E236" s="82" t="s">
        <v>130</v>
      </c>
      <c r="F236" s="104">
        <v>44140</v>
      </c>
      <c r="G236" s="102">
        <v>5461.973868</v>
      </c>
      <c r="H236" s="81">
        <v>-4.5942170000000004</v>
      </c>
      <c r="I236" s="102">
        <v>-0.250934924</v>
      </c>
      <c r="J236" s="80">
        <f t="shared" si="3"/>
        <v>-8.8022899968767004E-4</v>
      </c>
      <c r="K236" s="80">
        <f>I236/'סכום נכסי הקרן'!$C$42</f>
        <v>-4.855372243973231E-6</v>
      </c>
    </row>
    <row r="237" spans="2:11">
      <c r="B237" s="100" t="s">
        <v>2437</v>
      </c>
      <c r="C237" s="72" t="s">
        <v>2438</v>
      </c>
      <c r="D237" s="82" t="s">
        <v>639</v>
      </c>
      <c r="E237" s="82" t="s">
        <v>130</v>
      </c>
      <c r="F237" s="104">
        <v>44140</v>
      </c>
      <c r="G237" s="102">
        <v>8196.7216289999997</v>
      </c>
      <c r="H237" s="81">
        <v>-4.5462699999999998</v>
      </c>
      <c r="I237" s="102">
        <v>-0.37264511700000003</v>
      </c>
      <c r="J237" s="80">
        <f t="shared" si="3"/>
        <v>-1.3071637592199194E-3</v>
      </c>
      <c r="K237" s="80">
        <f>I237/'סכום נכסי הקרן'!$C$42</f>
        <v>-7.2103584829585436E-6</v>
      </c>
    </row>
    <row r="238" spans="2:11">
      <c r="B238" s="100" t="s">
        <v>2439</v>
      </c>
      <c r="C238" s="72" t="s">
        <v>2440</v>
      </c>
      <c r="D238" s="82" t="s">
        <v>639</v>
      </c>
      <c r="E238" s="82" t="s">
        <v>130</v>
      </c>
      <c r="F238" s="104">
        <v>44151</v>
      </c>
      <c r="G238" s="102">
        <v>30937.98</v>
      </c>
      <c r="H238" s="81">
        <v>-3.6516929999999999</v>
      </c>
      <c r="I238" s="102">
        <v>-1.1297600000000001</v>
      </c>
      <c r="J238" s="80">
        <f t="shared" si="3"/>
        <v>-3.9629697566016843E-3</v>
      </c>
      <c r="K238" s="80">
        <f>I238/'סכום נכסי הקרן'!$C$42</f>
        <v>-2.185987210911781E-5</v>
      </c>
    </row>
    <row r="239" spans="2:11">
      <c r="B239" s="100" t="s">
        <v>2441</v>
      </c>
      <c r="C239" s="72" t="s">
        <v>2442</v>
      </c>
      <c r="D239" s="82" t="s">
        <v>639</v>
      </c>
      <c r="E239" s="82" t="s">
        <v>130</v>
      </c>
      <c r="F239" s="104">
        <v>44081</v>
      </c>
      <c r="G239" s="102">
        <v>11040.115492999998</v>
      </c>
      <c r="H239" s="81">
        <v>-3.4228670000000001</v>
      </c>
      <c r="I239" s="102">
        <v>-0.37788851400000001</v>
      </c>
      <c r="J239" s="80">
        <f t="shared" si="3"/>
        <v>-1.3255565362104802E-3</v>
      </c>
      <c r="K239" s="80">
        <f>I239/'סכום נכסי הקרן'!$C$42</f>
        <v>-7.3118136485134675E-6</v>
      </c>
    </row>
    <row r="240" spans="2:11">
      <c r="B240" s="100" t="s">
        <v>2443</v>
      </c>
      <c r="C240" s="72" t="s">
        <v>2444</v>
      </c>
      <c r="D240" s="82" t="s">
        <v>639</v>
      </c>
      <c r="E240" s="82" t="s">
        <v>130</v>
      </c>
      <c r="F240" s="104">
        <v>44172</v>
      </c>
      <c r="G240" s="102">
        <v>7270.66</v>
      </c>
      <c r="H240" s="81">
        <v>-2.7121330000000001</v>
      </c>
      <c r="I240" s="102">
        <v>-0.19719</v>
      </c>
      <c r="J240" s="80">
        <f t="shared" si="3"/>
        <v>-6.9170266809259143E-4</v>
      </c>
      <c r="K240" s="80">
        <f>I240/'סכום נכסי הקרן'!$C$42</f>
        <v>-3.815454770213976E-6</v>
      </c>
    </row>
    <row r="241" spans="2:11">
      <c r="B241" s="100" t="s">
        <v>2394</v>
      </c>
      <c r="C241" s="72" t="s">
        <v>2240</v>
      </c>
      <c r="D241" s="82" t="s">
        <v>639</v>
      </c>
      <c r="E241" s="82" t="s">
        <v>130</v>
      </c>
      <c r="F241" s="104">
        <v>44172</v>
      </c>
      <c r="G241" s="102">
        <v>8364.1410940000005</v>
      </c>
      <c r="H241" s="81">
        <v>-2.4746009999999998</v>
      </c>
      <c r="I241" s="102">
        <v>-0.20697912800000004</v>
      </c>
      <c r="J241" s="80">
        <f t="shared" si="3"/>
        <v>-7.2604095074333395E-4</v>
      </c>
      <c r="K241" s="80">
        <f>I241/'סכום נכסי הקרן'!$C$42</f>
        <v>-4.0048658718105842E-6</v>
      </c>
    </row>
    <row r="242" spans="2:11">
      <c r="B242" s="100" t="s">
        <v>2445</v>
      </c>
      <c r="C242" s="72" t="s">
        <v>2446</v>
      </c>
      <c r="D242" s="82" t="s">
        <v>639</v>
      </c>
      <c r="E242" s="82" t="s">
        <v>130</v>
      </c>
      <c r="F242" s="104">
        <v>44181</v>
      </c>
      <c r="G242" s="102">
        <v>4576.13</v>
      </c>
      <c r="H242" s="81">
        <v>-0.79499500000000001</v>
      </c>
      <c r="I242" s="102">
        <v>-3.6380000000000003E-2</v>
      </c>
      <c r="J242" s="80">
        <f t="shared" si="3"/>
        <v>-1.2761368763734713E-4</v>
      </c>
      <c r="K242" s="80">
        <f>I242/'סכום נכסי הקרן'!$C$42</f>
        <v>-7.0392131720870445E-7</v>
      </c>
    </row>
    <row r="243" spans="2:11">
      <c r="B243" s="100" t="s">
        <v>2447</v>
      </c>
      <c r="C243" s="72" t="s">
        <v>2448</v>
      </c>
      <c r="D243" s="82" t="s">
        <v>639</v>
      </c>
      <c r="E243" s="82" t="s">
        <v>127</v>
      </c>
      <c r="F243" s="104">
        <v>44151</v>
      </c>
      <c r="G243" s="102">
        <v>26101.65</v>
      </c>
      <c r="H243" s="81">
        <v>-1.676599</v>
      </c>
      <c r="I243" s="102">
        <v>-0.43762000000000001</v>
      </c>
      <c r="J243" s="80">
        <f t="shared" si="3"/>
        <v>-1.5350825174231953E-3</v>
      </c>
      <c r="K243" s="80">
        <f>I243/'סכום נכסי הקרן'!$C$42</f>
        <v>-8.4675658833664994E-6</v>
      </c>
    </row>
    <row r="244" spans="2:11">
      <c r="B244" s="100" t="s">
        <v>2449</v>
      </c>
      <c r="C244" s="72" t="s">
        <v>2450</v>
      </c>
      <c r="D244" s="82" t="s">
        <v>639</v>
      </c>
      <c r="E244" s="82" t="s">
        <v>127</v>
      </c>
      <c r="F244" s="104">
        <v>44146</v>
      </c>
      <c r="G244" s="102">
        <v>77766.25</v>
      </c>
      <c r="H244" s="81">
        <v>-2.179789</v>
      </c>
      <c r="I244" s="102">
        <v>-1.6951400000000001</v>
      </c>
      <c r="J244" s="80">
        <f t="shared" si="3"/>
        <v>-5.9462085338530127E-3</v>
      </c>
      <c r="K244" s="80">
        <f>I244/'סכום נכסי הקרן'!$C$42</f>
        <v>-3.2799482728234287E-5</v>
      </c>
    </row>
    <row r="245" spans="2:11">
      <c r="B245" s="71"/>
      <c r="C245" s="72"/>
      <c r="D245" s="72"/>
      <c r="E245" s="72"/>
      <c r="F245" s="72"/>
      <c r="G245" s="102"/>
      <c r="H245" s="81"/>
      <c r="I245" s="72"/>
      <c r="J245" s="80"/>
      <c r="K245" s="72"/>
    </row>
    <row r="246" spans="2:11">
      <c r="B246" s="85" t="s">
        <v>188</v>
      </c>
      <c r="C246" s="70"/>
      <c r="D246" s="70"/>
      <c r="E246" s="70"/>
      <c r="F246" s="70"/>
      <c r="G246" s="101"/>
      <c r="H246" s="79"/>
      <c r="I246" s="101">
        <v>1.4222508570000001</v>
      </c>
      <c r="J246" s="78">
        <f t="shared" si="3"/>
        <v>4.9889685708396714E-3</v>
      </c>
      <c r="K246" s="78">
        <f>I246/'סכום נכסי הקרן'!$C$42</f>
        <v>2.7519315466208049E-5</v>
      </c>
    </row>
    <row r="247" spans="2:11">
      <c r="B247" s="100" t="s">
        <v>2451</v>
      </c>
      <c r="C247" s="72" t="s">
        <v>2452</v>
      </c>
      <c r="D247" s="82" t="s">
        <v>639</v>
      </c>
      <c r="E247" s="82" t="s">
        <v>128</v>
      </c>
      <c r="F247" s="104">
        <v>43626</v>
      </c>
      <c r="G247" s="102">
        <v>170870.6</v>
      </c>
      <c r="H247" s="81">
        <v>0.90156400000000003</v>
      </c>
      <c r="I247" s="102">
        <v>1.5405079610000001</v>
      </c>
      <c r="J247" s="80">
        <f t="shared" si="3"/>
        <v>5.4037905920258523E-3</v>
      </c>
      <c r="K247" s="80">
        <f>I247/'סכום נכסי הקרן'!$C$42</f>
        <v>2.9807487440286299E-5</v>
      </c>
    </row>
    <row r="248" spans="2:11">
      <c r="B248" s="100" t="s">
        <v>2451</v>
      </c>
      <c r="C248" s="72" t="s">
        <v>2191</v>
      </c>
      <c r="D248" s="82" t="s">
        <v>639</v>
      </c>
      <c r="E248" s="82" t="s">
        <v>127</v>
      </c>
      <c r="F248" s="104">
        <v>44144</v>
      </c>
      <c r="G248" s="102">
        <v>62680.443749999999</v>
      </c>
      <c r="H248" s="81">
        <v>-0.188667</v>
      </c>
      <c r="I248" s="102">
        <v>-0.118257104</v>
      </c>
      <c r="J248" s="80">
        <f t="shared" si="3"/>
        <v>-4.1482202118618119E-4</v>
      </c>
      <c r="K248" s="80">
        <f>I248/'סכום נכסי הקרן'!$C$42</f>
        <v>-2.2881719740782503E-6</v>
      </c>
    </row>
    <row r="249" spans="2:11">
      <c r="B249" s="71"/>
      <c r="C249" s="72"/>
      <c r="D249" s="72"/>
      <c r="E249" s="72"/>
      <c r="F249" s="72"/>
      <c r="G249" s="102"/>
      <c r="H249" s="81"/>
      <c r="I249" s="72"/>
      <c r="J249" s="80"/>
      <c r="K249" s="72"/>
    </row>
    <row r="250" spans="2:11">
      <c r="B250" s="99" t="s">
        <v>194</v>
      </c>
      <c r="C250" s="70"/>
      <c r="D250" s="70"/>
      <c r="E250" s="70"/>
      <c r="F250" s="70"/>
      <c r="G250" s="101"/>
      <c r="H250" s="79"/>
      <c r="I250" s="101">
        <v>34.052791353999993</v>
      </c>
      <c r="J250" s="78">
        <f t="shared" si="3"/>
        <v>0.11945031003378531</v>
      </c>
      <c r="K250" s="78">
        <f>I250/'סכום נכסי הקרן'!$C$42</f>
        <v>6.5889185663938583E-4</v>
      </c>
    </row>
    <row r="251" spans="2:11">
      <c r="B251" s="85" t="s">
        <v>187</v>
      </c>
      <c r="C251" s="70"/>
      <c r="D251" s="70"/>
      <c r="E251" s="70"/>
      <c r="F251" s="70"/>
      <c r="G251" s="101"/>
      <c r="H251" s="79"/>
      <c r="I251" s="101">
        <v>33.898214710999994</v>
      </c>
      <c r="J251" s="78">
        <f t="shared" si="3"/>
        <v>0.11890808640993067</v>
      </c>
      <c r="K251" s="78">
        <f>I251/'סכום נכסי הקרן'!$C$42</f>
        <v>6.5590093321579431E-4</v>
      </c>
    </row>
    <row r="252" spans="2:11">
      <c r="B252" s="100" t="s">
        <v>2453</v>
      </c>
      <c r="C252" s="72" t="s">
        <v>2454</v>
      </c>
      <c r="D252" s="82" t="s">
        <v>639</v>
      </c>
      <c r="E252" s="82" t="s">
        <v>127</v>
      </c>
      <c r="F252" s="104">
        <v>44027</v>
      </c>
      <c r="G252" s="102">
        <v>58693.541952</v>
      </c>
      <c r="H252" s="81">
        <v>8.8178459999999994</v>
      </c>
      <c r="I252" s="102">
        <v>5.1755058820000004</v>
      </c>
      <c r="J252" s="80">
        <f t="shared" si="3"/>
        <v>1.8154628669345814E-2</v>
      </c>
      <c r="K252" s="80">
        <f>I252/'סכום נכסי הקרן'!$C$42</f>
        <v>1.001415315469719E-4</v>
      </c>
    </row>
    <row r="253" spans="2:11">
      <c r="B253" s="100" t="s">
        <v>2453</v>
      </c>
      <c r="C253" s="72" t="s">
        <v>2455</v>
      </c>
      <c r="D253" s="82" t="s">
        <v>639</v>
      </c>
      <c r="E253" s="82" t="s">
        <v>127</v>
      </c>
      <c r="F253" s="104">
        <v>43983</v>
      </c>
      <c r="G253" s="102">
        <v>174806.962788</v>
      </c>
      <c r="H253" s="81">
        <v>3.216215</v>
      </c>
      <c r="I253" s="102">
        <v>5.622167878</v>
      </c>
      <c r="J253" s="80">
        <f t="shared" si="3"/>
        <v>1.9721428681358399E-2</v>
      </c>
      <c r="K253" s="80">
        <f>I253/'סכום נכסי הקרן'!$C$42</f>
        <v>1.0878405217840096E-4</v>
      </c>
    </row>
    <row r="254" spans="2:11">
      <c r="B254" s="100" t="s">
        <v>2453</v>
      </c>
      <c r="C254" s="72" t="s">
        <v>2456</v>
      </c>
      <c r="D254" s="82" t="s">
        <v>639</v>
      </c>
      <c r="E254" s="82" t="s">
        <v>127</v>
      </c>
      <c r="F254" s="104">
        <v>44056</v>
      </c>
      <c r="G254" s="102">
        <v>17414.529750000002</v>
      </c>
      <c r="H254" s="81">
        <v>20.324636000000002</v>
      </c>
      <c r="I254" s="102">
        <v>3.5394398169999999</v>
      </c>
      <c r="J254" s="80">
        <f t="shared" si="3"/>
        <v>1.2415639560687933E-2</v>
      </c>
      <c r="K254" s="80">
        <f>I254/'סכום נכסי הקרן'!$C$42</f>
        <v>6.8485078014391855E-5</v>
      </c>
    </row>
    <row r="255" spans="2:11">
      <c r="B255" s="100" t="s">
        <v>2453</v>
      </c>
      <c r="C255" s="72" t="s">
        <v>2457</v>
      </c>
      <c r="D255" s="82" t="s">
        <v>639</v>
      </c>
      <c r="E255" s="82" t="s">
        <v>127</v>
      </c>
      <c r="F255" s="104">
        <v>44123</v>
      </c>
      <c r="G255" s="102">
        <v>10967.379153</v>
      </c>
      <c r="H255" s="81">
        <v>4.6501219999999996</v>
      </c>
      <c r="I255" s="102">
        <v>0.50999654699999997</v>
      </c>
      <c r="J255" s="80">
        <f t="shared" si="3"/>
        <v>1.788964817069368E-3</v>
      </c>
      <c r="K255" s="80">
        <f>I255/'סכום נכסי הקרן'!$C$42</f>
        <v>9.8679890361773203E-6</v>
      </c>
    </row>
    <row r="256" spans="2:11">
      <c r="B256" s="100" t="s">
        <v>2453</v>
      </c>
      <c r="C256" s="72" t="s">
        <v>2458</v>
      </c>
      <c r="D256" s="82" t="s">
        <v>639</v>
      </c>
      <c r="E256" s="82" t="s">
        <v>127</v>
      </c>
      <c r="F256" s="104">
        <v>44090</v>
      </c>
      <c r="G256" s="102">
        <v>34602.913546000003</v>
      </c>
      <c r="H256" s="81">
        <v>10.416198</v>
      </c>
      <c r="I256" s="102">
        <v>3.6043080810000001</v>
      </c>
      <c r="J256" s="80">
        <f t="shared" si="3"/>
        <v>1.2643184320986807E-2</v>
      </c>
      <c r="K256" s="80">
        <f>I256/'סכום נכסי הקרן'!$C$42</f>
        <v>6.9740222430002686E-5</v>
      </c>
    </row>
    <row r="257" spans="2:11">
      <c r="B257" s="100" t="s">
        <v>2453</v>
      </c>
      <c r="C257" s="72" t="s">
        <v>2459</v>
      </c>
      <c r="D257" s="82" t="s">
        <v>639</v>
      </c>
      <c r="E257" s="82" t="s">
        <v>127</v>
      </c>
      <c r="F257" s="104">
        <v>44154</v>
      </c>
      <c r="G257" s="102">
        <v>148207.15105099999</v>
      </c>
      <c r="H257" s="81">
        <v>4.9870559999999999</v>
      </c>
      <c r="I257" s="102">
        <v>7.3911740209999994</v>
      </c>
      <c r="J257" s="80">
        <f t="shared" si="3"/>
        <v>2.5926744716579679E-2</v>
      </c>
      <c r="K257" s="80">
        <f>I257/'סכום נכסי הקרן'!$C$42</f>
        <v>1.4301278044477945E-4</v>
      </c>
    </row>
    <row r="258" spans="2:11">
      <c r="B258" s="100" t="s">
        <v>2453</v>
      </c>
      <c r="C258" s="72" t="s">
        <v>2460</v>
      </c>
      <c r="D258" s="82" t="s">
        <v>639</v>
      </c>
      <c r="E258" s="82" t="s">
        <v>129</v>
      </c>
      <c r="F258" s="104">
        <v>44145</v>
      </c>
      <c r="G258" s="102">
        <v>74144.168244999993</v>
      </c>
      <c r="H258" s="81">
        <v>4.0137280000000004</v>
      </c>
      <c r="I258" s="102">
        <v>2.9759449819999997</v>
      </c>
      <c r="J258" s="80">
        <f t="shared" si="3"/>
        <v>1.0439013561266589E-2</v>
      </c>
      <c r="K258" s="80">
        <f>I258/'סכום נכסי הקרן'!$C$42</f>
        <v>5.7581943696263715E-5</v>
      </c>
    </row>
    <row r="259" spans="2:11">
      <c r="B259" s="100" t="s">
        <v>2453</v>
      </c>
      <c r="C259" s="72" t="s">
        <v>2461</v>
      </c>
      <c r="D259" s="82" t="s">
        <v>639</v>
      </c>
      <c r="E259" s="82" t="s">
        <v>127</v>
      </c>
      <c r="F259" s="104">
        <v>44025</v>
      </c>
      <c r="G259" s="102">
        <v>24127.257681999999</v>
      </c>
      <c r="H259" s="81">
        <v>13.863542000000001</v>
      </c>
      <c r="I259" s="102">
        <v>3.3448924679999998</v>
      </c>
      <c r="J259" s="80">
        <f t="shared" si="3"/>
        <v>1.1733206778226141E-2</v>
      </c>
      <c r="K259" s="80">
        <f>I259/'סכום נכסי הקרן'!$C$42</f>
        <v>6.4720756239583125E-5</v>
      </c>
    </row>
    <row r="260" spans="2:11">
      <c r="B260" s="100" t="s">
        <v>2453</v>
      </c>
      <c r="C260" s="72" t="s">
        <v>2462</v>
      </c>
      <c r="D260" s="82" t="s">
        <v>639</v>
      </c>
      <c r="E260" s="82" t="s">
        <v>127</v>
      </c>
      <c r="F260" s="104">
        <v>44183</v>
      </c>
      <c r="G260" s="102">
        <v>26855.63953</v>
      </c>
      <c r="H260" s="81">
        <v>4.7557010000000002</v>
      </c>
      <c r="I260" s="102">
        <v>1.2771739210000002</v>
      </c>
      <c r="J260" s="80">
        <f t="shared" si="3"/>
        <v>4.4800679992594789E-3</v>
      </c>
      <c r="K260" s="80">
        <f>I260/'סכום נכסי הקרן'!$C$42</f>
        <v>2.47122030999155E-5</v>
      </c>
    </row>
    <row r="261" spans="2:11">
      <c r="B261" s="100" t="s">
        <v>2453</v>
      </c>
      <c r="C261" s="72" t="s">
        <v>2463</v>
      </c>
      <c r="D261" s="82" t="s">
        <v>639</v>
      </c>
      <c r="E261" s="82" t="s">
        <v>127</v>
      </c>
      <c r="F261" s="104">
        <v>44188</v>
      </c>
      <c r="G261" s="102">
        <v>18902.566488</v>
      </c>
      <c r="H261" s="81">
        <v>2.4208940000000001</v>
      </c>
      <c r="I261" s="102">
        <v>0.45761111400000004</v>
      </c>
      <c r="J261" s="80">
        <f t="shared" si="3"/>
        <v>1.6052073051504795E-3</v>
      </c>
      <c r="K261" s="80">
        <f>I261/'סכום נכסי הקרן'!$C$42</f>
        <v>8.8543765293079348E-6</v>
      </c>
    </row>
    <row r="262" spans="2:11">
      <c r="B262" s="71"/>
      <c r="C262" s="72"/>
      <c r="D262" s="72"/>
      <c r="E262" s="72"/>
      <c r="F262" s="72"/>
      <c r="G262" s="102"/>
      <c r="H262" s="81"/>
      <c r="I262" s="72"/>
      <c r="J262" s="80"/>
      <c r="K262" s="72"/>
    </row>
    <row r="263" spans="2:11">
      <c r="B263" s="71" t="s">
        <v>188</v>
      </c>
      <c r="C263" s="72"/>
      <c r="D263" s="72"/>
      <c r="E263" s="72"/>
      <c r="F263" s="72"/>
      <c r="G263" s="102"/>
      <c r="H263" s="81"/>
      <c r="I263" s="102">
        <v>0.15457664299999999</v>
      </c>
      <c r="J263" s="80">
        <f t="shared" si="3"/>
        <v>5.4222362385463764E-4</v>
      </c>
      <c r="K263" s="80">
        <f>I263/'סכום נכסי הקרן'!$C$42</f>
        <v>2.9909234235915242E-6</v>
      </c>
    </row>
    <row r="264" spans="2:11">
      <c r="B264" s="100" t="s">
        <v>2453</v>
      </c>
      <c r="C264" s="72" t="s">
        <v>2464</v>
      </c>
      <c r="D264" s="82" t="s">
        <v>639</v>
      </c>
      <c r="E264" s="82" t="s">
        <v>127</v>
      </c>
      <c r="F264" s="104">
        <v>44089</v>
      </c>
      <c r="G264" s="102">
        <v>41685.947532999999</v>
      </c>
      <c r="H264" s="81">
        <v>0.37081199999999997</v>
      </c>
      <c r="I264" s="102">
        <v>0.15457664299999999</v>
      </c>
      <c r="J264" s="80">
        <f t="shared" si="3"/>
        <v>5.4222362385463764E-4</v>
      </c>
      <c r="K264" s="80">
        <f>I264/'סכום נכסי הקרן'!$C$42</f>
        <v>2.9909234235915242E-6</v>
      </c>
    </row>
    <row r="265" spans="2:11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</row>
    <row r="266" spans="2:11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</row>
    <row r="267" spans="2:11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</row>
    <row r="268" spans="2:11">
      <c r="B268" s="115" t="s">
        <v>212</v>
      </c>
      <c r="C268" s="114"/>
      <c r="D268" s="114"/>
      <c r="E268" s="114"/>
      <c r="F268" s="114"/>
      <c r="G268" s="114"/>
      <c r="H268" s="114"/>
      <c r="I268" s="114"/>
      <c r="J268" s="114"/>
      <c r="K268" s="114"/>
    </row>
    <row r="269" spans="2:11">
      <c r="B269" s="115" t="s">
        <v>107</v>
      </c>
      <c r="C269" s="114"/>
      <c r="D269" s="114"/>
      <c r="E269" s="114"/>
      <c r="F269" s="114"/>
      <c r="G269" s="114"/>
      <c r="H269" s="114"/>
      <c r="I269" s="114"/>
      <c r="J269" s="114"/>
      <c r="K269" s="114"/>
    </row>
    <row r="270" spans="2:11">
      <c r="B270" s="115" t="s">
        <v>195</v>
      </c>
      <c r="C270" s="114"/>
      <c r="D270" s="114"/>
      <c r="E270" s="114"/>
      <c r="F270" s="114"/>
      <c r="G270" s="114"/>
      <c r="H270" s="114"/>
      <c r="I270" s="114"/>
      <c r="J270" s="114"/>
      <c r="K270" s="114"/>
    </row>
    <row r="271" spans="2:11">
      <c r="B271" s="115" t="s">
        <v>203</v>
      </c>
      <c r="C271" s="114"/>
      <c r="D271" s="114"/>
      <c r="E271" s="114"/>
      <c r="F271" s="114"/>
      <c r="G271" s="114"/>
      <c r="H271" s="114"/>
      <c r="I271" s="114"/>
      <c r="J271" s="114"/>
      <c r="K271" s="114"/>
    </row>
    <row r="272" spans="2:11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</row>
    <row r="273" spans="2:11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</row>
    <row r="274" spans="2:11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</row>
    <row r="275" spans="2:11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</row>
    <row r="276" spans="2:11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</row>
    <row r="277" spans="2:11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</row>
    <row r="278" spans="2:11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</row>
    <row r="279" spans="2:11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</row>
    <row r="280" spans="2:11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</row>
    <row r="281" spans="2:11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</row>
    <row r="282" spans="2:11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</row>
    <row r="283" spans="2:11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</row>
    <row r="284" spans="2:11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</row>
    <row r="285" spans="2:11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</row>
    <row r="286" spans="2:11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</row>
    <row r="287" spans="2:11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</row>
    <row r="288" spans="2:11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</row>
    <row r="289" spans="2:11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</row>
    <row r="290" spans="2:11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</row>
    <row r="291" spans="2:11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</row>
    <row r="292" spans="2:11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</row>
    <row r="293" spans="2:11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</row>
    <row r="294" spans="2:11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</row>
    <row r="295" spans="2:11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</row>
    <row r="296" spans="2:11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</row>
    <row r="297" spans="2:11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</row>
    <row r="298" spans="2:11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</row>
    <row r="299" spans="2:11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</row>
    <row r="300" spans="2:11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</row>
    <row r="301" spans="2:11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</row>
    <row r="302" spans="2:11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</row>
    <row r="303" spans="2:11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</row>
    <row r="304" spans="2:11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</row>
    <row r="305" spans="2:11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</row>
    <row r="306" spans="2:11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</row>
    <row r="307" spans="2:11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</row>
    <row r="308" spans="2:11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</row>
    <row r="309" spans="2:11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</row>
    <row r="310" spans="2:11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</row>
    <row r="311" spans="2:11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</row>
    <row r="312" spans="2:11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</row>
    <row r="313" spans="2:11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</row>
    <row r="314" spans="2:11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</row>
    <row r="315" spans="2:11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</row>
    <row r="316" spans="2:11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</row>
    <row r="317" spans="2:11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</row>
    <row r="318" spans="2:11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</row>
    <row r="319" spans="2:11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</row>
    <row r="320" spans="2:11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</row>
    <row r="321" spans="2:11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</row>
    <row r="322" spans="2:11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</row>
    <row r="323" spans="2:11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</row>
    <row r="324" spans="2:11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</row>
    <row r="325" spans="2:11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</row>
    <row r="326" spans="2:11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</row>
    <row r="327" spans="2:11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</row>
    <row r="328" spans="2:11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</row>
    <row r="329" spans="2:11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</row>
    <row r="330" spans="2:11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</row>
    <row r="331" spans="2:11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</row>
    <row r="332" spans="2:11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</row>
    <row r="333" spans="2:11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</row>
    <row r="334" spans="2:11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</row>
    <row r="335" spans="2:11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</row>
    <row r="336" spans="2:11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</row>
    <row r="337" spans="2:11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</row>
    <row r="338" spans="2:11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</row>
    <row r="339" spans="2:11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</row>
    <row r="340" spans="2:11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</row>
    <row r="341" spans="2:11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</row>
    <row r="342" spans="2:11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</row>
    <row r="343" spans="2:11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</row>
    <row r="344" spans="2:11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</row>
    <row r="345" spans="2:11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spans="2:11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</row>
    <row r="347" spans="2:11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</row>
    <row r="348" spans="2:11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</row>
    <row r="349" spans="2:11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</row>
    <row r="350" spans="2:11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</row>
    <row r="351" spans="2:11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</row>
    <row r="352" spans="2:11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</row>
    <row r="353" spans="2:11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</row>
    <row r="354" spans="2:11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</row>
    <row r="355" spans="2:11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</row>
    <row r="356" spans="2:11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</row>
    <row r="357" spans="2:11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</row>
    <row r="358" spans="2:11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</row>
    <row r="359" spans="2:11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</row>
    <row r="360" spans="2:11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</row>
    <row r="361" spans="2:11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</row>
    <row r="362" spans="2:11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</row>
    <row r="363" spans="2:11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</row>
    <row r="364" spans="2:11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</row>
    <row r="365" spans="2:11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</row>
    <row r="366" spans="2:11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</row>
    <row r="367" spans="2:11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</row>
    <row r="368" spans="2:11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</row>
    <row r="369" spans="2:11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</row>
    <row r="370" spans="2:11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</row>
    <row r="371" spans="2:11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</row>
    <row r="372" spans="2:11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</row>
    <row r="373" spans="2:11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</row>
    <row r="374" spans="2:11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</row>
    <row r="375" spans="2:11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</row>
    <row r="376" spans="2:11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</row>
    <row r="377" spans="2:11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</row>
    <row r="378" spans="2:11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</row>
    <row r="379" spans="2:11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</row>
    <row r="380" spans="2:11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</row>
    <row r="381" spans="2:11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</row>
    <row r="382" spans="2:11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</row>
    <row r="383" spans="2:11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</row>
    <row r="384" spans="2:11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</row>
    <row r="385" spans="2:11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</row>
    <row r="386" spans="2:11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</row>
    <row r="387" spans="2:11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</row>
    <row r="388" spans="2:11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</row>
    <row r="389" spans="2:11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</row>
    <row r="390" spans="2:11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</row>
    <row r="391" spans="2:11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</row>
    <row r="392" spans="2:11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</row>
    <row r="393" spans="2:11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</row>
    <row r="394" spans="2:11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</row>
    <row r="395" spans="2:11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</row>
    <row r="396" spans="2:11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</row>
    <row r="397" spans="2:11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</row>
    <row r="398" spans="2:11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</row>
    <row r="399" spans="2:11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</row>
    <row r="400" spans="2:11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</row>
    <row r="401" spans="2:11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</row>
    <row r="402" spans="2:11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</row>
    <row r="403" spans="2:11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</row>
    <row r="404" spans="2:11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</row>
    <row r="405" spans="2:11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</row>
    <row r="406" spans="2:11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</row>
    <row r="407" spans="2:11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</row>
    <row r="408" spans="2:11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</row>
    <row r="409" spans="2:11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</row>
    <row r="410" spans="2:11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</row>
    <row r="411" spans="2:11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</row>
    <row r="412" spans="2:11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</row>
    <row r="413" spans="2:11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</row>
    <row r="414" spans="2:11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</row>
    <row r="415" spans="2:11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</row>
    <row r="416" spans="2:11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</row>
    <row r="417" spans="2:11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</row>
    <row r="418" spans="2:11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</row>
    <row r="419" spans="2:11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</row>
    <row r="420" spans="2:11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</row>
    <row r="421" spans="2:11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</row>
    <row r="422" spans="2:11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</row>
    <row r="423" spans="2:11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</row>
    <row r="424" spans="2:11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</row>
    <row r="425" spans="2:11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</row>
    <row r="426" spans="2:11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</row>
    <row r="427" spans="2:11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</row>
    <row r="428" spans="2:11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</row>
    <row r="429" spans="2:11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</row>
    <row r="430" spans="2:11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</row>
    <row r="431" spans="2:11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</row>
    <row r="432" spans="2:11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</row>
    <row r="433" spans="2:11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</row>
    <row r="434" spans="2:11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</row>
    <row r="435" spans="2:11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</row>
    <row r="436" spans="2:11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</row>
    <row r="437" spans="2:11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</row>
    <row r="438" spans="2:11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</row>
    <row r="439" spans="2:11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</row>
    <row r="440" spans="2:11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</row>
    <row r="441" spans="2:11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</row>
    <row r="442" spans="2:11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</row>
    <row r="443" spans="2:11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</row>
    <row r="444" spans="2:11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</row>
    <row r="445" spans="2:11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</row>
    <row r="446" spans="2:11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</row>
    <row r="447" spans="2:11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</row>
    <row r="448" spans="2:11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</row>
    <row r="449" spans="2:11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</row>
    <row r="450" spans="2:11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</row>
    <row r="451" spans="2:11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</row>
    <row r="452" spans="2:11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</row>
    <row r="453" spans="2:11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</row>
    <row r="454" spans="2:11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</row>
    <row r="455" spans="2:11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</row>
    <row r="456" spans="2:11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</row>
    <row r="457" spans="2:11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</row>
    <row r="458" spans="2:11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</row>
    <row r="459" spans="2:11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</row>
    <row r="460" spans="2:11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</row>
    <row r="461" spans="2:11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</row>
    <row r="462" spans="2:11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</row>
    <row r="463" spans="2:11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</row>
    <row r="464" spans="2:11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</row>
    <row r="465" spans="2:11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</row>
    <row r="466" spans="2:11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</row>
    <row r="467" spans="2:11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</row>
    <row r="468" spans="2:11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</row>
    <row r="469" spans="2:11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</row>
    <row r="470" spans="2:11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</row>
    <row r="471" spans="2:11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</row>
    <row r="472" spans="2:11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</row>
    <row r="473" spans="2:11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</row>
    <row r="474" spans="2:11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</row>
    <row r="475" spans="2:11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</row>
    <row r="476" spans="2:11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</row>
    <row r="477" spans="2:11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</row>
    <row r="478" spans="2:11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</row>
    <row r="479" spans="2:11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</row>
    <row r="480" spans="2:11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</row>
    <row r="481" spans="2:11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</row>
    <row r="482" spans="2:11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</row>
    <row r="483" spans="2:11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</row>
    <row r="484" spans="2:11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</row>
    <row r="485" spans="2:11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</row>
    <row r="486" spans="2:11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</row>
    <row r="487" spans="2:11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</row>
    <row r="488" spans="2:11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</row>
    <row r="489" spans="2:11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</row>
    <row r="490" spans="2:11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</row>
    <row r="491" spans="2:11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</row>
    <row r="492" spans="2:11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</row>
    <row r="493" spans="2:11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</row>
    <row r="494" spans="2:11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</row>
    <row r="495" spans="2:11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</row>
    <row r="496" spans="2:11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</row>
    <row r="497" spans="2:11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</row>
    <row r="498" spans="2:11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</row>
    <row r="499" spans="2:11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</row>
    <row r="500" spans="2:11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</row>
    <row r="501" spans="2:11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</row>
    <row r="502" spans="2:11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</row>
    <row r="503" spans="2:11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</row>
    <row r="504" spans="2:11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</row>
    <row r="505" spans="2:11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</row>
    <row r="506" spans="2:11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</row>
    <row r="507" spans="2:11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</row>
    <row r="508" spans="2:11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</row>
    <row r="509" spans="2:11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</row>
    <row r="510" spans="2:11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</row>
    <row r="511" spans="2:11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</row>
    <row r="512" spans="2:11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</row>
    <row r="513" spans="2:11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</row>
    <row r="514" spans="2:11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</row>
    <row r="515" spans="2:11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</row>
    <row r="516" spans="2:11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</row>
    <row r="517" spans="2:11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</row>
    <row r="518" spans="2:11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</row>
    <row r="519" spans="2:11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</row>
    <row r="520" spans="2:11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</row>
    <row r="521" spans="2:11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</row>
    <row r="522" spans="2:11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</row>
    <row r="523" spans="2:11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</row>
    <row r="524" spans="2:11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</row>
    <row r="525" spans="2:11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</row>
    <row r="526" spans="2:11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</row>
    <row r="527" spans="2:11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</row>
    <row r="528" spans="2:11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</row>
    <row r="529" spans="2:11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</row>
    <row r="530" spans="2:11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</row>
    <row r="531" spans="2:11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</row>
    <row r="532" spans="2:11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</row>
    <row r="533" spans="2:11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</row>
    <row r="534" spans="2:11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</row>
    <row r="535" spans="2:11">
      <c r="B535" s="113"/>
      <c r="C535" s="114"/>
      <c r="D535" s="114"/>
      <c r="E535" s="114"/>
      <c r="F535" s="114"/>
      <c r="G535" s="114"/>
      <c r="H535" s="114"/>
      <c r="I535" s="114"/>
      <c r="J535" s="114"/>
      <c r="K535" s="114"/>
    </row>
    <row r="536" spans="2:11">
      <c r="B536" s="113"/>
      <c r="C536" s="114"/>
      <c r="D536" s="114"/>
      <c r="E536" s="114"/>
      <c r="F536" s="114"/>
      <c r="G536" s="114"/>
      <c r="H536" s="114"/>
      <c r="I536" s="114"/>
      <c r="J536" s="114"/>
      <c r="K536" s="114"/>
    </row>
    <row r="537" spans="2:11">
      <c r="B537" s="113"/>
      <c r="C537" s="114"/>
      <c r="D537" s="114"/>
      <c r="E537" s="114"/>
      <c r="F537" s="114"/>
      <c r="G537" s="114"/>
      <c r="H537" s="114"/>
      <c r="I537" s="114"/>
      <c r="J537" s="114"/>
      <c r="K537" s="114"/>
    </row>
    <row r="538" spans="2:11">
      <c r="B538" s="113"/>
      <c r="C538" s="114"/>
      <c r="D538" s="114"/>
      <c r="E538" s="114"/>
      <c r="F538" s="114"/>
      <c r="G538" s="114"/>
      <c r="H538" s="114"/>
      <c r="I538" s="114"/>
      <c r="J538" s="114"/>
      <c r="K538" s="114"/>
    </row>
    <row r="539" spans="2:11">
      <c r="B539" s="113"/>
      <c r="C539" s="114"/>
      <c r="D539" s="114"/>
      <c r="E539" s="114"/>
      <c r="F539" s="114"/>
      <c r="G539" s="114"/>
      <c r="H539" s="114"/>
      <c r="I539" s="114"/>
      <c r="J539" s="114"/>
      <c r="K539" s="114"/>
    </row>
    <row r="540" spans="2:11">
      <c r="B540" s="113"/>
      <c r="C540" s="114"/>
      <c r="D540" s="114"/>
      <c r="E540" s="114"/>
      <c r="F540" s="114"/>
      <c r="G540" s="114"/>
      <c r="H540" s="114"/>
      <c r="I540" s="114"/>
      <c r="J540" s="114"/>
      <c r="K540" s="114"/>
    </row>
    <row r="541" spans="2:11">
      <c r="B541" s="113"/>
      <c r="C541" s="114"/>
      <c r="D541" s="114"/>
      <c r="E541" s="114"/>
      <c r="F541" s="114"/>
      <c r="G541" s="114"/>
      <c r="H541" s="114"/>
      <c r="I541" s="114"/>
      <c r="J541" s="114"/>
      <c r="K541" s="114"/>
    </row>
    <row r="542" spans="2:11">
      <c r="B542" s="113"/>
      <c r="C542" s="114"/>
      <c r="D542" s="114"/>
      <c r="E542" s="114"/>
      <c r="F542" s="114"/>
      <c r="G542" s="114"/>
      <c r="H542" s="114"/>
      <c r="I542" s="114"/>
      <c r="J542" s="114"/>
      <c r="K542" s="114"/>
    </row>
    <row r="543" spans="2:11">
      <c r="B543" s="113"/>
      <c r="C543" s="114"/>
      <c r="D543" s="114"/>
      <c r="E543" s="114"/>
      <c r="F543" s="114"/>
      <c r="G543" s="114"/>
      <c r="H543" s="114"/>
      <c r="I543" s="114"/>
      <c r="J543" s="114"/>
      <c r="K543" s="114"/>
    </row>
    <row r="544" spans="2:11"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</row>
    <row r="545" spans="2:11">
      <c r="B545" s="113"/>
      <c r="C545" s="114"/>
      <c r="D545" s="114"/>
      <c r="E545" s="114"/>
      <c r="F545" s="114"/>
      <c r="G545" s="114"/>
      <c r="H545" s="114"/>
      <c r="I545" s="114"/>
      <c r="J545" s="114"/>
      <c r="K545" s="114"/>
    </row>
    <row r="546" spans="2:11">
      <c r="B546" s="113"/>
      <c r="C546" s="114"/>
      <c r="D546" s="114"/>
      <c r="E546" s="114"/>
      <c r="F546" s="114"/>
      <c r="G546" s="114"/>
      <c r="H546" s="114"/>
      <c r="I546" s="114"/>
      <c r="J546" s="114"/>
      <c r="K546" s="114"/>
    </row>
    <row r="547" spans="2:11">
      <c r="B547" s="113"/>
      <c r="C547" s="114"/>
      <c r="D547" s="114"/>
      <c r="E547" s="114"/>
      <c r="F547" s="114"/>
      <c r="G547" s="114"/>
      <c r="H547" s="114"/>
      <c r="I547" s="114"/>
      <c r="J547" s="114"/>
      <c r="K547" s="114"/>
    </row>
    <row r="548" spans="2:11">
      <c r="B548" s="113"/>
      <c r="C548" s="114"/>
      <c r="D548" s="114"/>
      <c r="E548" s="114"/>
      <c r="F548" s="114"/>
      <c r="G548" s="114"/>
      <c r="H548" s="114"/>
      <c r="I548" s="114"/>
      <c r="J548" s="114"/>
      <c r="K548" s="114"/>
    </row>
    <row r="549" spans="2:11"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</row>
    <row r="550" spans="2:11">
      <c r="B550" s="113"/>
      <c r="C550" s="114"/>
      <c r="D550" s="114"/>
      <c r="E550" s="114"/>
      <c r="F550" s="114"/>
      <c r="G550" s="114"/>
      <c r="H550" s="114"/>
      <c r="I550" s="114"/>
      <c r="J550" s="114"/>
      <c r="K550" s="114"/>
    </row>
    <row r="551" spans="2:11">
      <c r="B551" s="113"/>
      <c r="C551" s="114"/>
      <c r="D551" s="114"/>
      <c r="E551" s="114"/>
      <c r="F551" s="114"/>
      <c r="G551" s="114"/>
      <c r="H551" s="114"/>
      <c r="I551" s="114"/>
      <c r="J551" s="114"/>
      <c r="K551" s="114"/>
    </row>
    <row r="552" spans="2:11">
      <c r="B552" s="113"/>
      <c r="C552" s="114"/>
      <c r="D552" s="114"/>
      <c r="E552" s="114"/>
      <c r="F552" s="114"/>
      <c r="G552" s="114"/>
      <c r="H552" s="114"/>
      <c r="I552" s="114"/>
      <c r="J552" s="114"/>
      <c r="K552" s="114"/>
    </row>
    <row r="553" spans="2:11">
      <c r="B553" s="113"/>
      <c r="C553" s="114"/>
      <c r="D553" s="114"/>
      <c r="E553" s="114"/>
      <c r="F553" s="114"/>
      <c r="G553" s="114"/>
      <c r="H553" s="114"/>
      <c r="I553" s="114"/>
      <c r="J553" s="114"/>
      <c r="K553" s="114"/>
    </row>
    <row r="554" spans="2:11"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</row>
    <row r="555" spans="2:11">
      <c r="B555" s="113"/>
      <c r="C555" s="114"/>
      <c r="D555" s="114"/>
      <c r="E555" s="114"/>
      <c r="F555" s="114"/>
      <c r="G555" s="114"/>
      <c r="H555" s="114"/>
      <c r="I555" s="114"/>
      <c r="J555" s="114"/>
      <c r="K555" s="114"/>
    </row>
    <row r="556" spans="2:11">
      <c r="B556" s="113"/>
      <c r="C556" s="114"/>
      <c r="D556" s="114"/>
      <c r="E556" s="114"/>
      <c r="F556" s="114"/>
      <c r="G556" s="114"/>
      <c r="H556" s="114"/>
      <c r="I556" s="114"/>
      <c r="J556" s="114"/>
      <c r="K556" s="114"/>
    </row>
    <row r="557" spans="2:11">
      <c r="B557" s="113"/>
      <c r="C557" s="114"/>
      <c r="D557" s="114"/>
      <c r="E557" s="114"/>
      <c r="F557" s="114"/>
      <c r="G557" s="114"/>
      <c r="H557" s="114"/>
      <c r="I557" s="114"/>
      <c r="J557" s="114"/>
      <c r="K557" s="114"/>
    </row>
    <row r="558" spans="2:11">
      <c r="B558" s="113"/>
      <c r="C558" s="114"/>
      <c r="D558" s="114"/>
      <c r="E558" s="114"/>
      <c r="F558" s="114"/>
      <c r="G558" s="114"/>
      <c r="H558" s="114"/>
      <c r="I558" s="114"/>
      <c r="J558" s="114"/>
      <c r="K558" s="114"/>
    </row>
    <row r="559" spans="2:11">
      <c r="B559" s="113"/>
      <c r="C559" s="114"/>
      <c r="D559" s="114"/>
      <c r="E559" s="114"/>
      <c r="F559" s="114"/>
      <c r="G559" s="114"/>
      <c r="H559" s="114"/>
      <c r="I559" s="114"/>
      <c r="J559" s="114"/>
      <c r="K559" s="114"/>
    </row>
    <row r="560" spans="2:11">
      <c r="B560" s="113"/>
      <c r="C560" s="114"/>
      <c r="D560" s="114"/>
      <c r="E560" s="114"/>
      <c r="F560" s="114"/>
      <c r="G560" s="114"/>
      <c r="H560" s="114"/>
      <c r="I560" s="114"/>
      <c r="J560" s="114"/>
      <c r="K560" s="114"/>
    </row>
    <row r="561" spans="2:11">
      <c r="B561" s="113"/>
      <c r="C561" s="114"/>
      <c r="D561" s="114"/>
      <c r="E561" s="114"/>
      <c r="F561" s="114"/>
      <c r="G561" s="114"/>
      <c r="H561" s="114"/>
      <c r="I561" s="114"/>
      <c r="J561" s="114"/>
      <c r="K561" s="114"/>
    </row>
    <row r="562" spans="2:11">
      <c r="B562" s="113"/>
      <c r="C562" s="114"/>
      <c r="D562" s="114"/>
      <c r="E562" s="114"/>
      <c r="F562" s="114"/>
      <c r="G562" s="114"/>
      <c r="H562" s="114"/>
      <c r="I562" s="114"/>
      <c r="J562" s="114"/>
      <c r="K562" s="114"/>
    </row>
    <row r="563" spans="2:11">
      <c r="B563" s="113"/>
      <c r="C563" s="114"/>
      <c r="D563" s="114"/>
      <c r="E563" s="114"/>
      <c r="F563" s="114"/>
      <c r="G563" s="114"/>
      <c r="H563" s="114"/>
      <c r="I563" s="114"/>
      <c r="J563" s="114"/>
      <c r="K563" s="114"/>
    </row>
    <row r="564" spans="2:11">
      <c r="B564" s="113"/>
      <c r="C564" s="114"/>
      <c r="D564" s="114"/>
      <c r="E564" s="114"/>
      <c r="F564" s="114"/>
      <c r="G564" s="114"/>
      <c r="H564" s="114"/>
      <c r="I564" s="114"/>
      <c r="J564" s="114"/>
      <c r="K564" s="114"/>
    </row>
    <row r="565" spans="2:11">
      <c r="B565" s="113"/>
      <c r="C565" s="113"/>
      <c r="D565" s="113"/>
      <c r="E565" s="114"/>
      <c r="F565" s="114"/>
      <c r="G565" s="114"/>
      <c r="H565" s="114"/>
      <c r="I565" s="114"/>
      <c r="J565" s="114"/>
      <c r="K565" s="114"/>
    </row>
    <row r="566" spans="2:11">
      <c r="B566" s="113"/>
      <c r="C566" s="113"/>
      <c r="D566" s="113"/>
      <c r="E566" s="114"/>
      <c r="F566" s="114"/>
      <c r="G566" s="114"/>
      <c r="H566" s="114"/>
      <c r="I566" s="114"/>
      <c r="J566" s="114"/>
      <c r="K566" s="114"/>
    </row>
    <row r="567" spans="2:11">
      <c r="B567" s="113"/>
      <c r="C567" s="113"/>
      <c r="D567" s="113"/>
      <c r="E567" s="114"/>
      <c r="F567" s="114"/>
      <c r="G567" s="114"/>
      <c r="H567" s="114"/>
      <c r="I567" s="114"/>
      <c r="J567" s="114"/>
      <c r="K567" s="114"/>
    </row>
    <row r="568" spans="2:11">
      <c r="B568" s="113"/>
      <c r="C568" s="113"/>
      <c r="D568" s="113"/>
      <c r="E568" s="114"/>
      <c r="F568" s="114"/>
      <c r="G568" s="114"/>
      <c r="H568" s="114"/>
      <c r="I568" s="114"/>
      <c r="J568" s="114"/>
      <c r="K568" s="114"/>
    </row>
    <row r="569" spans="2:11">
      <c r="B569" s="113"/>
      <c r="C569" s="113"/>
      <c r="D569" s="113"/>
      <c r="E569" s="114"/>
      <c r="F569" s="114"/>
      <c r="G569" s="114"/>
      <c r="H569" s="114"/>
      <c r="I569" s="114"/>
      <c r="J569" s="114"/>
      <c r="K569" s="114"/>
    </row>
    <row r="570" spans="2:11">
      <c r="B570" s="113"/>
      <c r="C570" s="113"/>
      <c r="D570" s="113"/>
      <c r="E570" s="114"/>
      <c r="F570" s="114"/>
      <c r="G570" s="114"/>
      <c r="H570" s="114"/>
      <c r="I570" s="114"/>
      <c r="J570" s="114"/>
      <c r="K570" s="114"/>
    </row>
    <row r="571" spans="2:11">
      <c r="B571" s="113"/>
      <c r="C571" s="113"/>
      <c r="D571" s="113"/>
      <c r="E571" s="114"/>
      <c r="F571" s="114"/>
      <c r="G571" s="114"/>
      <c r="H571" s="114"/>
      <c r="I571" s="114"/>
      <c r="J571" s="114"/>
      <c r="K571" s="114"/>
    </row>
    <row r="572" spans="2:11">
      <c r="B572" s="113"/>
      <c r="C572" s="113"/>
      <c r="D572" s="113"/>
      <c r="E572" s="114"/>
      <c r="F572" s="114"/>
      <c r="G572" s="114"/>
      <c r="H572" s="114"/>
      <c r="I572" s="114"/>
      <c r="J572" s="114"/>
      <c r="K572" s="114"/>
    </row>
    <row r="573" spans="2:11">
      <c r="B573" s="113"/>
      <c r="C573" s="113"/>
      <c r="D573" s="113"/>
      <c r="E573" s="114"/>
      <c r="F573" s="114"/>
      <c r="G573" s="114"/>
      <c r="H573" s="114"/>
      <c r="I573" s="114"/>
      <c r="J573" s="114"/>
      <c r="K573" s="114"/>
    </row>
    <row r="574" spans="2:11">
      <c r="B574" s="113"/>
      <c r="C574" s="113"/>
      <c r="D574" s="113"/>
      <c r="E574" s="114"/>
      <c r="F574" s="114"/>
      <c r="G574" s="114"/>
      <c r="H574" s="114"/>
      <c r="I574" s="114"/>
      <c r="J574" s="114"/>
      <c r="K574" s="114"/>
    </row>
    <row r="575" spans="2:11">
      <c r="B575" s="113"/>
      <c r="C575" s="113"/>
      <c r="D575" s="113"/>
      <c r="E575" s="114"/>
      <c r="F575" s="114"/>
      <c r="G575" s="114"/>
      <c r="H575" s="114"/>
      <c r="I575" s="114"/>
      <c r="J575" s="114"/>
      <c r="K575" s="114"/>
    </row>
    <row r="576" spans="2:11">
      <c r="B576" s="113"/>
      <c r="C576" s="113"/>
      <c r="D576" s="113"/>
      <c r="E576" s="114"/>
      <c r="F576" s="114"/>
      <c r="G576" s="114"/>
      <c r="H576" s="114"/>
      <c r="I576" s="114"/>
      <c r="J576" s="114"/>
      <c r="K576" s="114"/>
    </row>
    <row r="577" spans="2:11">
      <c r="B577" s="113"/>
      <c r="C577" s="113"/>
      <c r="D577" s="113"/>
      <c r="E577" s="114"/>
      <c r="F577" s="114"/>
      <c r="G577" s="114"/>
      <c r="H577" s="114"/>
      <c r="I577" s="114"/>
      <c r="J577" s="114"/>
      <c r="K577" s="114"/>
    </row>
    <row r="578" spans="2:11">
      <c r="B578" s="113"/>
      <c r="C578" s="113"/>
      <c r="D578" s="113"/>
      <c r="E578" s="114"/>
      <c r="F578" s="114"/>
      <c r="G578" s="114"/>
      <c r="H578" s="114"/>
      <c r="I578" s="114"/>
      <c r="J578" s="114"/>
      <c r="K578" s="114"/>
    </row>
    <row r="579" spans="2:11">
      <c r="B579" s="113"/>
      <c r="C579" s="113"/>
      <c r="D579" s="113"/>
      <c r="E579" s="114"/>
      <c r="F579" s="114"/>
      <c r="G579" s="114"/>
      <c r="H579" s="114"/>
      <c r="I579" s="114"/>
      <c r="J579" s="114"/>
      <c r="K579" s="114"/>
    </row>
    <row r="580" spans="2:11">
      <c r="B580" s="113"/>
      <c r="C580" s="113"/>
      <c r="D580" s="113"/>
      <c r="E580" s="114"/>
      <c r="F580" s="114"/>
      <c r="G580" s="114"/>
      <c r="H580" s="114"/>
      <c r="I580" s="114"/>
      <c r="J580" s="114"/>
      <c r="K580" s="114"/>
    </row>
    <row r="581" spans="2:11">
      <c r="B581" s="113"/>
      <c r="C581" s="113"/>
      <c r="D581" s="113"/>
      <c r="E581" s="114"/>
      <c r="F581" s="114"/>
      <c r="G581" s="114"/>
      <c r="H581" s="114"/>
      <c r="I581" s="114"/>
      <c r="J581" s="114"/>
      <c r="K581" s="114"/>
    </row>
    <row r="582" spans="2:11">
      <c r="B582" s="113"/>
      <c r="C582" s="113"/>
      <c r="D582" s="113"/>
      <c r="E582" s="114"/>
      <c r="F582" s="114"/>
      <c r="G582" s="114"/>
      <c r="H582" s="114"/>
      <c r="I582" s="114"/>
      <c r="J582" s="114"/>
      <c r="K582" s="114"/>
    </row>
    <row r="583" spans="2:11">
      <c r="B583" s="113"/>
      <c r="C583" s="113"/>
      <c r="D583" s="113"/>
      <c r="E583" s="114"/>
      <c r="F583" s="114"/>
      <c r="G583" s="114"/>
      <c r="H583" s="114"/>
      <c r="I583" s="114"/>
      <c r="J583" s="114"/>
      <c r="K583" s="114"/>
    </row>
    <row r="584" spans="2:11">
      <c r="B584" s="113"/>
      <c r="C584" s="113"/>
      <c r="D584" s="113"/>
      <c r="E584" s="114"/>
      <c r="F584" s="114"/>
      <c r="G584" s="114"/>
      <c r="H584" s="114"/>
      <c r="I584" s="114"/>
      <c r="J584" s="114"/>
      <c r="K584" s="114"/>
    </row>
    <row r="585" spans="2:11">
      <c r="B585" s="113"/>
      <c r="C585" s="113"/>
      <c r="D585" s="113"/>
      <c r="E585" s="114"/>
      <c r="F585" s="114"/>
      <c r="G585" s="114"/>
      <c r="H585" s="114"/>
      <c r="I585" s="114"/>
      <c r="J585" s="114"/>
      <c r="K585" s="114"/>
    </row>
    <row r="586" spans="2:11">
      <c r="B586" s="113"/>
      <c r="C586" s="113"/>
      <c r="D586" s="113"/>
      <c r="E586" s="114"/>
      <c r="F586" s="114"/>
      <c r="G586" s="114"/>
      <c r="H586" s="114"/>
      <c r="I586" s="114"/>
      <c r="J586" s="114"/>
      <c r="K586" s="114"/>
    </row>
    <row r="587" spans="2:11">
      <c r="B587" s="113"/>
      <c r="C587" s="113"/>
      <c r="D587" s="113"/>
      <c r="E587" s="114"/>
      <c r="F587" s="114"/>
      <c r="G587" s="114"/>
      <c r="H587" s="114"/>
      <c r="I587" s="114"/>
      <c r="J587" s="114"/>
      <c r="K587" s="114"/>
    </row>
    <row r="588" spans="2:11">
      <c r="B588" s="113"/>
      <c r="C588" s="113"/>
      <c r="D588" s="113"/>
      <c r="E588" s="114"/>
      <c r="F588" s="114"/>
      <c r="G588" s="114"/>
      <c r="H588" s="114"/>
      <c r="I588" s="114"/>
      <c r="J588" s="114"/>
      <c r="K588" s="114"/>
    </row>
    <row r="589" spans="2:11">
      <c r="B589" s="113"/>
      <c r="C589" s="113"/>
      <c r="D589" s="113"/>
      <c r="E589" s="114"/>
      <c r="F589" s="114"/>
      <c r="G589" s="114"/>
      <c r="H589" s="114"/>
      <c r="I589" s="114"/>
      <c r="J589" s="114"/>
      <c r="K589" s="114"/>
    </row>
    <row r="590" spans="2:11">
      <c r="B590" s="113"/>
      <c r="C590" s="113"/>
      <c r="D590" s="113"/>
      <c r="E590" s="114"/>
      <c r="F590" s="114"/>
      <c r="G590" s="114"/>
      <c r="H590" s="114"/>
      <c r="I590" s="114"/>
      <c r="J590" s="114"/>
      <c r="K590" s="114"/>
    </row>
    <row r="591" spans="2:11">
      <c r="B591" s="113"/>
      <c r="C591" s="113"/>
      <c r="D591" s="113"/>
      <c r="E591" s="114"/>
      <c r="F591" s="114"/>
      <c r="G591" s="114"/>
      <c r="H591" s="114"/>
      <c r="I591" s="114"/>
      <c r="J591" s="114"/>
      <c r="K591" s="114"/>
    </row>
    <row r="592" spans="2:11">
      <c r="B592" s="113"/>
      <c r="C592" s="113"/>
      <c r="D592" s="113"/>
      <c r="E592" s="114"/>
      <c r="F592" s="114"/>
      <c r="G592" s="114"/>
      <c r="H592" s="114"/>
      <c r="I592" s="114"/>
      <c r="J592" s="114"/>
      <c r="K592" s="114"/>
    </row>
    <row r="593" spans="2:11">
      <c r="B593" s="113"/>
      <c r="C593" s="113"/>
      <c r="D593" s="113"/>
      <c r="E593" s="114"/>
      <c r="F593" s="114"/>
      <c r="G593" s="114"/>
      <c r="H593" s="114"/>
      <c r="I593" s="114"/>
      <c r="J593" s="114"/>
      <c r="K593" s="114"/>
    </row>
    <row r="594" spans="2:11">
      <c r="B594" s="113"/>
      <c r="C594" s="113"/>
      <c r="D594" s="113"/>
      <c r="E594" s="114"/>
      <c r="F594" s="114"/>
      <c r="G594" s="114"/>
      <c r="H594" s="114"/>
      <c r="I594" s="114"/>
      <c r="J594" s="114"/>
      <c r="K594" s="114"/>
    </row>
    <row r="595" spans="2:11">
      <c r="B595" s="113"/>
      <c r="C595" s="113"/>
      <c r="D595" s="113"/>
      <c r="E595" s="114"/>
      <c r="F595" s="114"/>
      <c r="G595" s="114"/>
      <c r="H595" s="114"/>
      <c r="I595" s="114"/>
      <c r="J595" s="114"/>
      <c r="K595" s="114"/>
    </row>
    <row r="596" spans="2:11">
      <c r="B596" s="113"/>
      <c r="C596" s="113"/>
      <c r="D596" s="113"/>
      <c r="E596" s="114"/>
      <c r="F596" s="114"/>
      <c r="G596" s="114"/>
      <c r="H596" s="114"/>
      <c r="I596" s="114"/>
      <c r="J596" s="114"/>
      <c r="K596" s="114"/>
    </row>
    <row r="597" spans="2:11">
      <c r="B597" s="113"/>
      <c r="C597" s="113"/>
      <c r="D597" s="113"/>
      <c r="E597" s="114"/>
      <c r="F597" s="114"/>
      <c r="G597" s="114"/>
      <c r="H597" s="114"/>
      <c r="I597" s="114"/>
      <c r="J597" s="114"/>
      <c r="K597" s="114"/>
    </row>
    <row r="598" spans="2:11">
      <c r="B598" s="113"/>
      <c r="C598" s="113"/>
      <c r="D598" s="113"/>
      <c r="E598" s="114"/>
      <c r="F598" s="114"/>
      <c r="G598" s="114"/>
      <c r="H598" s="114"/>
      <c r="I598" s="114"/>
      <c r="J598" s="114"/>
      <c r="K598" s="114"/>
    </row>
    <row r="599" spans="2:11">
      <c r="B599" s="113"/>
      <c r="C599" s="113"/>
      <c r="D599" s="113"/>
      <c r="E599" s="114"/>
      <c r="F599" s="114"/>
      <c r="G599" s="114"/>
      <c r="H599" s="114"/>
      <c r="I599" s="114"/>
      <c r="J599" s="114"/>
      <c r="K599" s="114"/>
    </row>
    <row r="600" spans="2:11">
      <c r="B600" s="113"/>
      <c r="C600" s="113"/>
      <c r="D600" s="113"/>
      <c r="E600" s="114"/>
      <c r="F600" s="114"/>
      <c r="G600" s="114"/>
      <c r="H600" s="114"/>
      <c r="I600" s="114"/>
      <c r="J600" s="114"/>
      <c r="K600" s="114"/>
    </row>
    <row r="601" spans="2:11">
      <c r="B601" s="113"/>
      <c r="C601" s="113"/>
      <c r="D601" s="113"/>
      <c r="E601" s="114"/>
      <c r="F601" s="114"/>
      <c r="G601" s="114"/>
      <c r="H601" s="114"/>
      <c r="I601" s="114"/>
      <c r="J601" s="114"/>
      <c r="K601" s="114"/>
    </row>
    <row r="602" spans="2:11">
      <c r="B602" s="113"/>
      <c r="C602" s="113"/>
      <c r="D602" s="113"/>
      <c r="E602" s="114"/>
      <c r="F602" s="114"/>
      <c r="G602" s="114"/>
      <c r="H602" s="114"/>
      <c r="I602" s="114"/>
      <c r="J602" s="114"/>
      <c r="K602" s="114"/>
    </row>
    <row r="603" spans="2:11">
      <c r="B603" s="113"/>
      <c r="C603" s="113"/>
      <c r="D603" s="113"/>
      <c r="E603" s="114"/>
      <c r="F603" s="114"/>
      <c r="G603" s="114"/>
      <c r="H603" s="114"/>
      <c r="I603" s="114"/>
      <c r="J603" s="114"/>
      <c r="K603" s="114"/>
    </row>
    <row r="604" spans="2:11">
      <c r="B604" s="113"/>
      <c r="C604" s="113"/>
      <c r="D604" s="113"/>
      <c r="E604" s="114"/>
      <c r="F604" s="114"/>
      <c r="G604" s="114"/>
      <c r="H604" s="114"/>
      <c r="I604" s="114"/>
      <c r="J604" s="114"/>
      <c r="K604" s="114"/>
    </row>
    <row r="605" spans="2:11">
      <c r="B605" s="113"/>
      <c r="C605" s="113"/>
      <c r="D605" s="113"/>
      <c r="E605" s="114"/>
      <c r="F605" s="114"/>
      <c r="G605" s="114"/>
      <c r="H605" s="114"/>
      <c r="I605" s="114"/>
      <c r="J605" s="114"/>
      <c r="K605" s="114"/>
    </row>
    <row r="606" spans="2:11">
      <c r="B606" s="113"/>
      <c r="C606" s="113"/>
      <c r="D606" s="113"/>
      <c r="E606" s="114"/>
      <c r="F606" s="114"/>
      <c r="G606" s="114"/>
      <c r="H606" s="114"/>
      <c r="I606" s="114"/>
      <c r="J606" s="114"/>
      <c r="K606" s="114"/>
    </row>
    <row r="607" spans="2:11">
      <c r="B607" s="113"/>
      <c r="C607" s="113"/>
      <c r="D607" s="113"/>
      <c r="E607" s="114"/>
      <c r="F607" s="114"/>
      <c r="G607" s="114"/>
      <c r="H607" s="114"/>
      <c r="I607" s="114"/>
      <c r="J607" s="114"/>
      <c r="K607" s="114"/>
    </row>
    <row r="608" spans="2:11">
      <c r="B608" s="113"/>
      <c r="C608" s="113"/>
      <c r="D608" s="113"/>
      <c r="E608" s="114"/>
      <c r="F608" s="114"/>
      <c r="G608" s="114"/>
      <c r="H608" s="114"/>
      <c r="I608" s="114"/>
      <c r="J608" s="114"/>
      <c r="K608" s="114"/>
    </row>
    <row r="609" spans="2:11">
      <c r="B609" s="113"/>
      <c r="C609" s="113"/>
      <c r="D609" s="113"/>
      <c r="E609" s="114"/>
      <c r="F609" s="114"/>
      <c r="G609" s="114"/>
      <c r="H609" s="114"/>
      <c r="I609" s="114"/>
      <c r="J609" s="114"/>
      <c r="K609" s="114"/>
    </row>
    <row r="610" spans="2:11">
      <c r="B610" s="113"/>
      <c r="C610" s="113"/>
      <c r="D610" s="113"/>
      <c r="E610" s="114"/>
      <c r="F610" s="114"/>
      <c r="G610" s="114"/>
      <c r="H610" s="114"/>
      <c r="I610" s="114"/>
      <c r="J610" s="114"/>
      <c r="K610" s="114"/>
    </row>
    <row r="611" spans="2:11">
      <c r="B611" s="113"/>
      <c r="C611" s="113"/>
      <c r="D611" s="113"/>
      <c r="E611" s="114"/>
      <c r="F611" s="114"/>
      <c r="G611" s="114"/>
      <c r="H611" s="114"/>
      <c r="I611" s="114"/>
      <c r="J611" s="114"/>
      <c r="K611" s="114"/>
    </row>
    <row r="612" spans="2:11">
      <c r="B612" s="113"/>
      <c r="C612" s="113"/>
      <c r="D612" s="113"/>
      <c r="E612" s="114"/>
      <c r="F612" s="114"/>
      <c r="G612" s="114"/>
      <c r="H612" s="114"/>
      <c r="I612" s="114"/>
      <c r="J612" s="114"/>
      <c r="K612" s="114"/>
    </row>
    <row r="613" spans="2:11">
      <c r="B613" s="113"/>
      <c r="C613" s="113"/>
      <c r="D613" s="113"/>
      <c r="E613" s="114"/>
      <c r="F613" s="114"/>
      <c r="G613" s="114"/>
      <c r="H613" s="114"/>
      <c r="I613" s="114"/>
      <c r="J613" s="114"/>
      <c r="K613" s="114"/>
    </row>
    <row r="614" spans="2:11">
      <c r="B614" s="113"/>
      <c r="C614" s="113"/>
      <c r="D614" s="113"/>
      <c r="E614" s="114"/>
      <c r="F614" s="114"/>
      <c r="G614" s="114"/>
      <c r="H614" s="114"/>
      <c r="I614" s="114"/>
      <c r="J614" s="114"/>
      <c r="K614" s="114"/>
    </row>
    <row r="615" spans="2:11">
      <c r="B615" s="113"/>
      <c r="C615" s="113"/>
      <c r="D615" s="113"/>
      <c r="E615" s="114"/>
      <c r="F615" s="114"/>
      <c r="G615" s="114"/>
      <c r="H615" s="114"/>
      <c r="I615" s="114"/>
      <c r="J615" s="114"/>
      <c r="K615" s="114"/>
    </row>
    <row r="616" spans="2:11">
      <c r="B616" s="113"/>
      <c r="C616" s="113"/>
      <c r="D616" s="113"/>
      <c r="E616" s="114"/>
      <c r="F616" s="114"/>
      <c r="G616" s="114"/>
      <c r="H616" s="114"/>
      <c r="I616" s="114"/>
      <c r="J616" s="114"/>
      <c r="K616" s="114"/>
    </row>
    <row r="617" spans="2:11">
      <c r="B617" s="113"/>
      <c r="C617" s="113"/>
      <c r="D617" s="113"/>
      <c r="E617" s="114"/>
      <c r="F617" s="114"/>
      <c r="G617" s="114"/>
      <c r="H617" s="114"/>
      <c r="I617" s="114"/>
      <c r="J617" s="114"/>
      <c r="K617" s="114"/>
    </row>
    <row r="618" spans="2:11">
      <c r="B618" s="113"/>
      <c r="C618" s="113"/>
      <c r="D618" s="113"/>
      <c r="E618" s="114"/>
      <c r="F618" s="114"/>
      <c r="G618" s="114"/>
      <c r="H618" s="114"/>
      <c r="I618" s="114"/>
      <c r="J618" s="114"/>
      <c r="K618" s="114"/>
    </row>
    <row r="619" spans="2:11">
      <c r="B619" s="113"/>
      <c r="C619" s="113"/>
      <c r="D619" s="113"/>
      <c r="E619" s="114"/>
      <c r="F619" s="114"/>
      <c r="G619" s="114"/>
      <c r="H619" s="114"/>
      <c r="I619" s="114"/>
      <c r="J619" s="114"/>
      <c r="K619" s="114"/>
    </row>
    <row r="620" spans="2:11">
      <c r="B620" s="113"/>
      <c r="C620" s="113"/>
      <c r="D620" s="113"/>
      <c r="E620" s="114"/>
      <c r="F620" s="114"/>
      <c r="G620" s="114"/>
      <c r="H620" s="114"/>
      <c r="I620" s="114"/>
      <c r="J620" s="114"/>
      <c r="K620" s="114"/>
    </row>
    <row r="621" spans="2:11">
      <c r="B621" s="113"/>
      <c r="C621" s="113"/>
      <c r="D621" s="113"/>
      <c r="E621" s="114"/>
      <c r="F621" s="114"/>
      <c r="G621" s="114"/>
      <c r="H621" s="114"/>
      <c r="I621" s="114"/>
      <c r="J621" s="114"/>
      <c r="K621" s="114"/>
    </row>
    <row r="622" spans="2:11">
      <c r="B622" s="113"/>
      <c r="C622" s="113"/>
      <c r="D622" s="113"/>
      <c r="E622" s="114"/>
      <c r="F622" s="114"/>
      <c r="G622" s="114"/>
      <c r="H622" s="114"/>
      <c r="I622" s="114"/>
      <c r="J622" s="114"/>
      <c r="K622" s="114"/>
    </row>
    <row r="623" spans="2:11">
      <c r="B623" s="113"/>
      <c r="C623" s="113"/>
      <c r="D623" s="113"/>
      <c r="E623" s="114"/>
      <c r="F623" s="114"/>
      <c r="G623" s="114"/>
      <c r="H623" s="114"/>
      <c r="I623" s="114"/>
      <c r="J623" s="114"/>
      <c r="K623" s="114"/>
    </row>
    <row r="624" spans="2:11">
      <c r="B624" s="113"/>
      <c r="C624" s="113"/>
      <c r="D624" s="113"/>
      <c r="E624" s="114"/>
      <c r="F624" s="114"/>
      <c r="G624" s="114"/>
      <c r="H624" s="114"/>
      <c r="I624" s="114"/>
      <c r="J624" s="114"/>
      <c r="K624" s="114"/>
    </row>
    <row r="625" spans="2:11">
      <c r="B625" s="113"/>
      <c r="C625" s="113"/>
      <c r="D625" s="113"/>
      <c r="E625" s="114"/>
      <c r="F625" s="114"/>
      <c r="G625" s="114"/>
      <c r="H625" s="114"/>
      <c r="I625" s="114"/>
      <c r="J625" s="114"/>
      <c r="K625" s="114"/>
    </row>
    <row r="626" spans="2:11">
      <c r="B626" s="113"/>
      <c r="C626" s="113"/>
      <c r="D626" s="113"/>
      <c r="E626" s="114"/>
      <c r="F626" s="114"/>
      <c r="G626" s="114"/>
      <c r="H626" s="114"/>
      <c r="I626" s="114"/>
      <c r="J626" s="114"/>
      <c r="K626" s="114"/>
    </row>
    <row r="627" spans="2:11">
      <c r="B627" s="113"/>
      <c r="C627" s="113"/>
      <c r="D627" s="113"/>
      <c r="E627" s="114"/>
      <c r="F627" s="114"/>
      <c r="G627" s="114"/>
      <c r="H627" s="114"/>
      <c r="I627" s="114"/>
      <c r="J627" s="114"/>
      <c r="K627" s="114"/>
    </row>
    <row r="628" spans="2:11">
      <c r="B628" s="113"/>
      <c r="C628" s="113"/>
      <c r="D628" s="113"/>
      <c r="E628" s="114"/>
      <c r="F628" s="114"/>
      <c r="G628" s="114"/>
      <c r="H628" s="114"/>
      <c r="I628" s="114"/>
      <c r="J628" s="114"/>
      <c r="K628" s="114"/>
    </row>
    <row r="629" spans="2:11">
      <c r="B629" s="113"/>
      <c r="C629" s="113"/>
      <c r="D629" s="113"/>
      <c r="E629" s="114"/>
      <c r="F629" s="114"/>
      <c r="G629" s="114"/>
      <c r="H629" s="114"/>
      <c r="I629" s="114"/>
      <c r="J629" s="114"/>
      <c r="K629" s="114"/>
    </row>
    <row r="630" spans="2:11">
      <c r="B630" s="113"/>
      <c r="C630" s="113"/>
      <c r="D630" s="113"/>
      <c r="E630" s="114"/>
      <c r="F630" s="114"/>
      <c r="G630" s="114"/>
      <c r="H630" s="114"/>
      <c r="I630" s="114"/>
      <c r="J630" s="114"/>
      <c r="K630" s="114"/>
    </row>
    <row r="631" spans="2:11">
      <c r="B631" s="113"/>
      <c r="C631" s="113"/>
      <c r="D631" s="113"/>
      <c r="E631" s="114"/>
      <c r="F631" s="114"/>
      <c r="G631" s="114"/>
      <c r="H631" s="114"/>
      <c r="I631" s="114"/>
      <c r="J631" s="114"/>
      <c r="K631" s="114"/>
    </row>
    <row r="632" spans="2:11">
      <c r="B632" s="113"/>
      <c r="C632" s="113"/>
      <c r="D632" s="113"/>
      <c r="E632" s="114"/>
      <c r="F632" s="114"/>
      <c r="G632" s="114"/>
      <c r="H632" s="114"/>
      <c r="I632" s="114"/>
      <c r="J632" s="114"/>
      <c r="K632" s="114"/>
    </row>
    <row r="633" spans="2:11">
      <c r="B633" s="113"/>
      <c r="C633" s="113"/>
      <c r="D633" s="113"/>
      <c r="E633" s="114"/>
      <c r="F633" s="114"/>
      <c r="G633" s="114"/>
      <c r="H633" s="114"/>
      <c r="I633" s="114"/>
      <c r="J633" s="114"/>
      <c r="K633" s="114"/>
    </row>
    <row r="634" spans="2:11">
      <c r="B634" s="113"/>
      <c r="C634" s="113"/>
      <c r="D634" s="113"/>
      <c r="E634" s="114"/>
      <c r="F634" s="114"/>
      <c r="G634" s="114"/>
      <c r="H634" s="114"/>
      <c r="I634" s="114"/>
      <c r="J634" s="114"/>
      <c r="K634" s="114"/>
    </row>
    <row r="635" spans="2:11">
      <c r="B635" s="113"/>
      <c r="C635" s="113"/>
      <c r="D635" s="113"/>
      <c r="E635" s="114"/>
      <c r="F635" s="114"/>
      <c r="G635" s="114"/>
      <c r="H635" s="114"/>
      <c r="I635" s="114"/>
      <c r="J635" s="114"/>
      <c r="K635" s="114"/>
    </row>
    <row r="636" spans="2:11">
      <c r="B636" s="113"/>
      <c r="C636" s="113"/>
      <c r="D636" s="113"/>
      <c r="E636" s="114"/>
      <c r="F636" s="114"/>
      <c r="G636" s="114"/>
      <c r="H636" s="114"/>
      <c r="I636" s="114"/>
      <c r="J636" s="114"/>
      <c r="K636" s="114"/>
    </row>
    <row r="637" spans="2:11">
      <c r="B637" s="113"/>
      <c r="C637" s="113"/>
      <c r="D637" s="113"/>
      <c r="E637" s="114"/>
      <c r="F637" s="114"/>
      <c r="G637" s="114"/>
      <c r="H637" s="114"/>
      <c r="I637" s="114"/>
      <c r="J637" s="114"/>
      <c r="K637" s="114"/>
    </row>
    <row r="638" spans="2:11">
      <c r="B638" s="113"/>
      <c r="C638" s="113"/>
      <c r="D638" s="113"/>
      <c r="E638" s="114"/>
      <c r="F638" s="114"/>
      <c r="G638" s="114"/>
      <c r="H638" s="114"/>
      <c r="I638" s="114"/>
      <c r="J638" s="114"/>
      <c r="K638" s="114"/>
    </row>
    <row r="639" spans="2:11">
      <c r="B639" s="113"/>
      <c r="C639" s="113"/>
      <c r="D639" s="113"/>
      <c r="E639" s="114"/>
      <c r="F639" s="114"/>
      <c r="G639" s="114"/>
      <c r="H639" s="114"/>
      <c r="I639" s="114"/>
      <c r="J639" s="114"/>
      <c r="K639" s="114"/>
    </row>
    <row r="640" spans="2:11">
      <c r="B640" s="113"/>
      <c r="C640" s="113"/>
      <c r="D640" s="113"/>
      <c r="E640" s="114"/>
      <c r="F640" s="114"/>
      <c r="G640" s="114"/>
      <c r="H640" s="114"/>
      <c r="I640" s="114"/>
      <c r="J640" s="114"/>
      <c r="K640" s="114"/>
    </row>
    <row r="641" spans="2:11">
      <c r="B641" s="113"/>
      <c r="C641" s="113"/>
      <c r="D641" s="113"/>
      <c r="E641" s="114"/>
      <c r="F641" s="114"/>
      <c r="G641" s="114"/>
      <c r="H641" s="114"/>
      <c r="I641" s="114"/>
      <c r="J641" s="114"/>
      <c r="K641" s="114"/>
    </row>
    <row r="642" spans="2:11">
      <c r="B642" s="113"/>
      <c r="C642" s="113"/>
      <c r="D642" s="113"/>
      <c r="E642" s="114"/>
      <c r="F642" s="114"/>
      <c r="G642" s="114"/>
      <c r="H642" s="114"/>
      <c r="I642" s="114"/>
      <c r="J642" s="114"/>
      <c r="K642" s="114"/>
    </row>
    <row r="643" spans="2:11">
      <c r="B643" s="113"/>
      <c r="C643" s="113"/>
      <c r="D643" s="113"/>
      <c r="E643" s="114"/>
      <c r="F643" s="114"/>
      <c r="G643" s="114"/>
      <c r="H643" s="114"/>
      <c r="I643" s="114"/>
      <c r="J643" s="114"/>
      <c r="K643" s="114"/>
    </row>
    <row r="644" spans="2:11">
      <c r="B644" s="113"/>
      <c r="C644" s="113"/>
      <c r="D644" s="113"/>
      <c r="E644" s="114"/>
      <c r="F644" s="114"/>
      <c r="G644" s="114"/>
      <c r="H644" s="114"/>
      <c r="I644" s="114"/>
      <c r="J644" s="114"/>
      <c r="K644" s="114"/>
    </row>
    <row r="645" spans="2:11">
      <c r="B645" s="113"/>
      <c r="C645" s="113"/>
      <c r="D645" s="113"/>
      <c r="E645" s="114"/>
      <c r="F645" s="114"/>
      <c r="G645" s="114"/>
      <c r="H645" s="114"/>
      <c r="I645" s="114"/>
      <c r="J645" s="114"/>
      <c r="K645" s="114"/>
    </row>
    <row r="646" spans="2:11">
      <c r="B646" s="113"/>
      <c r="C646" s="113"/>
      <c r="D646" s="113"/>
      <c r="E646" s="114"/>
      <c r="F646" s="114"/>
      <c r="G646" s="114"/>
      <c r="H646" s="114"/>
      <c r="I646" s="114"/>
      <c r="J646" s="114"/>
      <c r="K646" s="114"/>
    </row>
    <row r="647" spans="2:11">
      <c r="B647" s="113"/>
      <c r="C647" s="113"/>
      <c r="D647" s="113"/>
      <c r="E647" s="114"/>
      <c r="F647" s="114"/>
      <c r="G647" s="114"/>
      <c r="H647" s="114"/>
      <c r="I647" s="114"/>
      <c r="J647" s="114"/>
      <c r="K647" s="114"/>
    </row>
    <row r="648" spans="2:11">
      <c r="B648" s="113"/>
      <c r="C648" s="113"/>
      <c r="D648" s="113"/>
      <c r="E648" s="114"/>
      <c r="F648" s="114"/>
      <c r="G648" s="114"/>
      <c r="H648" s="114"/>
      <c r="I648" s="114"/>
      <c r="J648" s="114"/>
      <c r="K648" s="114"/>
    </row>
    <row r="649" spans="2:11">
      <c r="B649" s="113"/>
      <c r="C649" s="113"/>
      <c r="D649" s="113"/>
      <c r="E649" s="114"/>
      <c r="F649" s="114"/>
      <c r="G649" s="114"/>
      <c r="H649" s="114"/>
      <c r="I649" s="114"/>
      <c r="J649" s="114"/>
      <c r="K649" s="114"/>
    </row>
    <row r="650" spans="2:11">
      <c r="B650" s="113"/>
      <c r="C650" s="113"/>
      <c r="D650" s="113"/>
      <c r="E650" s="114"/>
      <c r="F650" s="114"/>
      <c r="G650" s="114"/>
      <c r="H650" s="114"/>
      <c r="I650" s="114"/>
      <c r="J650" s="114"/>
      <c r="K650" s="114"/>
    </row>
    <row r="651" spans="2:11">
      <c r="B651" s="113"/>
      <c r="C651" s="113"/>
      <c r="D651" s="113"/>
      <c r="E651" s="114"/>
      <c r="F651" s="114"/>
      <c r="G651" s="114"/>
      <c r="H651" s="114"/>
      <c r="I651" s="114"/>
      <c r="J651" s="114"/>
      <c r="K651" s="114"/>
    </row>
    <row r="652" spans="2:11">
      <c r="B652" s="113"/>
      <c r="C652" s="113"/>
      <c r="D652" s="113"/>
      <c r="E652" s="114"/>
      <c r="F652" s="114"/>
      <c r="G652" s="114"/>
      <c r="H652" s="114"/>
      <c r="I652" s="114"/>
      <c r="J652" s="114"/>
      <c r="K652" s="114"/>
    </row>
    <row r="653" spans="2:11">
      <c r="B653" s="113"/>
      <c r="C653" s="113"/>
      <c r="D653" s="113"/>
      <c r="E653" s="114"/>
      <c r="F653" s="114"/>
      <c r="G653" s="114"/>
      <c r="H653" s="114"/>
      <c r="I653" s="114"/>
      <c r="J653" s="114"/>
      <c r="K653" s="114"/>
    </row>
    <row r="654" spans="2:11">
      <c r="B654" s="113"/>
      <c r="C654" s="113"/>
      <c r="D654" s="113"/>
      <c r="E654" s="114"/>
      <c r="F654" s="114"/>
      <c r="G654" s="114"/>
      <c r="H654" s="114"/>
      <c r="I654" s="114"/>
      <c r="J654" s="114"/>
      <c r="K654" s="114"/>
    </row>
    <row r="655" spans="2:11">
      <c r="B655" s="113"/>
      <c r="C655" s="113"/>
      <c r="D655" s="113"/>
      <c r="E655" s="114"/>
      <c r="F655" s="114"/>
      <c r="G655" s="114"/>
      <c r="H655" s="114"/>
      <c r="I655" s="114"/>
      <c r="J655" s="114"/>
      <c r="K655" s="114"/>
    </row>
    <row r="656" spans="2:11">
      <c r="B656" s="113"/>
      <c r="C656" s="113"/>
      <c r="D656" s="113"/>
      <c r="E656" s="114"/>
      <c r="F656" s="114"/>
      <c r="G656" s="114"/>
      <c r="H656" s="114"/>
      <c r="I656" s="114"/>
      <c r="J656" s="114"/>
      <c r="K656" s="114"/>
    </row>
    <row r="657" spans="2:11">
      <c r="B657" s="113"/>
      <c r="C657" s="113"/>
      <c r="D657" s="113"/>
      <c r="E657" s="114"/>
      <c r="F657" s="114"/>
      <c r="G657" s="114"/>
      <c r="H657" s="114"/>
      <c r="I657" s="114"/>
      <c r="J657" s="114"/>
      <c r="K657" s="114"/>
    </row>
    <row r="658" spans="2:11">
      <c r="B658" s="113"/>
      <c r="C658" s="113"/>
      <c r="D658" s="113"/>
      <c r="E658" s="114"/>
      <c r="F658" s="114"/>
      <c r="G658" s="114"/>
      <c r="H658" s="114"/>
      <c r="I658" s="114"/>
      <c r="J658" s="114"/>
      <c r="K658" s="114"/>
    </row>
    <row r="659" spans="2:11">
      <c r="B659" s="113"/>
      <c r="C659" s="113"/>
      <c r="D659" s="113"/>
      <c r="E659" s="114"/>
      <c r="F659" s="114"/>
      <c r="G659" s="114"/>
      <c r="H659" s="114"/>
      <c r="I659" s="114"/>
      <c r="J659" s="114"/>
      <c r="K659" s="114"/>
    </row>
    <row r="660" spans="2:11">
      <c r="B660" s="113"/>
      <c r="C660" s="113"/>
      <c r="D660" s="113"/>
      <c r="E660" s="114"/>
      <c r="F660" s="114"/>
      <c r="G660" s="114"/>
      <c r="H660" s="114"/>
      <c r="I660" s="114"/>
      <c r="J660" s="114"/>
      <c r="K660" s="114"/>
    </row>
    <row r="661" spans="2:11">
      <c r="B661" s="113"/>
      <c r="C661" s="113"/>
      <c r="D661" s="113"/>
      <c r="E661" s="114"/>
      <c r="F661" s="114"/>
      <c r="G661" s="114"/>
      <c r="H661" s="114"/>
      <c r="I661" s="114"/>
      <c r="J661" s="114"/>
      <c r="K661" s="114"/>
    </row>
    <row r="662" spans="2:11">
      <c r="B662" s="113"/>
      <c r="C662" s="113"/>
      <c r="D662" s="113"/>
      <c r="E662" s="114"/>
      <c r="F662" s="114"/>
      <c r="G662" s="114"/>
      <c r="H662" s="114"/>
      <c r="I662" s="114"/>
      <c r="J662" s="114"/>
      <c r="K662" s="114"/>
    </row>
    <row r="663" spans="2:11">
      <c r="B663" s="113"/>
      <c r="C663" s="113"/>
      <c r="D663" s="113"/>
      <c r="E663" s="114"/>
      <c r="F663" s="114"/>
      <c r="G663" s="114"/>
      <c r="H663" s="114"/>
      <c r="I663" s="114"/>
      <c r="J663" s="114"/>
      <c r="K663" s="114"/>
    </row>
    <row r="664" spans="2:11">
      <c r="B664" s="113"/>
      <c r="C664" s="113"/>
      <c r="D664" s="113"/>
      <c r="E664" s="114"/>
      <c r="F664" s="114"/>
      <c r="G664" s="114"/>
      <c r="H664" s="114"/>
      <c r="I664" s="114"/>
      <c r="J664" s="114"/>
      <c r="K664" s="114"/>
    </row>
    <row r="665" spans="2:11">
      <c r="B665" s="113"/>
      <c r="C665" s="113"/>
      <c r="D665" s="113"/>
      <c r="E665" s="114"/>
      <c r="F665" s="114"/>
      <c r="G665" s="114"/>
      <c r="H665" s="114"/>
      <c r="I665" s="114"/>
      <c r="J665" s="114"/>
      <c r="K665" s="114"/>
    </row>
    <row r="666" spans="2:11">
      <c r="B666" s="113"/>
      <c r="C666" s="113"/>
      <c r="D666" s="113"/>
      <c r="E666" s="114"/>
      <c r="F666" s="114"/>
      <c r="G666" s="114"/>
      <c r="H666" s="114"/>
      <c r="I666" s="114"/>
      <c r="J666" s="114"/>
      <c r="K666" s="114"/>
    </row>
    <row r="667" spans="2:11">
      <c r="B667" s="113"/>
      <c r="C667" s="113"/>
      <c r="D667" s="113"/>
      <c r="E667" s="114"/>
      <c r="F667" s="114"/>
      <c r="G667" s="114"/>
      <c r="H667" s="114"/>
      <c r="I667" s="114"/>
      <c r="J667" s="114"/>
      <c r="K667" s="114"/>
    </row>
    <row r="668" spans="2:11">
      <c r="B668" s="113"/>
      <c r="C668" s="113"/>
      <c r="D668" s="113"/>
      <c r="E668" s="114"/>
      <c r="F668" s="114"/>
      <c r="G668" s="114"/>
      <c r="H668" s="114"/>
      <c r="I668" s="114"/>
      <c r="J668" s="114"/>
      <c r="K668" s="114"/>
    </row>
    <row r="669" spans="2:11">
      <c r="B669" s="113"/>
      <c r="C669" s="113"/>
      <c r="D669" s="113"/>
      <c r="E669" s="114"/>
      <c r="F669" s="114"/>
      <c r="G669" s="114"/>
      <c r="H669" s="114"/>
      <c r="I669" s="114"/>
      <c r="J669" s="114"/>
      <c r="K669" s="114"/>
    </row>
    <row r="670" spans="2:11">
      <c r="B670" s="113"/>
      <c r="C670" s="113"/>
      <c r="D670" s="113"/>
      <c r="E670" s="114"/>
      <c r="F670" s="114"/>
      <c r="G670" s="114"/>
      <c r="H670" s="114"/>
      <c r="I670" s="114"/>
      <c r="J670" s="114"/>
      <c r="K670" s="114"/>
    </row>
    <row r="671" spans="2:11">
      <c r="B671" s="113"/>
      <c r="C671" s="113"/>
      <c r="D671" s="113"/>
      <c r="E671" s="114"/>
      <c r="F671" s="114"/>
      <c r="G671" s="114"/>
      <c r="H671" s="114"/>
      <c r="I671" s="114"/>
      <c r="J671" s="114"/>
      <c r="K671" s="114"/>
    </row>
    <row r="672" spans="2:11">
      <c r="B672" s="113"/>
      <c r="C672" s="113"/>
      <c r="D672" s="113"/>
      <c r="E672" s="114"/>
      <c r="F672" s="114"/>
      <c r="G672" s="114"/>
      <c r="H672" s="114"/>
      <c r="I672" s="114"/>
      <c r="J672" s="114"/>
      <c r="K672" s="114"/>
    </row>
    <row r="673" spans="2:11">
      <c r="B673" s="113"/>
      <c r="C673" s="113"/>
      <c r="D673" s="113"/>
      <c r="E673" s="114"/>
      <c r="F673" s="114"/>
      <c r="G673" s="114"/>
      <c r="H673" s="114"/>
      <c r="I673" s="114"/>
      <c r="J673" s="114"/>
      <c r="K673" s="114"/>
    </row>
    <row r="674" spans="2:11">
      <c r="B674" s="113"/>
      <c r="C674" s="113"/>
      <c r="D674" s="113"/>
      <c r="E674" s="114"/>
      <c r="F674" s="114"/>
      <c r="G674" s="114"/>
      <c r="H674" s="114"/>
      <c r="I674" s="114"/>
      <c r="J674" s="114"/>
      <c r="K674" s="114"/>
    </row>
    <row r="675" spans="2:11">
      <c r="B675" s="113"/>
      <c r="C675" s="113"/>
      <c r="D675" s="113"/>
      <c r="E675" s="114"/>
      <c r="F675" s="114"/>
      <c r="G675" s="114"/>
      <c r="H675" s="114"/>
      <c r="I675" s="114"/>
      <c r="J675" s="114"/>
      <c r="K675" s="114"/>
    </row>
    <row r="676" spans="2:11">
      <c r="B676" s="113"/>
      <c r="C676" s="113"/>
      <c r="D676" s="113"/>
      <c r="E676" s="114"/>
      <c r="F676" s="114"/>
      <c r="G676" s="114"/>
      <c r="H676" s="114"/>
      <c r="I676" s="114"/>
      <c r="J676" s="114"/>
      <c r="K676" s="114"/>
    </row>
    <row r="677" spans="2:11">
      <c r="B677" s="113"/>
      <c r="C677" s="113"/>
      <c r="D677" s="113"/>
      <c r="E677" s="114"/>
      <c r="F677" s="114"/>
      <c r="G677" s="114"/>
      <c r="H677" s="114"/>
      <c r="I677" s="114"/>
      <c r="J677" s="114"/>
      <c r="K677" s="114"/>
    </row>
    <row r="678" spans="2:11">
      <c r="B678" s="113"/>
      <c r="C678" s="113"/>
      <c r="D678" s="113"/>
      <c r="E678" s="114"/>
      <c r="F678" s="114"/>
      <c r="G678" s="114"/>
      <c r="H678" s="114"/>
      <c r="I678" s="114"/>
      <c r="J678" s="114"/>
      <c r="K678" s="114"/>
    </row>
    <row r="679" spans="2:11">
      <c r="B679" s="113"/>
      <c r="C679" s="113"/>
      <c r="D679" s="113"/>
      <c r="E679" s="114"/>
      <c r="F679" s="114"/>
      <c r="G679" s="114"/>
      <c r="H679" s="114"/>
      <c r="I679" s="114"/>
      <c r="J679" s="114"/>
      <c r="K679" s="114"/>
    </row>
    <row r="680" spans="2:11">
      <c r="B680" s="113"/>
      <c r="C680" s="113"/>
      <c r="D680" s="113"/>
      <c r="E680" s="114"/>
      <c r="F680" s="114"/>
      <c r="G680" s="114"/>
      <c r="H680" s="114"/>
      <c r="I680" s="114"/>
      <c r="J680" s="114"/>
      <c r="K680" s="114"/>
    </row>
    <row r="681" spans="2:11">
      <c r="B681" s="113"/>
      <c r="C681" s="113"/>
      <c r="D681" s="113"/>
      <c r="E681" s="114"/>
      <c r="F681" s="114"/>
      <c r="G681" s="114"/>
      <c r="H681" s="114"/>
      <c r="I681" s="114"/>
      <c r="J681" s="114"/>
      <c r="K681" s="114"/>
    </row>
    <row r="682" spans="2:11">
      <c r="B682" s="113"/>
      <c r="C682" s="113"/>
      <c r="D682" s="113"/>
      <c r="E682" s="114"/>
      <c r="F682" s="114"/>
      <c r="G682" s="114"/>
      <c r="H682" s="114"/>
      <c r="I682" s="114"/>
      <c r="J682" s="114"/>
      <c r="K682" s="114"/>
    </row>
    <row r="683" spans="2:11">
      <c r="B683" s="113"/>
      <c r="C683" s="113"/>
      <c r="D683" s="113"/>
      <c r="E683" s="114"/>
      <c r="F683" s="114"/>
      <c r="G683" s="114"/>
      <c r="H683" s="114"/>
      <c r="I683" s="114"/>
      <c r="J683" s="114"/>
      <c r="K683" s="114"/>
    </row>
    <row r="684" spans="2:11">
      <c r="B684" s="113"/>
      <c r="C684" s="113"/>
      <c r="D684" s="113"/>
      <c r="E684" s="114"/>
      <c r="F684" s="114"/>
      <c r="G684" s="114"/>
      <c r="H684" s="114"/>
      <c r="I684" s="114"/>
      <c r="J684" s="114"/>
      <c r="K684" s="114"/>
    </row>
    <row r="685" spans="2:11">
      <c r="B685" s="113"/>
      <c r="C685" s="113"/>
      <c r="D685" s="113"/>
      <c r="E685" s="114"/>
      <c r="F685" s="114"/>
      <c r="G685" s="114"/>
      <c r="H685" s="114"/>
      <c r="I685" s="114"/>
      <c r="J685" s="114"/>
      <c r="K685" s="114"/>
    </row>
    <row r="686" spans="2:11">
      <c r="B686" s="113"/>
      <c r="C686" s="113"/>
      <c r="D686" s="113"/>
      <c r="E686" s="114"/>
      <c r="F686" s="114"/>
      <c r="G686" s="114"/>
      <c r="H686" s="114"/>
      <c r="I686" s="114"/>
      <c r="J686" s="114"/>
      <c r="K686" s="114"/>
    </row>
    <row r="687" spans="2:11">
      <c r="B687" s="113"/>
      <c r="C687" s="113"/>
      <c r="D687" s="113"/>
      <c r="E687" s="114"/>
      <c r="F687" s="114"/>
      <c r="G687" s="114"/>
      <c r="H687" s="114"/>
      <c r="I687" s="114"/>
      <c r="J687" s="114"/>
      <c r="K687" s="114"/>
    </row>
    <row r="688" spans="2:11">
      <c r="B688" s="113"/>
      <c r="C688" s="113"/>
      <c r="D688" s="113"/>
      <c r="E688" s="114"/>
      <c r="F688" s="114"/>
      <c r="G688" s="114"/>
      <c r="H688" s="114"/>
      <c r="I688" s="114"/>
      <c r="J688" s="114"/>
      <c r="K688" s="114"/>
    </row>
    <row r="689" spans="2:11">
      <c r="B689" s="113"/>
      <c r="C689" s="113"/>
      <c r="D689" s="113"/>
      <c r="E689" s="114"/>
      <c r="F689" s="114"/>
      <c r="G689" s="114"/>
      <c r="H689" s="114"/>
      <c r="I689" s="114"/>
      <c r="J689" s="114"/>
      <c r="K689" s="114"/>
    </row>
    <row r="690" spans="2:11">
      <c r="B690" s="113"/>
      <c r="C690" s="113"/>
      <c r="D690" s="113"/>
      <c r="E690" s="114"/>
      <c r="F690" s="114"/>
      <c r="G690" s="114"/>
      <c r="H690" s="114"/>
      <c r="I690" s="114"/>
      <c r="J690" s="114"/>
      <c r="K690" s="114"/>
    </row>
    <row r="691" spans="2:11">
      <c r="B691" s="113"/>
      <c r="C691" s="113"/>
      <c r="D691" s="113"/>
      <c r="E691" s="114"/>
      <c r="F691" s="114"/>
      <c r="G691" s="114"/>
      <c r="H691" s="114"/>
      <c r="I691" s="114"/>
      <c r="J691" s="114"/>
      <c r="K691" s="114"/>
    </row>
    <row r="692" spans="2:11">
      <c r="B692" s="113"/>
      <c r="C692" s="113"/>
      <c r="D692" s="113"/>
      <c r="E692" s="114"/>
      <c r="F692" s="114"/>
      <c r="G692" s="114"/>
      <c r="H692" s="114"/>
      <c r="I692" s="114"/>
      <c r="J692" s="114"/>
      <c r="K692" s="114"/>
    </row>
    <row r="693" spans="2:11">
      <c r="B693" s="113"/>
      <c r="C693" s="113"/>
      <c r="D693" s="113"/>
      <c r="E693" s="114"/>
      <c r="F693" s="114"/>
      <c r="G693" s="114"/>
      <c r="H693" s="114"/>
      <c r="I693" s="114"/>
      <c r="J693" s="114"/>
      <c r="K693" s="114"/>
    </row>
    <row r="694" spans="2:11">
      <c r="B694" s="113"/>
      <c r="C694" s="113"/>
      <c r="D694" s="113"/>
      <c r="E694" s="114"/>
      <c r="F694" s="114"/>
      <c r="G694" s="114"/>
      <c r="H694" s="114"/>
      <c r="I694" s="114"/>
      <c r="J694" s="114"/>
      <c r="K694" s="114"/>
    </row>
    <row r="695" spans="2:11">
      <c r="B695" s="113"/>
      <c r="C695" s="113"/>
      <c r="D695" s="113"/>
      <c r="E695" s="114"/>
      <c r="F695" s="114"/>
      <c r="G695" s="114"/>
      <c r="H695" s="114"/>
      <c r="I695" s="114"/>
      <c r="J695" s="114"/>
      <c r="K695" s="114"/>
    </row>
    <row r="696" spans="2:11">
      <c r="B696" s="113"/>
      <c r="C696" s="113"/>
      <c r="D696" s="113"/>
      <c r="E696" s="114"/>
      <c r="F696" s="114"/>
      <c r="G696" s="114"/>
      <c r="H696" s="114"/>
      <c r="I696" s="114"/>
      <c r="J696" s="114"/>
      <c r="K696" s="114"/>
    </row>
    <row r="697" spans="2:11">
      <c r="B697" s="113"/>
      <c r="C697" s="113"/>
      <c r="D697" s="113"/>
      <c r="E697" s="114"/>
      <c r="F697" s="114"/>
      <c r="G697" s="114"/>
      <c r="H697" s="114"/>
      <c r="I697" s="114"/>
      <c r="J697" s="114"/>
      <c r="K697" s="114"/>
    </row>
    <row r="698" spans="2:11">
      <c r="B698" s="113"/>
      <c r="C698" s="113"/>
      <c r="D698" s="113"/>
      <c r="E698" s="114"/>
      <c r="F698" s="114"/>
      <c r="G698" s="114"/>
      <c r="H698" s="114"/>
      <c r="I698" s="114"/>
      <c r="J698" s="114"/>
      <c r="K698" s="114"/>
    </row>
    <row r="699" spans="2:11">
      <c r="B699" s="113"/>
      <c r="C699" s="113"/>
      <c r="D699" s="113"/>
      <c r="E699" s="114"/>
      <c r="F699" s="114"/>
      <c r="G699" s="114"/>
      <c r="H699" s="114"/>
      <c r="I699" s="114"/>
      <c r="J699" s="114"/>
      <c r="K699" s="114"/>
    </row>
    <row r="700" spans="2:11">
      <c r="B700" s="113"/>
      <c r="C700" s="113"/>
      <c r="D700" s="113"/>
      <c r="E700" s="114"/>
      <c r="F700" s="114"/>
      <c r="G700" s="114"/>
      <c r="H700" s="114"/>
      <c r="I700" s="114"/>
      <c r="J700" s="114"/>
      <c r="K700" s="114"/>
    </row>
    <row r="701" spans="2:11">
      <c r="B701" s="113"/>
      <c r="C701" s="113"/>
      <c r="D701" s="113"/>
      <c r="E701" s="114"/>
      <c r="F701" s="114"/>
      <c r="G701" s="114"/>
      <c r="H701" s="114"/>
      <c r="I701" s="114"/>
      <c r="J701" s="114"/>
      <c r="K701" s="114"/>
    </row>
    <row r="702" spans="2:11">
      <c r="B702" s="113"/>
      <c r="C702" s="113"/>
      <c r="D702" s="113"/>
      <c r="E702" s="114"/>
      <c r="F702" s="114"/>
      <c r="G702" s="114"/>
      <c r="H702" s="114"/>
      <c r="I702" s="114"/>
      <c r="J702" s="114"/>
      <c r="K702" s="114"/>
    </row>
    <row r="703" spans="2:11">
      <c r="B703" s="113"/>
      <c r="C703" s="113"/>
      <c r="D703" s="113"/>
      <c r="E703" s="114"/>
      <c r="F703" s="114"/>
      <c r="G703" s="114"/>
      <c r="H703" s="114"/>
      <c r="I703" s="114"/>
      <c r="J703" s="114"/>
      <c r="K703" s="114"/>
    </row>
    <row r="704" spans="2:11">
      <c r="B704" s="113"/>
      <c r="C704" s="113"/>
      <c r="D704" s="113"/>
      <c r="E704" s="114"/>
      <c r="F704" s="114"/>
      <c r="G704" s="114"/>
      <c r="H704" s="114"/>
      <c r="I704" s="114"/>
      <c r="J704" s="114"/>
      <c r="K704" s="114"/>
    </row>
    <row r="705" spans="2:11">
      <c r="B705" s="113"/>
      <c r="C705" s="113"/>
      <c r="D705" s="113"/>
      <c r="E705" s="114"/>
      <c r="F705" s="114"/>
      <c r="G705" s="114"/>
      <c r="H705" s="114"/>
      <c r="I705" s="114"/>
      <c r="J705" s="114"/>
      <c r="K705" s="114"/>
    </row>
    <row r="706" spans="2:11">
      <c r="B706" s="113"/>
      <c r="C706" s="113"/>
      <c r="D706" s="113"/>
      <c r="E706" s="114"/>
      <c r="F706" s="114"/>
      <c r="G706" s="114"/>
      <c r="H706" s="114"/>
      <c r="I706" s="114"/>
      <c r="J706" s="114"/>
      <c r="K706" s="114"/>
    </row>
    <row r="707" spans="2:11">
      <c r="B707" s="113"/>
      <c r="C707" s="113"/>
      <c r="D707" s="113"/>
      <c r="E707" s="114"/>
      <c r="F707" s="114"/>
      <c r="G707" s="114"/>
      <c r="H707" s="114"/>
      <c r="I707" s="114"/>
      <c r="J707" s="114"/>
      <c r="K707" s="114"/>
    </row>
    <row r="708" spans="2:11">
      <c r="B708" s="113"/>
      <c r="C708" s="113"/>
      <c r="D708" s="113"/>
      <c r="E708" s="114"/>
      <c r="F708" s="114"/>
      <c r="G708" s="114"/>
      <c r="H708" s="114"/>
      <c r="I708" s="114"/>
      <c r="J708" s="114"/>
      <c r="K708" s="114"/>
    </row>
    <row r="709" spans="2:11">
      <c r="B709" s="113"/>
      <c r="C709" s="113"/>
      <c r="D709" s="113"/>
      <c r="E709" s="114"/>
      <c r="F709" s="114"/>
      <c r="G709" s="114"/>
      <c r="H709" s="114"/>
      <c r="I709" s="114"/>
      <c r="J709" s="114"/>
      <c r="K709" s="114"/>
    </row>
    <row r="710" spans="2:11">
      <c r="B710" s="113"/>
      <c r="C710" s="113"/>
      <c r="D710" s="113"/>
      <c r="E710" s="114"/>
      <c r="F710" s="114"/>
      <c r="G710" s="114"/>
      <c r="H710" s="114"/>
      <c r="I710" s="114"/>
      <c r="J710" s="114"/>
      <c r="K710" s="114"/>
    </row>
    <row r="711" spans="2:11">
      <c r="B711" s="113"/>
      <c r="C711" s="113"/>
      <c r="D711" s="113"/>
      <c r="E711" s="114"/>
      <c r="F711" s="114"/>
      <c r="G711" s="114"/>
      <c r="H711" s="114"/>
      <c r="I711" s="114"/>
      <c r="J711" s="114"/>
      <c r="K711" s="114"/>
    </row>
    <row r="712" spans="2:11">
      <c r="B712" s="113"/>
      <c r="C712" s="113"/>
      <c r="D712" s="113"/>
      <c r="E712" s="114"/>
      <c r="F712" s="114"/>
      <c r="G712" s="114"/>
      <c r="H712" s="114"/>
      <c r="I712" s="114"/>
      <c r="J712" s="114"/>
      <c r="K712" s="114"/>
    </row>
    <row r="713" spans="2:11">
      <c r="B713" s="113"/>
      <c r="C713" s="113"/>
      <c r="D713" s="113"/>
      <c r="E713" s="114"/>
      <c r="F713" s="114"/>
      <c r="G713" s="114"/>
      <c r="H713" s="114"/>
      <c r="I713" s="114"/>
      <c r="J713" s="114"/>
      <c r="K713" s="114"/>
    </row>
    <row r="714" spans="2:11">
      <c r="B714" s="113"/>
      <c r="C714" s="113"/>
      <c r="D714" s="113"/>
      <c r="E714" s="114"/>
      <c r="F714" s="114"/>
      <c r="G714" s="114"/>
      <c r="H714" s="114"/>
      <c r="I714" s="114"/>
      <c r="J714" s="114"/>
      <c r="K714" s="114"/>
    </row>
    <row r="715" spans="2:11">
      <c r="B715" s="113"/>
      <c r="C715" s="113"/>
      <c r="D715" s="113"/>
      <c r="E715" s="114"/>
      <c r="F715" s="114"/>
      <c r="G715" s="114"/>
      <c r="H715" s="114"/>
      <c r="I715" s="114"/>
      <c r="J715" s="114"/>
      <c r="K715" s="114"/>
    </row>
    <row r="716" spans="2:11">
      <c r="B716" s="113"/>
      <c r="C716" s="113"/>
      <c r="D716" s="113"/>
      <c r="E716" s="114"/>
      <c r="F716" s="114"/>
      <c r="G716" s="114"/>
      <c r="H716" s="114"/>
      <c r="I716" s="114"/>
      <c r="J716" s="114"/>
      <c r="K716" s="114"/>
    </row>
    <row r="717" spans="2:11">
      <c r="B717" s="113"/>
      <c r="C717" s="113"/>
      <c r="D717" s="113"/>
      <c r="E717" s="114"/>
      <c r="F717" s="114"/>
      <c r="G717" s="114"/>
      <c r="H717" s="114"/>
      <c r="I717" s="114"/>
      <c r="J717" s="114"/>
      <c r="K717" s="114"/>
    </row>
    <row r="718" spans="2:11">
      <c r="B718" s="113"/>
      <c r="C718" s="113"/>
      <c r="D718" s="113"/>
      <c r="E718" s="114"/>
      <c r="F718" s="114"/>
      <c r="G718" s="114"/>
      <c r="H718" s="114"/>
      <c r="I718" s="114"/>
      <c r="J718" s="114"/>
      <c r="K718" s="114"/>
    </row>
    <row r="719" spans="2:11">
      <c r="B719" s="113"/>
      <c r="C719" s="113"/>
      <c r="D719" s="113"/>
      <c r="E719" s="114"/>
      <c r="F719" s="114"/>
      <c r="G719" s="114"/>
      <c r="H719" s="114"/>
      <c r="I719" s="114"/>
      <c r="J719" s="114"/>
      <c r="K719" s="114"/>
    </row>
    <row r="720" spans="2:11">
      <c r="B720" s="113"/>
      <c r="C720" s="113"/>
      <c r="D720" s="113"/>
      <c r="E720" s="114"/>
      <c r="F720" s="114"/>
      <c r="G720" s="114"/>
      <c r="H720" s="114"/>
      <c r="I720" s="114"/>
      <c r="J720" s="114"/>
      <c r="K720" s="114"/>
    </row>
    <row r="721" spans="2:11">
      <c r="B721" s="113"/>
      <c r="C721" s="113"/>
      <c r="D721" s="113"/>
      <c r="E721" s="114"/>
      <c r="F721" s="114"/>
      <c r="G721" s="114"/>
      <c r="H721" s="114"/>
      <c r="I721" s="114"/>
      <c r="J721" s="114"/>
      <c r="K721" s="114"/>
    </row>
    <row r="722" spans="2:11">
      <c r="B722" s="113"/>
      <c r="C722" s="113"/>
      <c r="D722" s="113"/>
      <c r="E722" s="114"/>
      <c r="F722" s="114"/>
      <c r="G722" s="114"/>
      <c r="H722" s="114"/>
      <c r="I722" s="114"/>
      <c r="J722" s="114"/>
      <c r="K722" s="114"/>
    </row>
    <row r="723" spans="2:11">
      <c r="B723" s="113"/>
      <c r="C723" s="113"/>
      <c r="D723" s="113"/>
      <c r="E723" s="114"/>
      <c r="F723" s="114"/>
      <c r="G723" s="114"/>
      <c r="H723" s="114"/>
      <c r="I723" s="114"/>
      <c r="J723" s="114"/>
      <c r="K723" s="114"/>
    </row>
    <row r="724" spans="2:11">
      <c r="B724" s="113"/>
      <c r="C724" s="113"/>
      <c r="D724" s="113"/>
      <c r="E724" s="114"/>
      <c r="F724" s="114"/>
      <c r="G724" s="114"/>
      <c r="H724" s="114"/>
      <c r="I724" s="114"/>
      <c r="J724" s="114"/>
      <c r="K724" s="114"/>
    </row>
    <row r="725" spans="2:11">
      <c r="B725" s="113"/>
      <c r="C725" s="113"/>
      <c r="D725" s="113"/>
      <c r="E725" s="114"/>
      <c r="F725" s="114"/>
      <c r="G725" s="114"/>
      <c r="H725" s="114"/>
      <c r="I725" s="114"/>
      <c r="J725" s="114"/>
      <c r="K725" s="114"/>
    </row>
    <row r="726" spans="2:11">
      <c r="B726" s="113"/>
      <c r="C726" s="113"/>
      <c r="D726" s="113"/>
      <c r="E726" s="114"/>
      <c r="F726" s="114"/>
      <c r="G726" s="114"/>
      <c r="H726" s="114"/>
      <c r="I726" s="114"/>
      <c r="J726" s="114"/>
      <c r="K726" s="114"/>
    </row>
    <row r="727" spans="2:11">
      <c r="B727" s="113"/>
      <c r="C727" s="113"/>
      <c r="D727" s="113"/>
      <c r="E727" s="114"/>
      <c r="F727" s="114"/>
      <c r="G727" s="114"/>
      <c r="H727" s="114"/>
      <c r="I727" s="114"/>
      <c r="J727" s="114"/>
      <c r="K727" s="114"/>
    </row>
    <row r="728" spans="2:11">
      <c r="B728" s="113"/>
      <c r="C728" s="113"/>
      <c r="D728" s="113"/>
      <c r="E728" s="114"/>
      <c r="F728" s="114"/>
      <c r="G728" s="114"/>
      <c r="H728" s="114"/>
      <c r="I728" s="114"/>
      <c r="J728" s="114"/>
      <c r="K728" s="114"/>
    </row>
    <row r="729" spans="2:11">
      <c r="B729" s="113"/>
      <c r="C729" s="113"/>
      <c r="D729" s="113"/>
      <c r="E729" s="114"/>
      <c r="F729" s="114"/>
      <c r="G729" s="114"/>
      <c r="H729" s="114"/>
      <c r="I729" s="114"/>
      <c r="J729" s="114"/>
      <c r="K729" s="114"/>
    </row>
    <row r="730" spans="2:11">
      <c r="B730" s="113"/>
      <c r="C730" s="113"/>
      <c r="D730" s="113"/>
      <c r="E730" s="114"/>
      <c r="F730" s="114"/>
      <c r="G730" s="114"/>
      <c r="H730" s="114"/>
      <c r="I730" s="114"/>
      <c r="J730" s="114"/>
      <c r="K730" s="114"/>
    </row>
    <row r="731" spans="2:11">
      <c r="B731" s="113"/>
      <c r="C731" s="113"/>
      <c r="D731" s="113"/>
      <c r="E731" s="114"/>
      <c r="F731" s="114"/>
      <c r="G731" s="114"/>
      <c r="H731" s="114"/>
      <c r="I731" s="114"/>
      <c r="J731" s="114"/>
      <c r="K731" s="114"/>
    </row>
    <row r="732" spans="2:11">
      <c r="B732" s="113"/>
      <c r="C732" s="113"/>
      <c r="D732" s="113"/>
      <c r="E732" s="114"/>
      <c r="F732" s="114"/>
      <c r="G732" s="114"/>
      <c r="H732" s="114"/>
      <c r="I732" s="114"/>
      <c r="J732" s="114"/>
      <c r="K732" s="114"/>
    </row>
    <row r="733" spans="2:11">
      <c r="B733" s="113"/>
      <c r="C733" s="113"/>
      <c r="D733" s="113"/>
      <c r="E733" s="114"/>
      <c r="F733" s="114"/>
      <c r="G733" s="114"/>
      <c r="H733" s="114"/>
      <c r="I733" s="114"/>
      <c r="J733" s="114"/>
      <c r="K733" s="114"/>
    </row>
    <row r="734" spans="2:11">
      <c r="B734" s="113"/>
      <c r="C734" s="113"/>
      <c r="D734" s="113"/>
      <c r="E734" s="114"/>
      <c r="F734" s="114"/>
      <c r="G734" s="114"/>
      <c r="H734" s="114"/>
      <c r="I734" s="114"/>
      <c r="J734" s="114"/>
      <c r="K734" s="114"/>
    </row>
    <row r="735" spans="2:11">
      <c r="B735" s="113"/>
      <c r="C735" s="113"/>
      <c r="D735" s="113"/>
      <c r="E735" s="114"/>
      <c r="F735" s="114"/>
      <c r="G735" s="114"/>
      <c r="H735" s="114"/>
      <c r="I735" s="114"/>
      <c r="J735" s="114"/>
      <c r="K735" s="114"/>
    </row>
    <row r="736" spans="2:11">
      <c r="B736" s="113"/>
      <c r="C736" s="113"/>
      <c r="D736" s="113"/>
      <c r="E736" s="114"/>
      <c r="F736" s="114"/>
      <c r="G736" s="114"/>
      <c r="H736" s="114"/>
      <c r="I736" s="114"/>
      <c r="J736" s="114"/>
      <c r="K736" s="114"/>
    </row>
    <row r="737" spans="2:11">
      <c r="B737" s="113"/>
      <c r="C737" s="113"/>
      <c r="D737" s="113"/>
      <c r="E737" s="114"/>
      <c r="F737" s="114"/>
      <c r="G737" s="114"/>
      <c r="H737" s="114"/>
      <c r="I737" s="114"/>
      <c r="J737" s="114"/>
      <c r="K737" s="114"/>
    </row>
    <row r="738" spans="2:11">
      <c r="B738" s="113"/>
      <c r="C738" s="113"/>
      <c r="D738" s="113"/>
      <c r="E738" s="114"/>
      <c r="F738" s="114"/>
      <c r="G738" s="114"/>
      <c r="H738" s="114"/>
      <c r="I738" s="114"/>
      <c r="J738" s="114"/>
      <c r="K738" s="114"/>
    </row>
    <row r="739" spans="2:11">
      <c r="B739" s="113"/>
      <c r="C739" s="113"/>
      <c r="D739" s="113"/>
      <c r="E739" s="114"/>
      <c r="F739" s="114"/>
      <c r="G739" s="114"/>
      <c r="H739" s="114"/>
      <c r="I739" s="114"/>
      <c r="J739" s="114"/>
      <c r="K739" s="114"/>
    </row>
    <row r="740" spans="2:11">
      <c r="B740" s="113"/>
      <c r="C740" s="113"/>
      <c r="D740" s="113"/>
      <c r="E740" s="114"/>
      <c r="F740" s="114"/>
      <c r="G740" s="114"/>
      <c r="H740" s="114"/>
      <c r="I740" s="114"/>
      <c r="J740" s="114"/>
      <c r="K740" s="114"/>
    </row>
    <row r="741" spans="2:11">
      <c r="B741" s="113"/>
      <c r="C741" s="113"/>
      <c r="D741" s="113"/>
      <c r="E741" s="114"/>
      <c r="F741" s="114"/>
      <c r="G741" s="114"/>
      <c r="H741" s="114"/>
      <c r="I741" s="114"/>
      <c r="J741" s="114"/>
      <c r="K741" s="114"/>
    </row>
    <row r="742" spans="2:11">
      <c r="B742" s="113"/>
      <c r="C742" s="113"/>
      <c r="D742" s="113"/>
      <c r="E742" s="114"/>
      <c r="F742" s="114"/>
      <c r="G742" s="114"/>
      <c r="H742" s="114"/>
      <c r="I742" s="114"/>
      <c r="J742" s="114"/>
      <c r="K742" s="114"/>
    </row>
    <row r="743" spans="2:11">
      <c r="B743" s="113"/>
      <c r="C743" s="113"/>
      <c r="D743" s="113"/>
      <c r="E743" s="114"/>
      <c r="F743" s="114"/>
      <c r="G743" s="114"/>
      <c r="H743" s="114"/>
      <c r="I743" s="114"/>
      <c r="J743" s="114"/>
      <c r="K743" s="114"/>
    </row>
    <row r="744" spans="2:11">
      <c r="B744" s="113"/>
      <c r="C744" s="113"/>
      <c r="D744" s="113"/>
      <c r="E744" s="114"/>
      <c r="F744" s="114"/>
      <c r="G744" s="114"/>
      <c r="H744" s="114"/>
      <c r="I744" s="114"/>
      <c r="J744" s="114"/>
      <c r="K744" s="114"/>
    </row>
    <row r="745" spans="2:11">
      <c r="B745" s="113"/>
      <c r="C745" s="113"/>
      <c r="D745" s="113"/>
      <c r="E745" s="114"/>
      <c r="F745" s="114"/>
      <c r="G745" s="114"/>
      <c r="H745" s="114"/>
      <c r="I745" s="114"/>
      <c r="J745" s="114"/>
      <c r="K745" s="114"/>
    </row>
    <row r="746" spans="2:11">
      <c r="B746" s="113"/>
      <c r="C746" s="113"/>
      <c r="D746" s="113"/>
      <c r="E746" s="114"/>
      <c r="F746" s="114"/>
      <c r="G746" s="114"/>
      <c r="H746" s="114"/>
      <c r="I746" s="114"/>
      <c r="J746" s="114"/>
      <c r="K746" s="114"/>
    </row>
    <row r="747" spans="2:11">
      <c r="B747" s="113"/>
      <c r="C747" s="113"/>
      <c r="D747" s="113"/>
      <c r="E747" s="114"/>
      <c r="F747" s="114"/>
      <c r="G747" s="114"/>
      <c r="H747" s="114"/>
      <c r="I747" s="114"/>
      <c r="J747" s="114"/>
      <c r="K747" s="114"/>
    </row>
    <row r="748" spans="2:11">
      <c r="B748" s="113"/>
      <c r="C748" s="113"/>
      <c r="D748" s="113"/>
      <c r="E748" s="114"/>
      <c r="F748" s="114"/>
      <c r="G748" s="114"/>
      <c r="H748" s="114"/>
      <c r="I748" s="114"/>
      <c r="J748" s="114"/>
      <c r="K748" s="114"/>
    </row>
    <row r="749" spans="2:11">
      <c r="B749" s="113"/>
      <c r="C749" s="113"/>
      <c r="D749" s="113"/>
      <c r="E749" s="114"/>
      <c r="F749" s="114"/>
      <c r="G749" s="114"/>
      <c r="H749" s="114"/>
      <c r="I749" s="114"/>
      <c r="J749" s="114"/>
      <c r="K749" s="114"/>
    </row>
    <row r="750" spans="2:11">
      <c r="B750" s="113"/>
      <c r="C750" s="113"/>
      <c r="D750" s="113"/>
      <c r="E750" s="114"/>
      <c r="F750" s="114"/>
      <c r="G750" s="114"/>
      <c r="H750" s="114"/>
      <c r="I750" s="114"/>
      <c r="J750" s="114"/>
      <c r="K750" s="114"/>
    </row>
    <row r="751" spans="2:11">
      <c r="B751" s="113"/>
      <c r="C751" s="113"/>
      <c r="D751" s="113"/>
      <c r="E751" s="114"/>
      <c r="F751" s="114"/>
      <c r="G751" s="114"/>
      <c r="H751" s="114"/>
      <c r="I751" s="114"/>
      <c r="J751" s="114"/>
      <c r="K751" s="114"/>
    </row>
    <row r="752" spans="2:11">
      <c r="B752" s="113"/>
      <c r="C752" s="113"/>
      <c r="D752" s="113"/>
      <c r="E752" s="114"/>
      <c r="F752" s="114"/>
      <c r="G752" s="114"/>
      <c r="H752" s="114"/>
      <c r="I752" s="114"/>
      <c r="J752" s="114"/>
      <c r="K752" s="114"/>
    </row>
    <row r="753" spans="2:11">
      <c r="B753" s="113"/>
      <c r="C753" s="113"/>
      <c r="D753" s="113"/>
      <c r="E753" s="114"/>
      <c r="F753" s="114"/>
      <c r="G753" s="114"/>
      <c r="H753" s="114"/>
      <c r="I753" s="114"/>
      <c r="J753" s="114"/>
      <c r="K753" s="114"/>
    </row>
    <row r="754" spans="2:11">
      <c r="B754" s="113"/>
      <c r="C754" s="113"/>
      <c r="D754" s="113"/>
      <c r="E754" s="114"/>
      <c r="F754" s="114"/>
      <c r="G754" s="114"/>
      <c r="H754" s="114"/>
      <c r="I754" s="114"/>
      <c r="J754" s="114"/>
      <c r="K754" s="114"/>
    </row>
    <row r="755" spans="2:11">
      <c r="B755" s="113"/>
      <c r="C755" s="113"/>
      <c r="D755" s="113"/>
      <c r="E755" s="114"/>
      <c r="F755" s="114"/>
      <c r="G755" s="114"/>
      <c r="H755" s="114"/>
      <c r="I755" s="114"/>
      <c r="J755" s="114"/>
      <c r="K755" s="114"/>
    </row>
    <row r="756" spans="2:11">
      <c r="B756" s="113"/>
      <c r="C756" s="113"/>
      <c r="D756" s="113"/>
      <c r="E756" s="114"/>
      <c r="F756" s="114"/>
      <c r="G756" s="114"/>
      <c r="H756" s="114"/>
      <c r="I756" s="114"/>
      <c r="J756" s="114"/>
      <c r="K756" s="114"/>
    </row>
    <row r="757" spans="2:11">
      <c r="B757" s="113"/>
      <c r="C757" s="113"/>
      <c r="D757" s="113"/>
      <c r="E757" s="114"/>
      <c r="F757" s="114"/>
      <c r="G757" s="114"/>
      <c r="H757" s="114"/>
      <c r="I757" s="114"/>
      <c r="J757" s="114"/>
      <c r="K757" s="114"/>
    </row>
    <row r="758" spans="2:11">
      <c r="B758" s="113"/>
      <c r="C758" s="113"/>
      <c r="D758" s="113"/>
      <c r="E758" s="114"/>
      <c r="F758" s="114"/>
      <c r="G758" s="114"/>
      <c r="H758" s="114"/>
      <c r="I758" s="114"/>
      <c r="J758" s="114"/>
      <c r="K758" s="114"/>
    </row>
    <row r="759" spans="2:11">
      <c r="B759" s="113"/>
      <c r="C759" s="113"/>
      <c r="D759" s="113"/>
      <c r="E759" s="114"/>
      <c r="F759" s="114"/>
      <c r="G759" s="114"/>
      <c r="H759" s="114"/>
      <c r="I759" s="114"/>
      <c r="J759" s="114"/>
      <c r="K759" s="114"/>
    </row>
    <row r="760" spans="2:11">
      <c r="B760" s="113"/>
      <c r="C760" s="113"/>
      <c r="D760" s="113"/>
      <c r="E760" s="114"/>
      <c r="F760" s="114"/>
      <c r="G760" s="114"/>
      <c r="H760" s="114"/>
      <c r="I760" s="114"/>
      <c r="J760" s="114"/>
      <c r="K760" s="114"/>
    </row>
    <row r="761" spans="2:11">
      <c r="B761" s="113"/>
      <c r="C761" s="113"/>
      <c r="D761" s="113"/>
      <c r="E761" s="114"/>
      <c r="F761" s="114"/>
      <c r="G761" s="114"/>
      <c r="H761" s="114"/>
      <c r="I761" s="114"/>
      <c r="J761" s="114"/>
      <c r="K761" s="114"/>
    </row>
    <row r="762" spans="2:11">
      <c r="B762" s="113"/>
      <c r="C762" s="113"/>
      <c r="D762" s="113"/>
      <c r="E762" s="114"/>
      <c r="F762" s="114"/>
      <c r="G762" s="114"/>
      <c r="H762" s="114"/>
      <c r="I762" s="114"/>
      <c r="J762" s="114"/>
      <c r="K762" s="114"/>
    </row>
    <row r="763" spans="2:11">
      <c r="B763" s="113"/>
      <c r="C763" s="113"/>
      <c r="D763" s="113"/>
      <c r="E763" s="114"/>
      <c r="F763" s="114"/>
      <c r="G763" s="114"/>
      <c r="H763" s="114"/>
      <c r="I763" s="114"/>
      <c r="J763" s="114"/>
      <c r="K763" s="114"/>
    </row>
    <row r="764" spans="2:11">
      <c r="B764" s="113"/>
      <c r="C764" s="113"/>
      <c r="D764" s="113"/>
      <c r="E764" s="114"/>
      <c r="F764" s="114"/>
      <c r="G764" s="114"/>
      <c r="H764" s="114"/>
      <c r="I764" s="114"/>
      <c r="J764" s="114"/>
      <c r="K764" s="114"/>
    </row>
    <row r="765" spans="2:11">
      <c r="B765" s="113"/>
      <c r="C765" s="113"/>
      <c r="D765" s="113"/>
      <c r="E765" s="114"/>
      <c r="F765" s="114"/>
      <c r="G765" s="114"/>
      <c r="H765" s="114"/>
      <c r="I765" s="114"/>
      <c r="J765" s="114"/>
      <c r="K765" s="114"/>
    </row>
    <row r="766" spans="2:11">
      <c r="B766" s="113"/>
      <c r="C766" s="113"/>
      <c r="D766" s="113"/>
      <c r="E766" s="114"/>
      <c r="F766" s="114"/>
      <c r="G766" s="114"/>
      <c r="H766" s="114"/>
      <c r="I766" s="114"/>
      <c r="J766" s="114"/>
      <c r="K766" s="114"/>
    </row>
    <row r="767" spans="2:11">
      <c r="B767" s="113"/>
      <c r="C767" s="113"/>
      <c r="D767" s="113"/>
      <c r="E767" s="114"/>
      <c r="F767" s="114"/>
      <c r="G767" s="114"/>
      <c r="H767" s="114"/>
      <c r="I767" s="114"/>
      <c r="J767" s="114"/>
      <c r="K767" s="114"/>
    </row>
    <row r="768" spans="2:11">
      <c r="B768" s="113"/>
      <c r="C768" s="113"/>
      <c r="D768" s="113"/>
      <c r="E768" s="114"/>
      <c r="F768" s="114"/>
      <c r="G768" s="114"/>
      <c r="H768" s="114"/>
      <c r="I768" s="114"/>
      <c r="J768" s="114"/>
      <c r="K768" s="114"/>
    </row>
    <row r="769" spans="2:11">
      <c r="B769" s="113"/>
      <c r="C769" s="113"/>
      <c r="D769" s="113"/>
      <c r="E769" s="114"/>
      <c r="F769" s="114"/>
      <c r="G769" s="114"/>
      <c r="H769" s="114"/>
      <c r="I769" s="114"/>
      <c r="J769" s="114"/>
      <c r="K769" s="114"/>
    </row>
    <row r="770" spans="2:11">
      <c r="B770" s="113"/>
      <c r="C770" s="113"/>
      <c r="D770" s="113"/>
      <c r="E770" s="114"/>
      <c r="F770" s="114"/>
      <c r="G770" s="114"/>
      <c r="H770" s="114"/>
      <c r="I770" s="114"/>
      <c r="J770" s="114"/>
      <c r="K770" s="114"/>
    </row>
    <row r="771" spans="2:11">
      <c r="B771" s="113"/>
      <c r="C771" s="113"/>
      <c r="D771" s="113"/>
      <c r="E771" s="114"/>
      <c r="F771" s="114"/>
      <c r="G771" s="114"/>
      <c r="H771" s="114"/>
      <c r="I771" s="114"/>
      <c r="J771" s="114"/>
      <c r="K771" s="114"/>
    </row>
    <row r="772" spans="2:11">
      <c r="B772" s="113"/>
      <c r="C772" s="113"/>
      <c r="D772" s="113"/>
      <c r="E772" s="114"/>
      <c r="F772" s="114"/>
      <c r="G772" s="114"/>
      <c r="H772" s="114"/>
      <c r="I772" s="114"/>
      <c r="J772" s="114"/>
      <c r="K772" s="114"/>
    </row>
    <row r="773" spans="2:11">
      <c r="B773" s="113"/>
      <c r="C773" s="113"/>
      <c r="D773" s="113"/>
      <c r="E773" s="114"/>
      <c r="F773" s="114"/>
      <c r="G773" s="114"/>
      <c r="H773" s="114"/>
      <c r="I773" s="114"/>
      <c r="J773" s="114"/>
      <c r="K773" s="114"/>
    </row>
    <row r="774" spans="2:11">
      <c r="B774" s="113"/>
      <c r="C774" s="113"/>
      <c r="D774" s="113"/>
      <c r="E774" s="114"/>
      <c r="F774" s="114"/>
      <c r="G774" s="114"/>
      <c r="H774" s="114"/>
      <c r="I774" s="114"/>
      <c r="J774" s="114"/>
      <c r="K774" s="114"/>
    </row>
    <row r="775" spans="2:11">
      <c r="B775" s="113"/>
      <c r="C775" s="113"/>
      <c r="D775" s="113"/>
      <c r="E775" s="114"/>
      <c r="F775" s="114"/>
      <c r="G775" s="114"/>
      <c r="H775" s="114"/>
      <c r="I775" s="114"/>
      <c r="J775" s="114"/>
      <c r="K775" s="114"/>
    </row>
    <row r="776" spans="2:11">
      <c r="B776" s="113"/>
      <c r="C776" s="113"/>
      <c r="D776" s="113"/>
      <c r="E776" s="114"/>
      <c r="F776" s="114"/>
      <c r="G776" s="114"/>
      <c r="H776" s="114"/>
      <c r="I776" s="114"/>
      <c r="J776" s="114"/>
      <c r="K776" s="114"/>
    </row>
    <row r="777" spans="2:11">
      <c r="B777" s="113"/>
      <c r="C777" s="113"/>
      <c r="D777" s="113"/>
      <c r="E777" s="114"/>
      <c r="F777" s="114"/>
      <c r="G777" s="114"/>
      <c r="H777" s="114"/>
      <c r="I777" s="114"/>
      <c r="J777" s="114"/>
      <c r="K777" s="114"/>
    </row>
    <row r="778" spans="2:11">
      <c r="B778" s="113"/>
      <c r="C778" s="113"/>
      <c r="D778" s="113"/>
      <c r="E778" s="114"/>
      <c r="F778" s="114"/>
      <c r="G778" s="114"/>
      <c r="H778" s="114"/>
      <c r="I778" s="114"/>
      <c r="J778" s="114"/>
      <c r="K778" s="114"/>
    </row>
    <row r="779" spans="2:11">
      <c r="B779" s="113"/>
      <c r="C779" s="113"/>
      <c r="D779" s="113"/>
      <c r="E779" s="114"/>
      <c r="F779" s="114"/>
      <c r="G779" s="114"/>
      <c r="H779" s="114"/>
      <c r="I779" s="114"/>
      <c r="J779" s="114"/>
      <c r="K779" s="114"/>
    </row>
    <row r="780" spans="2:11">
      <c r="B780" s="113"/>
      <c r="C780" s="113"/>
      <c r="D780" s="113"/>
      <c r="E780" s="114"/>
      <c r="F780" s="114"/>
      <c r="G780" s="114"/>
      <c r="H780" s="114"/>
      <c r="I780" s="114"/>
      <c r="J780" s="114"/>
      <c r="K780" s="114"/>
    </row>
    <row r="781" spans="2:11">
      <c r="B781" s="113"/>
      <c r="C781" s="113"/>
      <c r="D781" s="113"/>
      <c r="E781" s="114"/>
      <c r="F781" s="114"/>
      <c r="G781" s="114"/>
      <c r="H781" s="114"/>
      <c r="I781" s="114"/>
      <c r="J781" s="114"/>
      <c r="K781" s="114"/>
    </row>
    <row r="782" spans="2:11">
      <c r="B782" s="113"/>
      <c r="C782" s="113"/>
      <c r="D782" s="113"/>
      <c r="E782" s="114"/>
      <c r="F782" s="114"/>
      <c r="G782" s="114"/>
      <c r="H782" s="114"/>
      <c r="I782" s="114"/>
      <c r="J782" s="114"/>
      <c r="K782" s="114"/>
    </row>
    <row r="783" spans="2:11">
      <c r="B783" s="113"/>
      <c r="C783" s="113"/>
      <c r="D783" s="113"/>
      <c r="E783" s="114"/>
      <c r="F783" s="114"/>
      <c r="G783" s="114"/>
      <c r="H783" s="114"/>
      <c r="I783" s="114"/>
      <c r="J783" s="114"/>
      <c r="K783" s="114"/>
    </row>
    <row r="784" spans="2:11">
      <c r="B784" s="113"/>
      <c r="C784" s="113"/>
      <c r="D784" s="113"/>
      <c r="E784" s="114"/>
      <c r="F784" s="114"/>
      <c r="G784" s="114"/>
      <c r="H784" s="114"/>
      <c r="I784" s="114"/>
      <c r="J784" s="114"/>
      <c r="K784" s="114"/>
    </row>
    <row r="785" spans="2:11">
      <c r="B785" s="113"/>
      <c r="C785" s="113"/>
      <c r="D785" s="113"/>
      <c r="E785" s="114"/>
      <c r="F785" s="114"/>
      <c r="G785" s="114"/>
      <c r="H785" s="114"/>
      <c r="I785" s="114"/>
      <c r="J785" s="114"/>
      <c r="K785" s="114"/>
    </row>
    <row r="786" spans="2:11">
      <c r="B786" s="113"/>
      <c r="C786" s="113"/>
      <c r="D786" s="113"/>
      <c r="E786" s="114"/>
      <c r="F786" s="114"/>
      <c r="G786" s="114"/>
      <c r="H786" s="114"/>
      <c r="I786" s="114"/>
      <c r="J786" s="114"/>
      <c r="K786" s="114"/>
    </row>
    <row r="787" spans="2:11">
      <c r="B787" s="113"/>
      <c r="C787" s="113"/>
      <c r="D787" s="113"/>
      <c r="E787" s="114"/>
      <c r="F787" s="114"/>
      <c r="G787" s="114"/>
      <c r="H787" s="114"/>
      <c r="I787" s="114"/>
      <c r="J787" s="114"/>
      <c r="K787" s="114"/>
    </row>
    <row r="788" spans="2:11">
      <c r="B788" s="113"/>
      <c r="C788" s="113"/>
      <c r="D788" s="113"/>
      <c r="E788" s="114"/>
      <c r="F788" s="114"/>
      <c r="G788" s="114"/>
      <c r="H788" s="114"/>
      <c r="I788" s="114"/>
      <c r="J788" s="114"/>
      <c r="K788" s="114"/>
    </row>
    <row r="789" spans="2:11">
      <c r="B789" s="113"/>
      <c r="C789" s="113"/>
      <c r="D789" s="113"/>
      <c r="E789" s="114"/>
      <c r="F789" s="114"/>
      <c r="G789" s="114"/>
      <c r="H789" s="114"/>
      <c r="I789" s="114"/>
      <c r="J789" s="114"/>
      <c r="K789" s="114"/>
    </row>
    <row r="790" spans="2:11">
      <c r="B790" s="113"/>
      <c r="C790" s="113"/>
      <c r="D790" s="113"/>
      <c r="E790" s="114"/>
      <c r="F790" s="114"/>
      <c r="G790" s="114"/>
      <c r="H790" s="114"/>
      <c r="I790" s="114"/>
      <c r="J790" s="114"/>
      <c r="K790" s="114"/>
    </row>
    <row r="791" spans="2:11">
      <c r="B791" s="113"/>
      <c r="C791" s="113"/>
      <c r="D791" s="113"/>
      <c r="E791" s="114"/>
      <c r="F791" s="114"/>
      <c r="G791" s="114"/>
      <c r="H791" s="114"/>
      <c r="I791" s="114"/>
      <c r="J791" s="114"/>
      <c r="K791" s="114"/>
    </row>
    <row r="792" spans="2:11">
      <c r="B792" s="113"/>
      <c r="C792" s="113"/>
      <c r="D792" s="113"/>
      <c r="E792" s="114"/>
      <c r="F792" s="114"/>
      <c r="G792" s="114"/>
      <c r="H792" s="114"/>
      <c r="I792" s="114"/>
      <c r="J792" s="114"/>
      <c r="K792" s="114"/>
    </row>
    <row r="793" spans="2:11">
      <c r="B793" s="113"/>
      <c r="C793" s="113"/>
      <c r="D793" s="113"/>
      <c r="E793" s="114"/>
      <c r="F793" s="114"/>
      <c r="G793" s="114"/>
      <c r="H793" s="114"/>
      <c r="I793" s="114"/>
      <c r="J793" s="114"/>
      <c r="K793" s="114"/>
    </row>
    <row r="794" spans="2:11">
      <c r="B794" s="113"/>
      <c r="C794" s="113"/>
      <c r="D794" s="113"/>
      <c r="E794" s="114"/>
      <c r="F794" s="114"/>
      <c r="G794" s="114"/>
      <c r="H794" s="114"/>
      <c r="I794" s="114"/>
      <c r="J794" s="114"/>
      <c r="K794" s="114"/>
    </row>
    <row r="795" spans="2:11">
      <c r="B795" s="113"/>
      <c r="C795" s="113"/>
      <c r="D795" s="113"/>
      <c r="E795" s="114"/>
      <c r="F795" s="114"/>
      <c r="G795" s="114"/>
      <c r="H795" s="114"/>
      <c r="I795" s="114"/>
      <c r="J795" s="114"/>
      <c r="K795" s="114"/>
    </row>
    <row r="796" spans="2:11">
      <c r="B796" s="113"/>
      <c r="C796" s="113"/>
      <c r="D796" s="113"/>
      <c r="E796" s="114"/>
      <c r="F796" s="114"/>
      <c r="G796" s="114"/>
      <c r="H796" s="114"/>
      <c r="I796" s="114"/>
      <c r="J796" s="114"/>
      <c r="K796" s="114"/>
    </row>
    <row r="797" spans="2:11">
      <c r="B797" s="113"/>
      <c r="C797" s="113"/>
      <c r="D797" s="113"/>
      <c r="E797" s="114"/>
      <c r="F797" s="114"/>
      <c r="G797" s="114"/>
      <c r="H797" s="114"/>
      <c r="I797" s="114"/>
      <c r="J797" s="114"/>
      <c r="K797" s="114"/>
    </row>
    <row r="798" spans="2:11">
      <c r="B798" s="113"/>
      <c r="C798" s="113"/>
      <c r="D798" s="113"/>
      <c r="E798" s="114"/>
      <c r="F798" s="114"/>
      <c r="G798" s="114"/>
      <c r="H798" s="114"/>
      <c r="I798" s="114"/>
      <c r="J798" s="114"/>
      <c r="K798" s="114"/>
    </row>
    <row r="799" spans="2:11">
      <c r="B799" s="113"/>
      <c r="C799" s="113"/>
      <c r="D799" s="113"/>
      <c r="E799" s="114"/>
      <c r="F799" s="114"/>
      <c r="G799" s="114"/>
      <c r="H799" s="114"/>
      <c r="I799" s="114"/>
      <c r="J799" s="114"/>
      <c r="K799" s="114"/>
    </row>
    <row r="800" spans="2:11">
      <c r="B800" s="113"/>
      <c r="C800" s="113"/>
      <c r="D800" s="113"/>
      <c r="E800" s="114"/>
      <c r="F800" s="114"/>
      <c r="G800" s="114"/>
      <c r="H800" s="114"/>
      <c r="I800" s="114"/>
      <c r="J800" s="114"/>
      <c r="K800" s="114"/>
    </row>
    <row r="801" spans="2:11">
      <c r="B801" s="113"/>
      <c r="C801" s="113"/>
      <c r="D801" s="113"/>
      <c r="E801" s="114"/>
      <c r="F801" s="114"/>
      <c r="G801" s="114"/>
      <c r="H801" s="114"/>
      <c r="I801" s="114"/>
      <c r="J801" s="114"/>
      <c r="K801" s="114"/>
    </row>
    <row r="802" spans="2:11">
      <c r="B802" s="113"/>
      <c r="C802" s="113"/>
      <c r="D802" s="113"/>
      <c r="E802" s="114"/>
      <c r="F802" s="114"/>
      <c r="G802" s="114"/>
      <c r="H802" s="114"/>
      <c r="I802" s="114"/>
      <c r="J802" s="114"/>
      <c r="K802" s="114"/>
    </row>
    <row r="803" spans="2:11">
      <c r="B803" s="113"/>
      <c r="C803" s="113"/>
      <c r="D803" s="113"/>
      <c r="E803" s="114"/>
      <c r="F803" s="114"/>
      <c r="G803" s="114"/>
      <c r="H803" s="114"/>
      <c r="I803" s="114"/>
      <c r="J803" s="114"/>
      <c r="K803" s="114"/>
    </row>
    <row r="804" spans="2:11">
      <c r="B804" s="113"/>
      <c r="C804" s="113"/>
      <c r="D804" s="113"/>
      <c r="E804" s="114"/>
      <c r="F804" s="114"/>
      <c r="G804" s="114"/>
      <c r="H804" s="114"/>
      <c r="I804" s="114"/>
      <c r="J804" s="114"/>
      <c r="K804" s="114"/>
    </row>
    <row r="805" spans="2:11">
      <c r="B805" s="113"/>
      <c r="C805" s="113"/>
      <c r="D805" s="113"/>
      <c r="E805" s="114"/>
      <c r="F805" s="114"/>
      <c r="G805" s="114"/>
      <c r="H805" s="114"/>
      <c r="I805" s="114"/>
      <c r="J805" s="114"/>
      <c r="K805" s="114"/>
    </row>
    <row r="806" spans="2:11">
      <c r="B806" s="113"/>
      <c r="C806" s="113"/>
      <c r="D806" s="113"/>
      <c r="E806" s="114"/>
      <c r="F806" s="114"/>
      <c r="G806" s="114"/>
      <c r="H806" s="114"/>
      <c r="I806" s="114"/>
      <c r="J806" s="114"/>
      <c r="K806" s="114"/>
    </row>
    <row r="807" spans="2:11">
      <c r="B807" s="113"/>
      <c r="C807" s="113"/>
      <c r="D807" s="113"/>
      <c r="E807" s="114"/>
      <c r="F807" s="114"/>
      <c r="G807" s="114"/>
      <c r="H807" s="114"/>
      <c r="I807" s="114"/>
      <c r="J807" s="114"/>
      <c r="K807" s="114"/>
    </row>
    <row r="808" spans="2:11">
      <c r="B808" s="113"/>
      <c r="C808" s="113"/>
      <c r="D808" s="113"/>
      <c r="E808" s="114"/>
      <c r="F808" s="114"/>
      <c r="G808" s="114"/>
      <c r="H808" s="114"/>
      <c r="I808" s="114"/>
      <c r="J808" s="114"/>
      <c r="K808" s="114"/>
    </row>
    <row r="809" spans="2:11">
      <c r="B809" s="113"/>
      <c r="C809" s="113"/>
      <c r="D809" s="113"/>
      <c r="E809" s="114"/>
      <c r="F809" s="114"/>
      <c r="G809" s="114"/>
      <c r="H809" s="114"/>
      <c r="I809" s="114"/>
      <c r="J809" s="114"/>
      <c r="K809" s="114"/>
    </row>
    <row r="810" spans="2:11">
      <c r="B810" s="113"/>
      <c r="C810" s="113"/>
      <c r="D810" s="113"/>
      <c r="E810" s="114"/>
      <c r="F810" s="114"/>
      <c r="G810" s="114"/>
      <c r="H810" s="114"/>
      <c r="I810" s="114"/>
      <c r="J810" s="114"/>
      <c r="K810" s="114"/>
    </row>
    <row r="811" spans="2:11">
      <c r="B811" s="113"/>
      <c r="C811" s="113"/>
      <c r="D811" s="113"/>
      <c r="E811" s="114"/>
      <c r="F811" s="114"/>
      <c r="G811" s="114"/>
      <c r="H811" s="114"/>
      <c r="I811" s="114"/>
      <c r="J811" s="114"/>
      <c r="K811" s="114"/>
    </row>
    <row r="812" spans="2:11">
      <c r="B812" s="113"/>
      <c r="C812" s="113"/>
      <c r="D812" s="113"/>
      <c r="E812" s="114"/>
      <c r="F812" s="114"/>
      <c r="G812" s="114"/>
      <c r="H812" s="114"/>
      <c r="I812" s="114"/>
      <c r="J812" s="114"/>
      <c r="K812" s="114"/>
    </row>
    <row r="813" spans="2:11">
      <c r="B813" s="113"/>
      <c r="C813" s="113"/>
      <c r="D813" s="113"/>
      <c r="E813" s="114"/>
      <c r="F813" s="114"/>
      <c r="G813" s="114"/>
      <c r="H813" s="114"/>
      <c r="I813" s="114"/>
      <c r="J813" s="114"/>
      <c r="K813" s="114"/>
    </row>
    <row r="814" spans="2:11">
      <c r="B814" s="113"/>
      <c r="C814" s="113"/>
      <c r="D814" s="113"/>
      <c r="E814" s="114"/>
      <c r="F814" s="114"/>
      <c r="G814" s="114"/>
      <c r="H814" s="114"/>
      <c r="I814" s="114"/>
      <c r="J814" s="114"/>
      <c r="K814" s="114"/>
    </row>
    <row r="815" spans="2:11">
      <c r="B815" s="113"/>
      <c r="C815" s="113"/>
      <c r="D815" s="113"/>
      <c r="E815" s="114"/>
      <c r="F815" s="114"/>
      <c r="G815" s="114"/>
      <c r="H815" s="114"/>
      <c r="I815" s="114"/>
      <c r="J815" s="114"/>
      <c r="K815" s="114"/>
    </row>
    <row r="816" spans="2:11">
      <c r="B816" s="113"/>
      <c r="C816" s="113"/>
      <c r="D816" s="113"/>
      <c r="E816" s="114"/>
      <c r="F816" s="114"/>
      <c r="G816" s="114"/>
      <c r="H816" s="114"/>
      <c r="I816" s="114"/>
      <c r="J816" s="114"/>
      <c r="K816" s="114"/>
    </row>
    <row r="817" spans="2:11">
      <c r="B817" s="113"/>
      <c r="C817" s="113"/>
      <c r="D817" s="113"/>
      <c r="E817" s="114"/>
      <c r="F817" s="114"/>
      <c r="G817" s="114"/>
      <c r="H817" s="114"/>
      <c r="I817" s="114"/>
      <c r="J817" s="114"/>
      <c r="K817" s="114"/>
    </row>
    <row r="818" spans="2:11">
      <c r="B818" s="113"/>
      <c r="C818" s="113"/>
      <c r="D818" s="113"/>
      <c r="E818" s="114"/>
      <c r="F818" s="114"/>
      <c r="G818" s="114"/>
      <c r="H818" s="114"/>
      <c r="I818" s="114"/>
      <c r="J818" s="114"/>
      <c r="K818" s="114"/>
    </row>
    <row r="819" spans="2:11">
      <c r="B819" s="113"/>
      <c r="C819" s="113"/>
      <c r="D819" s="113"/>
      <c r="E819" s="114"/>
      <c r="F819" s="114"/>
      <c r="G819" s="114"/>
      <c r="H819" s="114"/>
      <c r="I819" s="114"/>
      <c r="J819" s="114"/>
      <c r="K819" s="114"/>
    </row>
    <row r="820" spans="2:11">
      <c r="B820" s="113"/>
      <c r="C820" s="113"/>
      <c r="D820" s="113"/>
      <c r="E820" s="114"/>
      <c r="F820" s="114"/>
      <c r="G820" s="114"/>
      <c r="H820" s="114"/>
      <c r="I820" s="114"/>
      <c r="J820" s="114"/>
      <c r="K820" s="114"/>
    </row>
    <row r="821" spans="2:11">
      <c r="B821" s="113"/>
      <c r="C821" s="113"/>
      <c r="D821" s="113"/>
      <c r="E821" s="114"/>
      <c r="F821" s="114"/>
      <c r="G821" s="114"/>
      <c r="H821" s="114"/>
      <c r="I821" s="114"/>
      <c r="J821" s="114"/>
      <c r="K821" s="114"/>
    </row>
    <row r="822" spans="2:11">
      <c r="B822" s="113"/>
      <c r="C822" s="113"/>
      <c r="D822" s="113"/>
      <c r="E822" s="114"/>
      <c r="F822" s="114"/>
      <c r="G822" s="114"/>
      <c r="H822" s="114"/>
      <c r="I822" s="114"/>
      <c r="J822" s="114"/>
      <c r="K822" s="114"/>
    </row>
    <row r="823" spans="2:11">
      <c r="B823" s="113"/>
      <c r="C823" s="113"/>
      <c r="D823" s="113"/>
      <c r="E823" s="114"/>
      <c r="F823" s="114"/>
      <c r="G823" s="114"/>
      <c r="H823" s="114"/>
      <c r="I823" s="114"/>
      <c r="J823" s="114"/>
      <c r="K823" s="114"/>
    </row>
    <row r="824" spans="2:11">
      <c r="B824" s="113"/>
      <c r="C824" s="113"/>
      <c r="D824" s="113"/>
      <c r="E824" s="114"/>
      <c r="F824" s="114"/>
      <c r="G824" s="114"/>
      <c r="H824" s="114"/>
      <c r="I824" s="114"/>
      <c r="J824" s="114"/>
      <c r="K824" s="114"/>
    </row>
    <row r="825" spans="2:11">
      <c r="B825" s="113"/>
      <c r="C825" s="113"/>
      <c r="D825" s="113"/>
      <c r="E825" s="114"/>
      <c r="F825" s="114"/>
      <c r="G825" s="114"/>
      <c r="H825" s="114"/>
      <c r="I825" s="114"/>
      <c r="J825" s="114"/>
      <c r="K825" s="114"/>
    </row>
    <row r="826" spans="2:11">
      <c r="B826" s="113"/>
      <c r="C826" s="113"/>
      <c r="D826" s="113"/>
      <c r="E826" s="114"/>
      <c r="F826" s="114"/>
      <c r="G826" s="114"/>
      <c r="H826" s="114"/>
      <c r="I826" s="114"/>
      <c r="J826" s="114"/>
      <c r="K826" s="114"/>
    </row>
    <row r="827" spans="2:11">
      <c r="B827" s="113"/>
      <c r="C827" s="113"/>
      <c r="D827" s="113"/>
      <c r="E827" s="114"/>
      <c r="F827" s="114"/>
      <c r="G827" s="114"/>
      <c r="H827" s="114"/>
      <c r="I827" s="114"/>
      <c r="J827" s="114"/>
      <c r="K827" s="114"/>
    </row>
    <row r="828" spans="2:11">
      <c r="B828" s="113"/>
      <c r="C828" s="113"/>
      <c r="D828" s="113"/>
      <c r="E828" s="114"/>
      <c r="F828" s="114"/>
      <c r="G828" s="114"/>
      <c r="H828" s="114"/>
      <c r="I828" s="114"/>
      <c r="J828" s="114"/>
      <c r="K828" s="114"/>
    </row>
    <row r="829" spans="2:11">
      <c r="B829" s="113"/>
      <c r="C829" s="113"/>
      <c r="D829" s="113"/>
      <c r="E829" s="114"/>
      <c r="F829" s="114"/>
      <c r="G829" s="114"/>
      <c r="H829" s="114"/>
      <c r="I829" s="114"/>
      <c r="J829" s="114"/>
      <c r="K829" s="114"/>
    </row>
    <row r="830" spans="2:11">
      <c r="B830" s="113"/>
      <c r="C830" s="113"/>
      <c r="D830" s="113"/>
      <c r="E830" s="114"/>
      <c r="F830" s="114"/>
      <c r="G830" s="114"/>
      <c r="H830" s="114"/>
      <c r="I830" s="114"/>
      <c r="J830" s="114"/>
      <c r="K830" s="114"/>
    </row>
    <row r="831" spans="2:11">
      <c r="B831" s="113"/>
      <c r="C831" s="113"/>
      <c r="D831" s="113"/>
      <c r="E831" s="114"/>
      <c r="F831" s="114"/>
      <c r="G831" s="114"/>
      <c r="H831" s="114"/>
      <c r="I831" s="114"/>
      <c r="J831" s="114"/>
      <c r="K831" s="114"/>
    </row>
    <row r="832" spans="2:11">
      <c r="B832" s="113"/>
      <c r="C832" s="113"/>
      <c r="D832" s="113"/>
      <c r="E832" s="114"/>
      <c r="F832" s="114"/>
      <c r="G832" s="114"/>
      <c r="H832" s="114"/>
      <c r="I832" s="114"/>
      <c r="J832" s="114"/>
      <c r="K832" s="114"/>
    </row>
    <row r="833" spans="2:11">
      <c r="B833" s="113"/>
      <c r="C833" s="113"/>
      <c r="D833" s="113"/>
      <c r="E833" s="114"/>
      <c r="F833" s="114"/>
      <c r="G833" s="114"/>
      <c r="H833" s="114"/>
      <c r="I833" s="114"/>
      <c r="J833" s="114"/>
      <c r="K833" s="114"/>
    </row>
    <row r="834" spans="2:11">
      <c r="B834" s="113"/>
      <c r="C834" s="113"/>
      <c r="D834" s="113"/>
      <c r="E834" s="114"/>
      <c r="F834" s="114"/>
      <c r="G834" s="114"/>
      <c r="H834" s="114"/>
      <c r="I834" s="114"/>
      <c r="J834" s="114"/>
      <c r="K834" s="114"/>
    </row>
    <row r="835" spans="2:11">
      <c r="B835" s="113"/>
      <c r="C835" s="113"/>
      <c r="D835" s="113"/>
      <c r="E835" s="114"/>
      <c r="F835" s="114"/>
      <c r="G835" s="114"/>
      <c r="H835" s="114"/>
      <c r="I835" s="114"/>
      <c r="J835" s="114"/>
      <c r="K835" s="114"/>
    </row>
    <row r="836" spans="2:11">
      <c r="B836" s="113"/>
      <c r="C836" s="113"/>
      <c r="D836" s="113"/>
      <c r="E836" s="114"/>
      <c r="F836" s="114"/>
      <c r="G836" s="114"/>
      <c r="H836" s="114"/>
      <c r="I836" s="114"/>
      <c r="J836" s="114"/>
      <c r="K836" s="114"/>
    </row>
    <row r="837" spans="2:11">
      <c r="B837" s="113"/>
      <c r="C837" s="113"/>
      <c r="D837" s="113"/>
      <c r="E837" s="114"/>
      <c r="F837" s="114"/>
      <c r="G837" s="114"/>
      <c r="H837" s="114"/>
      <c r="I837" s="114"/>
      <c r="J837" s="114"/>
      <c r="K837" s="114"/>
    </row>
    <row r="838" spans="2:11">
      <c r="B838" s="113"/>
      <c r="C838" s="113"/>
      <c r="D838" s="113"/>
      <c r="E838" s="114"/>
      <c r="F838" s="114"/>
      <c r="G838" s="114"/>
      <c r="H838" s="114"/>
      <c r="I838" s="114"/>
      <c r="J838" s="114"/>
      <c r="K838" s="114"/>
    </row>
    <row r="839" spans="2:11">
      <c r="B839" s="113"/>
      <c r="C839" s="113"/>
      <c r="D839" s="113"/>
      <c r="E839" s="114"/>
      <c r="F839" s="114"/>
      <c r="G839" s="114"/>
      <c r="H839" s="114"/>
      <c r="I839" s="114"/>
      <c r="J839" s="114"/>
      <c r="K839" s="114"/>
    </row>
    <row r="840" spans="2:11">
      <c r="B840" s="113"/>
      <c r="C840" s="113"/>
      <c r="D840" s="113"/>
      <c r="E840" s="114"/>
      <c r="F840" s="114"/>
      <c r="G840" s="114"/>
      <c r="H840" s="114"/>
      <c r="I840" s="114"/>
      <c r="J840" s="114"/>
      <c r="K840" s="114"/>
    </row>
    <row r="841" spans="2:11">
      <c r="B841" s="113"/>
      <c r="C841" s="113"/>
      <c r="D841" s="113"/>
      <c r="E841" s="114"/>
      <c r="F841" s="114"/>
      <c r="G841" s="114"/>
      <c r="H841" s="114"/>
      <c r="I841" s="114"/>
      <c r="J841" s="114"/>
      <c r="K841" s="114"/>
    </row>
    <row r="842" spans="2:11">
      <c r="B842" s="113"/>
      <c r="C842" s="113"/>
      <c r="D842" s="113"/>
      <c r="E842" s="114"/>
      <c r="F842" s="114"/>
      <c r="G842" s="114"/>
      <c r="H842" s="114"/>
      <c r="I842" s="114"/>
      <c r="J842" s="114"/>
      <c r="K842" s="114"/>
    </row>
    <row r="843" spans="2:11">
      <c r="B843" s="113"/>
      <c r="C843" s="113"/>
      <c r="D843" s="113"/>
      <c r="E843" s="114"/>
      <c r="F843" s="114"/>
      <c r="G843" s="114"/>
      <c r="H843" s="114"/>
      <c r="I843" s="114"/>
      <c r="J843" s="114"/>
      <c r="K843" s="114"/>
    </row>
    <row r="844" spans="2:11">
      <c r="B844" s="113"/>
      <c r="C844" s="113"/>
      <c r="D844" s="113"/>
      <c r="E844" s="114"/>
      <c r="F844" s="114"/>
      <c r="G844" s="114"/>
      <c r="H844" s="114"/>
      <c r="I844" s="114"/>
      <c r="J844" s="114"/>
      <c r="K844" s="114"/>
    </row>
    <row r="845" spans="2:11">
      <c r="B845" s="113"/>
      <c r="C845" s="113"/>
      <c r="D845" s="113"/>
      <c r="E845" s="114"/>
      <c r="F845" s="114"/>
      <c r="G845" s="114"/>
      <c r="H845" s="114"/>
      <c r="I845" s="114"/>
      <c r="J845" s="114"/>
      <c r="K845" s="114"/>
    </row>
    <row r="846" spans="2:11">
      <c r="B846" s="113"/>
      <c r="C846" s="113"/>
      <c r="D846" s="113"/>
      <c r="E846" s="114"/>
      <c r="F846" s="114"/>
      <c r="G846" s="114"/>
      <c r="H846" s="114"/>
      <c r="I846" s="114"/>
      <c r="J846" s="114"/>
      <c r="K846" s="114"/>
    </row>
    <row r="847" spans="2:11">
      <c r="B847" s="113"/>
      <c r="C847" s="113"/>
      <c r="D847" s="113"/>
      <c r="E847" s="114"/>
      <c r="F847" s="114"/>
      <c r="G847" s="114"/>
      <c r="H847" s="114"/>
      <c r="I847" s="114"/>
      <c r="J847" s="114"/>
      <c r="K847" s="114"/>
    </row>
    <row r="848" spans="2:11">
      <c r="B848" s="113"/>
      <c r="C848" s="113"/>
      <c r="D848" s="113"/>
      <c r="E848" s="114"/>
      <c r="F848" s="114"/>
      <c r="G848" s="114"/>
      <c r="H848" s="114"/>
      <c r="I848" s="114"/>
      <c r="J848" s="114"/>
      <c r="K848" s="114"/>
    </row>
    <row r="849" spans="2:11">
      <c r="B849" s="113"/>
      <c r="C849" s="113"/>
      <c r="D849" s="113"/>
      <c r="E849" s="114"/>
      <c r="F849" s="114"/>
      <c r="G849" s="114"/>
      <c r="H849" s="114"/>
      <c r="I849" s="114"/>
      <c r="J849" s="114"/>
      <c r="K849" s="114"/>
    </row>
    <row r="850" spans="2:11">
      <c r="B850" s="113"/>
      <c r="C850" s="113"/>
      <c r="D850" s="113"/>
      <c r="E850" s="114"/>
      <c r="F850" s="114"/>
      <c r="G850" s="114"/>
      <c r="H850" s="114"/>
      <c r="I850" s="114"/>
      <c r="J850" s="114"/>
      <c r="K850" s="114"/>
    </row>
    <row r="851" spans="2:11">
      <c r="B851" s="113"/>
      <c r="C851" s="113"/>
      <c r="D851" s="113"/>
      <c r="E851" s="114"/>
      <c r="F851" s="114"/>
      <c r="G851" s="114"/>
      <c r="H851" s="114"/>
      <c r="I851" s="114"/>
      <c r="J851" s="114"/>
      <c r="K851" s="114"/>
    </row>
    <row r="852" spans="2:11">
      <c r="B852" s="113"/>
      <c r="C852" s="113"/>
      <c r="D852" s="113"/>
      <c r="E852" s="114"/>
      <c r="F852" s="114"/>
      <c r="G852" s="114"/>
      <c r="H852" s="114"/>
      <c r="I852" s="114"/>
      <c r="J852" s="114"/>
      <c r="K852" s="114"/>
    </row>
    <row r="853" spans="2:11">
      <c r="B853" s="113"/>
      <c r="C853" s="113"/>
      <c r="D853" s="113"/>
      <c r="E853" s="114"/>
      <c r="F853" s="114"/>
      <c r="G853" s="114"/>
      <c r="H853" s="114"/>
      <c r="I853" s="114"/>
      <c r="J853" s="114"/>
      <c r="K853" s="114"/>
    </row>
    <row r="854" spans="2:11">
      <c r="B854" s="113"/>
      <c r="C854" s="113"/>
      <c r="D854" s="113"/>
      <c r="E854" s="114"/>
      <c r="F854" s="114"/>
      <c r="G854" s="114"/>
      <c r="H854" s="114"/>
      <c r="I854" s="114"/>
      <c r="J854" s="114"/>
      <c r="K854" s="114"/>
    </row>
    <row r="855" spans="2:11">
      <c r="B855" s="113"/>
      <c r="C855" s="113"/>
      <c r="D855" s="113"/>
      <c r="E855" s="114"/>
      <c r="F855" s="114"/>
      <c r="G855" s="114"/>
      <c r="H855" s="114"/>
      <c r="I855" s="114"/>
      <c r="J855" s="114"/>
      <c r="K855" s="114"/>
    </row>
    <row r="856" spans="2:11">
      <c r="B856" s="113"/>
      <c r="C856" s="113"/>
      <c r="D856" s="113"/>
      <c r="E856" s="114"/>
      <c r="F856" s="114"/>
      <c r="G856" s="114"/>
      <c r="H856" s="114"/>
      <c r="I856" s="114"/>
      <c r="J856" s="114"/>
      <c r="K856" s="114"/>
    </row>
    <row r="857" spans="2:11">
      <c r="B857" s="113"/>
      <c r="C857" s="113"/>
      <c r="D857" s="113"/>
      <c r="E857" s="114"/>
      <c r="F857" s="114"/>
      <c r="G857" s="114"/>
      <c r="H857" s="114"/>
      <c r="I857" s="114"/>
      <c r="J857" s="114"/>
      <c r="K857" s="114"/>
    </row>
    <row r="858" spans="2:11">
      <c r="B858" s="113"/>
      <c r="C858" s="113"/>
      <c r="D858" s="113"/>
      <c r="E858" s="114"/>
      <c r="F858" s="114"/>
      <c r="G858" s="114"/>
      <c r="H858" s="114"/>
      <c r="I858" s="114"/>
      <c r="J858" s="114"/>
      <c r="K858" s="114"/>
    </row>
    <row r="859" spans="2:11">
      <c r="B859" s="113"/>
      <c r="C859" s="113"/>
      <c r="D859" s="113"/>
      <c r="E859" s="114"/>
      <c r="F859" s="114"/>
      <c r="G859" s="114"/>
      <c r="H859" s="114"/>
      <c r="I859" s="114"/>
      <c r="J859" s="114"/>
      <c r="K859" s="114"/>
    </row>
    <row r="860" spans="2:11">
      <c r="B860" s="113"/>
      <c r="C860" s="113"/>
      <c r="D860" s="113"/>
      <c r="E860" s="114"/>
      <c r="F860" s="114"/>
      <c r="G860" s="114"/>
      <c r="H860" s="114"/>
      <c r="I860" s="114"/>
      <c r="J860" s="114"/>
      <c r="K860" s="114"/>
    </row>
    <row r="861" spans="2:11">
      <c r="B861" s="113"/>
      <c r="C861" s="113"/>
      <c r="D861" s="113"/>
      <c r="E861" s="114"/>
      <c r="F861" s="114"/>
      <c r="G861" s="114"/>
      <c r="H861" s="114"/>
      <c r="I861" s="114"/>
      <c r="J861" s="114"/>
      <c r="K861" s="114"/>
    </row>
    <row r="862" spans="2:11">
      <c r="B862" s="113"/>
      <c r="C862" s="113"/>
      <c r="D862" s="113"/>
      <c r="E862" s="114"/>
      <c r="F862" s="114"/>
      <c r="G862" s="114"/>
      <c r="H862" s="114"/>
      <c r="I862" s="114"/>
      <c r="J862" s="114"/>
      <c r="K862" s="114"/>
    </row>
    <row r="863" spans="2:11">
      <c r="B863" s="113"/>
      <c r="C863" s="113"/>
      <c r="D863" s="113"/>
      <c r="E863" s="114"/>
      <c r="F863" s="114"/>
      <c r="G863" s="114"/>
      <c r="H863" s="114"/>
      <c r="I863" s="114"/>
      <c r="J863" s="114"/>
      <c r="K863" s="114"/>
    </row>
    <row r="864" spans="2:11">
      <c r="B864" s="113"/>
      <c r="C864" s="113"/>
      <c r="D864" s="113"/>
      <c r="E864" s="114"/>
      <c r="F864" s="114"/>
      <c r="G864" s="114"/>
      <c r="H864" s="114"/>
      <c r="I864" s="114"/>
      <c r="J864" s="114"/>
      <c r="K864" s="114"/>
    </row>
    <row r="865" spans="2:11">
      <c r="B865" s="113"/>
      <c r="C865" s="113"/>
      <c r="D865" s="113"/>
      <c r="E865" s="114"/>
      <c r="F865" s="114"/>
      <c r="G865" s="114"/>
      <c r="H865" s="114"/>
      <c r="I865" s="114"/>
      <c r="J865" s="114"/>
      <c r="K865" s="114"/>
    </row>
    <row r="866" spans="2:11">
      <c r="B866" s="113"/>
      <c r="C866" s="113"/>
      <c r="D866" s="113"/>
      <c r="E866" s="114"/>
      <c r="F866" s="114"/>
      <c r="G866" s="114"/>
      <c r="H866" s="114"/>
      <c r="I866" s="114"/>
      <c r="J866" s="114"/>
      <c r="K866" s="114"/>
    </row>
    <row r="867" spans="2:11">
      <c r="B867" s="113"/>
      <c r="C867" s="113"/>
      <c r="D867" s="113"/>
      <c r="E867" s="114"/>
      <c r="F867" s="114"/>
      <c r="G867" s="114"/>
      <c r="H867" s="114"/>
      <c r="I867" s="114"/>
      <c r="J867" s="114"/>
      <c r="K867" s="114"/>
    </row>
    <row r="868" spans="2:11">
      <c r="B868" s="113"/>
      <c r="C868" s="113"/>
      <c r="D868" s="113"/>
      <c r="E868" s="114"/>
      <c r="F868" s="114"/>
      <c r="G868" s="114"/>
      <c r="H868" s="114"/>
      <c r="I868" s="114"/>
      <c r="J868" s="114"/>
      <c r="K868" s="114"/>
    </row>
    <row r="869" spans="2:11">
      <c r="B869" s="113"/>
      <c r="C869" s="113"/>
      <c r="D869" s="113"/>
      <c r="E869" s="114"/>
      <c r="F869" s="114"/>
      <c r="G869" s="114"/>
      <c r="H869" s="114"/>
      <c r="I869" s="114"/>
      <c r="J869" s="114"/>
      <c r="K869" s="114"/>
    </row>
    <row r="870" spans="2:11">
      <c r="B870" s="113"/>
      <c r="C870" s="113"/>
      <c r="D870" s="113"/>
      <c r="E870" s="114"/>
      <c r="F870" s="114"/>
      <c r="G870" s="114"/>
      <c r="H870" s="114"/>
      <c r="I870" s="114"/>
      <c r="J870" s="114"/>
      <c r="K870" s="114"/>
    </row>
    <row r="871" spans="2:11">
      <c r="B871" s="113"/>
      <c r="C871" s="113"/>
      <c r="D871" s="113"/>
      <c r="E871" s="114"/>
      <c r="F871" s="114"/>
      <c r="G871" s="114"/>
      <c r="H871" s="114"/>
      <c r="I871" s="114"/>
      <c r="J871" s="114"/>
      <c r="K871" s="114"/>
    </row>
    <row r="872" spans="2:11">
      <c r="B872" s="113"/>
      <c r="C872" s="113"/>
      <c r="D872" s="113"/>
      <c r="E872" s="114"/>
      <c r="F872" s="114"/>
      <c r="G872" s="114"/>
      <c r="H872" s="114"/>
      <c r="I872" s="114"/>
      <c r="J872" s="114"/>
      <c r="K872" s="114"/>
    </row>
    <row r="873" spans="2:11">
      <c r="B873" s="113"/>
      <c r="C873" s="113"/>
      <c r="D873" s="113"/>
      <c r="E873" s="114"/>
      <c r="F873" s="114"/>
      <c r="G873" s="114"/>
      <c r="H873" s="114"/>
      <c r="I873" s="114"/>
      <c r="J873" s="114"/>
      <c r="K873" s="114"/>
    </row>
    <row r="874" spans="2:11">
      <c r="B874" s="113"/>
      <c r="C874" s="113"/>
      <c r="D874" s="113"/>
      <c r="E874" s="114"/>
      <c r="F874" s="114"/>
      <c r="G874" s="114"/>
      <c r="H874" s="114"/>
      <c r="I874" s="114"/>
      <c r="J874" s="114"/>
      <c r="K874" s="114"/>
    </row>
    <row r="875" spans="2:11">
      <c r="B875" s="113"/>
      <c r="C875" s="113"/>
      <c r="D875" s="113"/>
      <c r="E875" s="114"/>
      <c r="F875" s="114"/>
      <c r="G875" s="114"/>
      <c r="H875" s="114"/>
      <c r="I875" s="114"/>
      <c r="J875" s="114"/>
      <c r="K875" s="114"/>
    </row>
    <row r="876" spans="2:11">
      <c r="B876" s="113"/>
      <c r="C876" s="113"/>
      <c r="D876" s="113"/>
      <c r="E876" s="114"/>
      <c r="F876" s="114"/>
      <c r="G876" s="114"/>
      <c r="H876" s="114"/>
      <c r="I876" s="114"/>
      <c r="J876" s="114"/>
      <c r="K876" s="114"/>
    </row>
    <row r="877" spans="2:11">
      <c r="B877" s="113"/>
      <c r="C877" s="113"/>
      <c r="D877" s="113"/>
      <c r="E877" s="114"/>
      <c r="F877" s="114"/>
      <c r="G877" s="114"/>
      <c r="H877" s="114"/>
      <c r="I877" s="114"/>
      <c r="J877" s="114"/>
      <c r="K877" s="114"/>
    </row>
    <row r="878" spans="2:11">
      <c r="B878" s="113"/>
      <c r="C878" s="113"/>
      <c r="D878" s="113"/>
      <c r="E878" s="114"/>
      <c r="F878" s="114"/>
      <c r="G878" s="114"/>
      <c r="H878" s="114"/>
      <c r="I878" s="114"/>
      <c r="J878" s="114"/>
      <c r="K878" s="114"/>
    </row>
    <row r="879" spans="2:11">
      <c r="B879" s="113"/>
      <c r="C879" s="113"/>
      <c r="D879" s="113"/>
      <c r="E879" s="114"/>
      <c r="F879" s="114"/>
      <c r="G879" s="114"/>
      <c r="H879" s="114"/>
      <c r="I879" s="114"/>
      <c r="J879" s="114"/>
      <c r="K879" s="114"/>
    </row>
    <row r="880" spans="2:11">
      <c r="B880" s="113"/>
      <c r="C880" s="113"/>
      <c r="D880" s="113"/>
      <c r="E880" s="114"/>
      <c r="F880" s="114"/>
      <c r="G880" s="114"/>
      <c r="H880" s="114"/>
      <c r="I880" s="114"/>
      <c r="J880" s="114"/>
      <c r="K880" s="114"/>
    </row>
    <row r="881" spans="2:11">
      <c r="B881" s="113"/>
      <c r="C881" s="113"/>
      <c r="D881" s="113"/>
      <c r="E881" s="114"/>
      <c r="F881" s="114"/>
      <c r="G881" s="114"/>
      <c r="H881" s="114"/>
      <c r="I881" s="114"/>
      <c r="J881" s="114"/>
      <c r="K881" s="114"/>
    </row>
    <row r="882" spans="2:11">
      <c r="B882" s="113"/>
      <c r="C882" s="113"/>
      <c r="D882" s="113"/>
      <c r="E882" s="114"/>
      <c r="F882" s="114"/>
      <c r="G882" s="114"/>
      <c r="H882" s="114"/>
      <c r="I882" s="114"/>
      <c r="J882" s="114"/>
      <c r="K882" s="114"/>
    </row>
    <row r="883" spans="2:11">
      <c r="B883" s="113"/>
      <c r="C883" s="113"/>
      <c r="D883" s="113"/>
      <c r="E883" s="114"/>
      <c r="F883" s="114"/>
      <c r="G883" s="114"/>
      <c r="H883" s="114"/>
      <c r="I883" s="114"/>
      <c r="J883" s="114"/>
      <c r="K883" s="114"/>
    </row>
    <row r="884" spans="2:11">
      <c r="B884" s="113"/>
      <c r="C884" s="113"/>
      <c r="D884" s="113"/>
      <c r="E884" s="114"/>
      <c r="F884" s="114"/>
      <c r="G884" s="114"/>
      <c r="H884" s="114"/>
      <c r="I884" s="114"/>
      <c r="J884" s="114"/>
      <c r="K884" s="114"/>
    </row>
    <row r="885" spans="2:11">
      <c r="B885" s="113"/>
      <c r="C885" s="113"/>
      <c r="D885" s="113"/>
      <c r="E885" s="114"/>
      <c r="F885" s="114"/>
      <c r="G885" s="114"/>
      <c r="H885" s="114"/>
      <c r="I885" s="114"/>
      <c r="J885" s="114"/>
      <c r="K885" s="114"/>
    </row>
    <row r="886" spans="2:11">
      <c r="B886" s="113"/>
      <c r="C886" s="113"/>
      <c r="D886" s="113"/>
      <c r="E886" s="114"/>
      <c r="F886" s="114"/>
      <c r="G886" s="114"/>
      <c r="H886" s="114"/>
      <c r="I886" s="114"/>
      <c r="J886" s="114"/>
      <c r="K886" s="114"/>
    </row>
    <row r="887" spans="2:11">
      <c r="B887" s="113"/>
      <c r="C887" s="113"/>
      <c r="D887" s="113"/>
      <c r="E887" s="114"/>
      <c r="F887" s="114"/>
      <c r="G887" s="114"/>
      <c r="H887" s="114"/>
      <c r="I887" s="114"/>
      <c r="J887" s="114"/>
      <c r="K887" s="114"/>
    </row>
    <row r="888" spans="2:11">
      <c r="B888" s="113"/>
      <c r="C888" s="113"/>
      <c r="D888" s="113"/>
      <c r="E888" s="114"/>
      <c r="F888" s="114"/>
      <c r="G888" s="114"/>
      <c r="H888" s="114"/>
      <c r="I888" s="114"/>
      <c r="J888" s="114"/>
      <c r="K888" s="114"/>
    </row>
    <row r="889" spans="2:11">
      <c r="B889" s="113"/>
      <c r="C889" s="113"/>
      <c r="D889" s="113"/>
      <c r="E889" s="114"/>
      <c r="F889" s="114"/>
      <c r="G889" s="114"/>
      <c r="H889" s="114"/>
      <c r="I889" s="114"/>
      <c r="J889" s="114"/>
      <c r="K889" s="114"/>
    </row>
    <row r="890" spans="2:11">
      <c r="B890" s="113"/>
      <c r="C890" s="113"/>
      <c r="D890" s="113"/>
      <c r="E890" s="114"/>
      <c r="F890" s="114"/>
      <c r="G890" s="114"/>
      <c r="H890" s="114"/>
      <c r="I890" s="114"/>
      <c r="J890" s="114"/>
      <c r="K890" s="114"/>
    </row>
    <row r="891" spans="2:11">
      <c r="B891" s="113"/>
      <c r="C891" s="113"/>
      <c r="D891" s="113"/>
      <c r="E891" s="114"/>
      <c r="F891" s="114"/>
      <c r="G891" s="114"/>
      <c r="H891" s="114"/>
      <c r="I891" s="114"/>
      <c r="J891" s="114"/>
      <c r="K891" s="114"/>
    </row>
    <row r="892" spans="2:11">
      <c r="B892" s="113"/>
      <c r="C892" s="113"/>
      <c r="D892" s="113"/>
      <c r="E892" s="114"/>
      <c r="F892" s="114"/>
      <c r="G892" s="114"/>
      <c r="H892" s="114"/>
      <c r="I892" s="114"/>
      <c r="J892" s="114"/>
      <c r="K892" s="114"/>
    </row>
    <row r="893" spans="2:11">
      <c r="B893" s="113"/>
      <c r="C893" s="113"/>
      <c r="D893" s="113"/>
      <c r="E893" s="114"/>
      <c r="F893" s="114"/>
      <c r="G893" s="114"/>
      <c r="H893" s="114"/>
      <c r="I893" s="114"/>
      <c r="J893" s="114"/>
      <c r="K893" s="114"/>
    </row>
    <row r="894" spans="2:11">
      <c r="B894" s="113"/>
      <c r="C894" s="113"/>
      <c r="D894" s="113"/>
      <c r="E894" s="114"/>
      <c r="F894" s="114"/>
      <c r="G894" s="114"/>
      <c r="H894" s="114"/>
      <c r="I894" s="114"/>
      <c r="J894" s="114"/>
      <c r="K894" s="114"/>
    </row>
    <row r="895" spans="2:11">
      <c r="B895" s="113"/>
      <c r="C895" s="113"/>
      <c r="D895" s="113"/>
      <c r="E895" s="114"/>
      <c r="F895" s="114"/>
      <c r="G895" s="114"/>
      <c r="H895" s="114"/>
      <c r="I895" s="114"/>
      <c r="J895" s="114"/>
      <c r="K895" s="114"/>
    </row>
    <row r="896" spans="2:11">
      <c r="B896" s="113"/>
      <c r="C896" s="113"/>
      <c r="D896" s="113"/>
      <c r="E896" s="114"/>
      <c r="F896" s="114"/>
      <c r="G896" s="114"/>
      <c r="H896" s="114"/>
      <c r="I896" s="114"/>
      <c r="J896" s="114"/>
      <c r="K896" s="114"/>
    </row>
    <row r="897" spans="2:11">
      <c r="B897" s="113"/>
      <c r="C897" s="113"/>
      <c r="D897" s="113"/>
      <c r="E897" s="114"/>
      <c r="F897" s="114"/>
      <c r="G897" s="114"/>
      <c r="H897" s="114"/>
      <c r="I897" s="114"/>
      <c r="J897" s="114"/>
      <c r="K897" s="114"/>
    </row>
    <row r="898" spans="2:11">
      <c r="B898" s="113"/>
      <c r="C898" s="113"/>
      <c r="D898" s="113"/>
      <c r="E898" s="114"/>
      <c r="F898" s="114"/>
      <c r="G898" s="114"/>
      <c r="H898" s="114"/>
      <c r="I898" s="114"/>
      <c r="J898" s="114"/>
      <c r="K898" s="114"/>
    </row>
    <row r="899" spans="2:11">
      <c r="B899" s="113"/>
      <c r="C899" s="113"/>
      <c r="D899" s="113"/>
      <c r="E899" s="114"/>
      <c r="F899" s="114"/>
      <c r="G899" s="114"/>
      <c r="H899" s="114"/>
      <c r="I899" s="114"/>
      <c r="J899" s="114"/>
      <c r="K899" s="114"/>
    </row>
    <row r="900" spans="2:11">
      <c r="B900" s="113"/>
      <c r="C900" s="113"/>
      <c r="D900" s="113"/>
      <c r="E900" s="114"/>
      <c r="F900" s="114"/>
      <c r="G900" s="114"/>
      <c r="H900" s="114"/>
      <c r="I900" s="114"/>
      <c r="J900" s="114"/>
      <c r="K900" s="114"/>
    </row>
    <row r="901" spans="2:11">
      <c r="B901" s="113"/>
      <c r="C901" s="113"/>
      <c r="D901" s="113"/>
      <c r="E901" s="114"/>
      <c r="F901" s="114"/>
      <c r="G901" s="114"/>
      <c r="H901" s="114"/>
      <c r="I901" s="114"/>
      <c r="J901" s="114"/>
      <c r="K901" s="114"/>
    </row>
    <row r="902" spans="2:11">
      <c r="B902" s="113"/>
      <c r="C902" s="113"/>
      <c r="D902" s="113"/>
      <c r="E902" s="114"/>
      <c r="F902" s="114"/>
      <c r="G902" s="114"/>
      <c r="H902" s="114"/>
      <c r="I902" s="114"/>
      <c r="J902" s="114"/>
      <c r="K902" s="114"/>
    </row>
    <row r="903" spans="2:11">
      <c r="B903" s="113"/>
      <c r="C903" s="113"/>
      <c r="D903" s="113"/>
      <c r="E903" s="114"/>
      <c r="F903" s="114"/>
      <c r="G903" s="114"/>
      <c r="H903" s="114"/>
      <c r="I903" s="114"/>
      <c r="J903" s="114"/>
      <c r="K903" s="114"/>
    </row>
    <row r="904" spans="2:11">
      <c r="B904" s="113"/>
      <c r="C904" s="113"/>
      <c r="D904" s="113"/>
      <c r="E904" s="114"/>
      <c r="F904" s="114"/>
      <c r="G904" s="114"/>
      <c r="H904" s="114"/>
      <c r="I904" s="114"/>
      <c r="J904" s="114"/>
      <c r="K904" s="114"/>
    </row>
    <row r="905" spans="2:11">
      <c r="B905" s="113"/>
      <c r="C905" s="113"/>
      <c r="D905" s="113"/>
      <c r="E905" s="114"/>
      <c r="F905" s="114"/>
      <c r="G905" s="114"/>
      <c r="H905" s="114"/>
      <c r="I905" s="114"/>
      <c r="J905" s="114"/>
      <c r="K905" s="114"/>
    </row>
    <row r="906" spans="2:11">
      <c r="B906" s="113"/>
      <c r="C906" s="113"/>
      <c r="D906" s="113"/>
      <c r="E906" s="114"/>
      <c r="F906" s="114"/>
      <c r="G906" s="114"/>
      <c r="H906" s="114"/>
      <c r="I906" s="114"/>
      <c r="J906" s="114"/>
      <c r="K906" s="114"/>
    </row>
    <row r="907" spans="2:11">
      <c r="B907" s="113"/>
      <c r="C907" s="113"/>
      <c r="D907" s="113"/>
      <c r="E907" s="114"/>
      <c r="F907" s="114"/>
      <c r="G907" s="114"/>
      <c r="H907" s="114"/>
      <c r="I907" s="114"/>
      <c r="J907" s="114"/>
      <c r="K907" s="114"/>
    </row>
    <row r="908" spans="2:11">
      <c r="B908" s="113"/>
      <c r="C908" s="113"/>
      <c r="D908" s="113"/>
      <c r="E908" s="114"/>
      <c r="F908" s="114"/>
      <c r="G908" s="114"/>
      <c r="H908" s="114"/>
      <c r="I908" s="114"/>
      <c r="J908" s="114"/>
      <c r="K908" s="114"/>
    </row>
    <row r="909" spans="2:11">
      <c r="B909" s="113"/>
      <c r="C909" s="113"/>
      <c r="D909" s="113"/>
      <c r="E909" s="114"/>
      <c r="F909" s="114"/>
      <c r="G909" s="114"/>
      <c r="H909" s="114"/>
      <c r="I909" s="114"/>
      <c r="J909" s="114"/>
      <c r="K909" s="114"/>
    </row>
    <row r="910" spans="2:11">
      <c r="B910" s="113"/>
      <c r="C910" s="113"/>
      <c r="D910" s="113"/>
      <c r="E910" s="114"/>
      <c r="F910" s="114"/>
      <c r="G910" s="114"/>
      <c r="H910" s="114"/>
      <c r="I910" s="114"/>
      <c r="J910" s="114"/>
      <c r="K910" s="114"/>
    </row>
    <row r="911" spans="2:11">
      <c r="B911" s="113"/>
      <c r="C911" s="113"/>
      <c r="D911" s="113"/>
      <c r="E911" s="114"/>
      <c r="F911" s="114"/>
      <c r="G911" s="114"/>
      <c r="H911" s="114"/>
      <c r="I911" s="114"/>
      <c r="J911" s="114"/>
      <c r="K911" s="114"/>
    </row>
    <row r="912" spans="2:11">
      <c r="B912" s="113"/>
      <c r="C912" s="113"/>
      <c r="D912" s="113"/>
      <c r="E912" s="114"/>
      <c r="F912" s="114"/>
      <c r="G912" s="114"/>
      <c r="H912" s="114"/>
      <c r="I912" s="114"/>
      <c r="J912" s="114"/>
      <c r="K912" s="114"/>
    </row>
    <row r="913" spans="2:11">
      <c r="B913" s="113"/>
      <c r="C913" s="113"/>
      <c r="D913" s="113"/>
      <c r="E913" s="114"/>
      <c r="F913" s="114"/>
      <c r="G913" s="114"/>
      <c r="H913" s="114"/>
      <c r="I913" s="114"/>
      <c r="J913" s="114"/>
      <c r="K913" s="114"/>
    </row>
    <row r="914" spans="2:11">
      <c r="B914" s="113"/>
      <c r="C914" s="113"/>
      <c r="D914" s="113"/>
      <c r="E914" s="114"/>
      <c r="F914" s="114"/>
      <c r="G914" s="114"/>
      <c r="H914" s="114"/>
      <c r="I914" s="114"/>
      <c r="J914" s="114"/>
      <c r="K914" s="114"/>
    </row>
    <row r="915" spans="2:11">
      <c r="B915" s="113"/>
      <c r="C915" s="113"/>
      <c r="D915" s="113"/>
      <c r="E915" s="114"/>
      <c r="F915" s="114"/>
      <c r="G915" s="114"/>
      <c r="H915" s="114"/>
      <c r="I915" s="114"/>
      <c r="J915" s="114"/>
      <c r="K915" s="114"/>
    </row>
    <row r="916" spans="2:11">
      <c r="B916" s="113"/>
      <c r="C916" s="113"/>
      <c r="D916" s="113"/>
      <c r="E916" s="114"/>
      <c r="F916" s="114"/>
      <c r="G916" s="114"/>
      <c r="H916" s="114"/>
      <c r="I916" s="114"/>
      <c r="J916" s="114"/>
      <c r="K916" s="114"/>
    </row>
    <row r="917" spans="2:11">
      <c r="B917" s="113"/>
      <c r="C917" s="113"/>
      <c r="D917" s="113"/>
      <c r="E917" s="114"/>
      <c r="F917" s="114"/>
      <c r="G917" s="114"/>
      <c r="H917" s="114"/>
      <c r="I917" s="114"/>
      <c r="J917" s="114"/>
      <c r="K917" s="114"/>
    </row>
    <row r="918" spans="2:11">
      <c r="B918" s="113"/>
      <c r="C918" s="113"/>
      <c r="D918" s="113"/>
      <c r="E918" s="114"/>
      <c r="F918" s="114"/>
      <c r="G918" s="114"/>
      <c r="H918" s="114"/>
      <c r="I918" s="114"/>
      <c r="J918" s="114"/>
      <c r="K918" s="114"/>
    </row>
    <row r="919" spans="2:11">
      <c r="B919" s="113"/>
      <c r="C919" s="113"/>
      <c r="D919" s="113"/>
      <c r="E919" s="114"/>
      <c r="F919" s="114"/>
      <c r="G919" s="114"/>
      <c r="H919" s="114"/>
      <c r="I919" s="114"/>
      <c r="J919" s="114"/>
      <c r="K919" s="114"/>
    </row>
    <row r="920" spans="2:11">
      <c r="B920" s="113"/>
      <c r="C920" s="113"/>
      <c r="D920" s="113"/>
      <c r="E920" s="114"/>
      <c r="F920" s="114"/>
      <c r="G920" s="114"/>
      <c r="H920" s="114"/>
      <c r="I920" s="114"/>
      <c r="J920" s="114"/>
      <c r="K920" s="114"/>
    </row>
    <row r="921" spans="2:11">
      <c r="B921" s="113"/>
      <c r="C921" s="113"/>
      <c r="D921" s="113"/>
      <c r="E921" s="114"/>
      <c r="F921" s="114"/>
      <c r="G921" s="114"/>
      <c r="H921" s="114"/>
      <c r="I921" s="114"/>
      <c r="J921" s="114"/>
      <c r="K921" s="114"/>
    </row>
    <row r="922" spans="2:11">
      <c r="B922" s="113"/>
      <c r="C922" s="113"/>
      <c r="D922" s="113"/>
      <c r="E922" s="114"/>
      <c r="F922" s="114"/>
      <c r="G922" s="114"/>
      <c r="H922" s="114"/>
      <c r="I922" s="114"/>
      <c r="J922" s="114"/>
      <c r="K922" s="114"/>
    </row>
    <row r="923" spans="2:11">
      <c r="B923" s="113"/>
      <c r="C923" s="113"/>
      <c r="D923" s="113"/>
      <c r="E923" s="114"/>
      <c r="F923" s="114"/>
      <c r="G923" s="114"/>
      <c r="H923" s="114"/>
      <c r="I923" s="114"/>
      <c r="J923" s="114"/>
      <c r="K923" s="114"/>
    </row>
    <row r="924" spans="2:11">
      <c r="B924" s="113"/>
      <c r="C924" s="113"/>
      <c r="D924" s="113"/>
      <c r="E924" s="114"/>
      <c r="F924" s="114"/>
      <c r="G924" s="114"/>
      <c r="H924" s="114"/>
      <c r="I924" s="114"/>
      <c r="J924" s="114"/>
      <c r="K924" s="114"/>
    </row>
    <row r="925" spans="2:11">
      <c r="B925" s="113"/>
      <c r="C925" s="113"/>
      <c r="D925" s="113"/>
      <c r="E925" s="114"/>
      <c r="F925" s="114"/>
      <c r="G925" s="114"/>
      <c r="H925" s="114"/>
      <c r="I925" s="114"/>
      <c r="J925" s="114"/>
      <c r="K925" s="114"/>
    </row>
    <row r="926" spans="2:11">
      <c r="B926" s="113"/>
      <c r="C926" s="113"/>
      <c r="D926" s="113"/>
      <c r="E926" s="114"/>
      <c r="F926" s="114"/>
      <c r="G926" s="114"/>
      <c r="H926" s="114"/>
      <c r="I926" s="114"/>
      <c r="J926" s="114"/>
      <c r="K926" s="114"/>
    </row>
    <row r="927" spans="2:11">
      <c r="B927" s="113"/>
      <c r="C927" s="113"/>
      <c r="D927" s="113"/>
      <c r="E927" s="114"/>
      <c r="F927" s="114"/>
      <c r="G927" s="114"/>
      <c r="H927" s="114"/>
      <c r="I927" s="114"/>
      <c r="J927" s="114"/>
      <c r="K927" s="114"/>
    </row>
    <row r="928" spans="2:11">
      <c r="B928" s="113"/>
      <c r="C928" s="113"/>
      <c r="D928" s="113"/>
      <c r="E928" s="114"/>
      <c r="F928" s="114"/>
      <c r="G928" s="114"/>
      <c r="H928" s="114"/>
      <c r="I928" s="114"/>
      <c r="J928" s="114"/>
      <c r="K928" s="114"/>
    </row>
    <row r="929" spans="2:11">
      <c r="B929" s="113"/>
      <c r="C929" s="113"/>
      <c r="D929" s="113"/>
      <c r="E929" s="114"/>
      <c r="F929" s="114"/>
      <c r="G929" s="114"/>
      <c r="H929" s="114"/>
      <c r="I929" s="114"/>
      <c r="J929" s="114"/>
      <c r="K929" s="114"/>
    </row>
    <row r="930" spans="2:11">
      <c r="B930" s="113"/>
      <c r="C930" s="113"/>
      <c r="D930" s="113"/>
      <c r="E930" s="114"/>
      <c r="F930" s="114"/>
      <c r="G930" s="114"/>
      <c r="H930" s="114"/>
      <c r="I930" s="114"/>
      <c r="J930" s="114"/>
      <c r="K930" s="114"/>
    </row>
    <row r="931" spans="2:11">
      <c r="B931" s="113"/>
      <c r="C931" s="113"/>
      <c r="D931" s="113"/>
      <c r="E931" s="114"/>
      <c r="F931" s="114"/>
      <c r="G931" s="114"/>
      <c r="H931" s="114"/>
      <c r="I931" s="114"/>
      <c r="J931" s="114"/>
      <c r="K931" s="114"/>
    </row>
    <row r="932" spans="2:11">
      <c r="B932" s="113"/>
      <c r="C932" s="113"/>
      <c r="D932" s="113"/>
      <c r="E932" s="114"/>
      <c r="F932" s="114"/>
      <c r="G932" s="114"/>
      <c r="H932" s="114"/>
      <c r="I932" s="114"/>
      <c r="J932" s="114"/>
      <c r="K932" s="114"/>
    </row>
    <row r="933" spans="2:11">
      <c r="B933" s="113"/>
      <c r="C933" s="113"/>
      <c r="D933" s="113"/>
      <c r="E933" s="114"/>
      <c r="F933" s="114"/>
      <c r="G933" s="114"/>
      <c r="H933" s="114"/>
      <c r="I933" s="114"/>
      <c r="J933" s="114"/>
      <c r="K933" s="114"/>
    </row>
    <row r="934" spans="2:11">
      <c r="B934" s="113"/>
      <c r="C934" s="113"/>
      <c r="D934" s="113"/>
      <c r="E934" s="114"/>
      <c r="F934" s="114"/>
      <c r="G934" s="114"/>
      <c r="H934" s="114"/>
      <c r="I934" s="114"/>
      <c r="J934" s="114"/>
      <c r="K934" s="114"/>
    </row>
    <row r="935" spans="2:11">
      <c r="B935" s="113"/>
      <c r="C935" s="113"/>
      <c r="D935" s="113"/>
      <c r="E935" s="114"/>
      <c r="F935" s="114"/>
      <c r="G935" s="114"/>
      <c r="H935" s="114"/>
      <c r="I935" s="114"/>
      <c r="J935" s="114"/>
      <c r="K935" s="114"/>
    </row>
    <row r="936" spans="2:11">
      <c r="B936" s="113"/>
      <c r="C936" s="113"/>
      <c r="D936" s="113"/>
      <c r="E936" s="114"/>
      <c r="F936" s="114"/>
      <c r="G936" s="114"/>
      <c r="H936" s="114"/>
      <c r="I936" s="114"/>
      <c r="J936" s="114"/>
      <c r="K936" s="114"/>
    </row>
    <row r="937" spans="2:11">
      <c r="B937" s="113"/>
      <c r="C937" s="113"/>
      <c r="D937" s="113"/>
      <c r="E937" s="114"/>
      <c r="F937" s="114"/>
      <c r="G937" s="114"/>
      <c r="H937" s="114"/>
      <c r="I937" s="114"/>
      <c r="J937" s="114"/>
      <c r="K937" s="114"/>
    </row>
    <row r="938" spans="2:11">
      <c r="B938" s="113"/>
      <c r="C938" s="113"/>
      <c r="D938" s="113"/>
      <c r="E938" s="114"/>
      <c r="F938" s="114"/>
      <c r="G938" s="114"/>
      <c r="H938" s="114"/>
      <c r="I938" s="114"/>
      <c r="J938" s="114"/>
      <c r="K938" s="114"/>
    </row>
    <row r="939" spans="2:11">
      <c r="B939" s="113"/>
      <c r="C939" s="113"/>
      <c r="D939" s="113"/>
      <c r="E939" s="114"/>
      <c r="F939" s="114"/>
      <c r="G939" s="114"/>
      <c r="H939" s="114"/>
      <c r="I939" s="114"/>
      <c r="J939" s="114"/>
      <c r="K939" s="114"/>
    </row>
    <row r="940" spans="2:11">
      <c r="B940" s="113"/>
      <c r="C940" s="113"/>
      <c r="D940" s="113"/>
      <c r="E940" s="114"/>
      <c r="F940" s="114"/>
      <c r="G940" s="114"/>
      <c r="H940" s="114"/>
      <c r="I940" s="114"/>
      <c r="J940" s="114"/>
      <c r="K940" s="114"/>
    </row>
    <row r="941" spans="2:11">
      <c r="B941" s="113"/>
      <c r="C941" s="113"/>
      <c r="D941" s="113"/>
      <c r="E941" s="114"/>
      <c r="F941" s="114"/>
      <c r="G941" s="114"/>
      <c r="H941" s="114"/>
      <c r="I941" s="114"/>
      <c r="J941" s="114"/>
      <c r="K941" s="114"/>
    </row>
    <row r="942" spans="2:11">
      <c r="B942" s="113"/>
      <c r="C942" s="113"/>
      <c r="D942" s="113"/>
      <c r="E942" s="114"/>
      <c r="F942" s="114"/>
      <c r="G942" s="114"/>
      <c r="H942" s="114"/>
      <c r="I942" s="114"/>
      <c r="J942" s="114"/>
      <c r="K942" s="114"/>
    </row>
    <row r="943" spans="2:11">
      <c r="B943" s="113"/>
      <c r="C943" s="113"/>
      <c r="D943" s="113"/>
      <c r="E943" s="114"/>
      <c r="F943" s="114"/>
      <c r="G943" s="114"/>
      <c r="H943" s="114"/>
      <c r="I943" s="114"/>
      <c r="J943" s="114"/>
      <c r="K943" s="114"/>
    </row>
    <row r="944" spans="2:11">
      <c r="B944" s="113"/>
      <c r="C944" s="113"/>
      <c r="D944" s="113"/>
      <c r="E944" s="114"/>
      <c r="F944" s="114"/>
      <c r="G944" s="114"/>
      <c r="H944" s="114"/>
      <c r="I944" s="114"/>
      <c r="J944" s="114"/>
      <c r="K944" s="114"/>
    </row>
    <row r="945" spans="2:11">
      <c r="B945" s="113"/>
      <c r="C945" s="113"/>
      <c r="D945" s="113"/>
      <c r="E945" s="114"/>
      <c r="F945" s="114"/>
      <c r="G945" s="114"/>
      <c r="H945" s="114"/>
      <c r="I945" s="114"/>
      <c r="J945" s="114"/>
      <c r="K945" s="114"/>
    </row>
    <row r="946" spans="2:11">
      <c r="B946" s="113"/>
      <c r="C946" s="113"/>
      <c r="D946" s="113"/>
      <c r="E946" s="114"/>
      <c r="F946" s="114"/>
      <c r="G946" s="114"/>
      <c r="H946" s="114"/>
      <c r="I946" s="114"/>
      <c r="J946" s="114"/>
      <c r="K946" s="114"/>
    </row>
    <row r="947" spans="2:11">
      <c r="B947" s="113"/>
      <c r="C947" s="113"/>
      <c r="D947" s="113"/>
      <c r="E947" s="114"/>
      <c r="F947" s="114"/>
      <c r="G947" s="114"/>
      <c r="H947" s="114"/>
      <c r="I947" s="114"/>
      <c r="J947" s="114"/>
      <c r="K947" s="114"/>
    </row>
    <row r="948" spans="2:11">
      <c r="B948" s="113"/>
      <c r="C948" s="113"/>
      <c r="D948" s="113"/>
      <c r="E948" s="114"/>
      <c r="F948" s="114"/>
      <c r="G948" s="114"/>
      <c r="H948" s="114"/>
      <c r="I948" s="114"/>
      <c r="J948" s="114"/>
      <c r="K948" s="114"/>
    </row>
    <row r="949" spans="2:11">
      <c r="B949" s="113"/>
      <c r="C949" s="113"/>
      <c r="D949" s="113"/>
      <c r="E949" s="114"/>
      <c r="F949" s="114"/>
      <c r="G949" s="114"/>
      <c r="H949" s="114"/>
      <c r="I949" s="114"/>
      <c r="J949" s="114"/>
      <c r="K949" s="114"/>
    </row>
    <row r="950" spans="2:11">
      <c r="B950" s="113"/>
      <c r="C950" s="113"/>
      <c r="D950" s="113"/>
      <c r="E950" s="114"/>
      <c r="F950" s="114"/>
      <c r="G950" s="114"/>
      <c r="H950" s="114"/>
      <c r="I950" s="114"/>
      <c r="J950" s="114"/>
      <c r="K950" s="114"/>
    </row>
    <row r="951" spans="2:11">
      <c r="B951" s="113"/>
      <c r="C951" s="113"/>
      <c r="D951" s="113"/>
      <c r="E951" s="114"/>
      <c r="F951" s="114"/>
      <c r="G951" s="114"/>
      <c r="H951" s="114"/>
      <c r="I951" s="114"/>
      <c r="J951" s="114"/>
      <c r="K951" s="114"/>
    </row>
    <row r="952" spans="2:11">
      <c r="B952" s="113"/>
      <c r="C952" s="113"/>
      <c r="D952" s="113"/>
      <c r="E952" s="114"/>
      <c r="F952" s="114"/>
      <c r="G952" s="114"/>
      <c r="H952" s="114"/>
      <c r="I952" s="114"/>
      <c r="J952" s="114"/>
      <c r="K952" s="114"/>
    </row>
    <row r="953" spans="2:11">
      <c r="B953" s="113"/>
      <c r="C953" s="113"/>
      <c r="D953" s="113"/>
      <c r="E953" s="114"/>
      <c r="F953" s="114"/>
      <c r="G953" s="114"/>
      <c r="H953" s="114"/>
      <c r="I953" s="114"/>
      <c r="J953" s="114"/>
      <c r="K953" s="114"/>
    </row>
    <row r="954" spans="2:11">
      <c r="B954" s="113"/>
      <c r="C954" s="113"/>
      <c r="D954" s="113"/>
      <c r="E954" s="114"/>
      <c r="F954" s="114"/>
      <c r="G954" s="114"/>
      <c r="H954" s="114"/>
      <c r="I954" s="114"/>
      <c r="J954" s="114"/>
      <c r="K954" s="114"/>
    </row>
    <row r="955" spans="2:11">
      <c r="B955" s="113"/>
      <c r="C955" s="113"/>
      <c r="D955" s="113"/>
      <c r="E955" s="114"/>
      <c r="F955" s="114"/>
      <c r="G955" s="114"/>
      <c r="H955" s="114"/>
      <c r="I955" s="114"/>
      <c r="J955" s="114"/>
      <c r="K955" s="114"/>
    </row>
    <row r="956" spans="2:11">
      <c r="B956" s="113"/>
      <c r="C956" s="113"/>
      <c r="D956" s="113"/>
      <c r="E956" s="114"/>
      <c r="F956" s="114"/>
      <c r="G956" s="114"/>
      <c r="H956" s="114"/>
      <c r="I956" s="114"/>
      <c r="J956" s="114"/>
      <c r="K956" s="114"/>
    </row>
    <row r="957" spans="2:11">
      <c r="B957" s="113"/>
      <c r="C957" s="113"/>
      <c r="D957" s="113"/>
      <c r="E957" s="114"/>
      <c r="F957" s="114"/>
      <c r="G957" s="114"/>
      <c r="H957" s="114"/>
      <c r="I957" s="114"/>
      <c r="J957" s="114"/>
      <c r="K957" s="114"/>
    </row>
    <row r="958" spans="2:11">
      <c r="B958" s="113"/>
      <c r="C958" s="113"/>
      <c r="D958" s="113"/>
      <c r="E958" s="114"/>
      <c r="F958" s="114"/>
      <c r="G958" s="114"/>
      <c r="H958" s="114"/>
      <c r="I958" s="114"/>
      <c r="J958" s="114"/>
      <c r="K958" s="114"/>
    </row>
    <row r="959" spans="2:11">
      <c r="B959" s="113"/>
      <c r="C959" s="113"/>
      <c r="D959" s="113"/>
      <c r="E959" s="114"/>
      <c r="F959" s="114"/>
      <c r="G959" s="114"/>
      <c r="H959" s="114"/>
      <c r="I959" s="114"/>
      <c r="J959" s="114"/>
      <c r="K959" s="114"/>
    </row>
    <row r="960" spans="2:11">
      <c r="B960" s="113"/>
      <c r="C960" s="113"/>
      <c r="D960" s="113"/>
      <c r="E960" s="114"/>
      <c r="F960" s="114"/>
      <c r="G960" s="114"/>
      <c r="H960" s="114"/>
      <c r="I960" s="114"/>
      <c r="J960" s="114"/>
      <c r="K960" s="114"/>
    </row>
    <row r="961" spans="2:11">
      <c r="B961" s="113"/>
      <c r="C961" s="113"/>
      <c r="D961" s="113"/>
      <c r="E961" s="114"/>
      <c r="F961" s="114"/>
      <c r="G961" s="114"/>
      <c r="H961" s="114"/>
      <c r="I961" s="114"/>
      <c r="J961" s="114"/>
      <c r="K961" s="114"/>
    </row>
    <row r="962" spans="2:11">
      <c r="B962" s="113"/>
      <c r="C962" s="113"/>
      <c r="D962" s="113"/>
      <c r="E962" s="114"/>
      <c r="F962" s="114"/>
      <c r="G962" s="114"/>
      <c r="H962" s="114"/>
      <c r="I962" s="114"/>
      <c r="J962" s="114"/>
      <c r="K962" s="114"/>
    </row>
    <row r="963" spans="2:11">
      <c r="B963" s="113"/>
      <c r="C963" s="113"/>
      <c r="D963" s="113"/>
      <c r="E963" s="114"/>
      <c r="F963" s="114"/>
      <c r="G963" s="114"/>
      <c r="H963" s="114"/>
      <c r="I963" s="114"/>
      <c r="J963" s="114"/>
      <c r="K963" s="114"/>
    </row>
    <row r="964" spans="2:11">
      <c r="B964" s="113"/>
      <c r="C964" s="113"/>
      <c r="D964" s="113"/>
      <c r="E964" s="114"/>
      <c r="F964" s="114"/>
      <c r="G964" s="114"/>
      <c r="H964" s="114"/>
      <c r="I964" s="114"/>
      <c r="J964" s="114"/>
      <c r="K964" s="114"/>
    </row>
    <row r="965" spans="2:11">
      <c r="B965" s="113"/>
      <c r="C965" s="113"/>
      <c r="D965" s="113"/>
      <c r="E965" s="114"/>
      <c r="F965" s="114"/>
      <c r="G965" s="114"/>
      <c r="H965" s="114"/>
      <c r="I965" s="114"/>
      <c r="J965" s="114"/>
      <c r="K965" s="114"/>
    </row>
    <row r="966" spans="2:11">
      <c r="B966" s="113"/>
      <c r="C966" s="113"/>
      <c r="D966" s="113"/>
      <c r="E966" s="114"/>
      <c r="F966" s="114"/>
      <c r="G966" s="114"/>
      <c r="H966" s="114"/>
      <c r="I966" s="114"/>
      <c r="J966" s="114"/>
      <c r="K966" s="114"/>
    </row>
    <row r="967" spans="2:11">
      <c r="B967" s="113"/>
      <c r="C967" s="113"/>
      <c r="D967" s="113"/>
      <c r="E967" s="114"/>
      <c r="F967" s="114"/>
      <c r="G967" s="114"/>
      <c r="H967" s="114"/>
      <c r="I967" s="114"/>
      <c r="J967" s="114"/>
      <c r="K967" s="114"/>
    </row>
    <row r="968" spans="2:11">
      <c r="B968" s="113"/>
      <c r="C968" s="113"/>
      <c r="D968" s="113"/>
      <c r="E968" s="114"/>
      <c r="F968" s="114"/>
      <c r="G968" s="114"/>
      <c r="H968" s="114"/>
      <c r="I968" s="114"/>
      <c r="J968" s="114"/>
      <c r="K968" s="114"/>
    </row>
    <row r="969" spans="2:11">
      <c r="B969" s="113"/>
      <c r="C969" s="113"/>
      <c r="D969" s="113"/>
      <c r="E969" s="114"/>
      <c r="F969" s="114"/>
      <c r="G969" s="114"/>
      <c r="H969" s="114"/>
      <c r="I969" s="114"/>
      <c r="J969" s="114"/>
      <c r="K969" s="114"/>
    </row>
    <row r="970" spans="2:11">
      <c r="B970" s="113"/>
      <c r="C970" s="113"/>
      <c r="D970" s="113"/>
      <c r="E970" s="114"/>
      <c r="F970" s="114"/>
      <c r="G970" s="114"/>
      <c r="H970" s="114"/>
      <c r="I970" s="114"/>
      <c r="J970" s="114"/>
      <c r="K970" s="114"/>
    </row>
    <row r="971" spans="2:11">
      <c r="B971" s="113"/>
      <c r="C971" s="113"/>
      <c r="D971" s="113"/>
      <c r="E971" s="114"/>
      <c r="F971" s="114"/>
      <c r="G971" s="114"/>
      <c r="H971" s="114"/>
      <c r="I971" s="114"/>
      <c r="J971" s="114"/>
      <c r="K971" s="114"/>
    </row>
    <row r="972" spans="2:11">
      <c r="B972" s="113"/>
      <c r="C972" s="113"/>
      <c r="D972" s="113"/>
      <c r="E972" s="114"/>
      <c r="F972" s="114"/>
      <c r="G972" s="114"/>
      <c r="H972" s="114"/>
      <c r="I972" s="114"/>
      <c r="J972" s="114"/>
      <c r="K972" s="114"/>
    </row>
    <row r="973" spans="2:11">
      <c r="B973" s="113"/>
      <c r="C973" s="113"/>
      <c r="D973" s="113"/>
      <c r="E973" s="114"/>
      <c r="F973" s="114"/>
      <c r="G973" s="114"/>
      <c r="H973" s="114"/>
      <c r="I973" s="114"/>
      <c r="J973" s="114"/>
      <c r="K973" s="114"/>
    </row>
    <row r="974" spans="2:11">
      <c r="B974" s="113"/>
      <c r="C974" s="113"/>
      <c r="D974" s="113"/>
      <c r="E974" s="114"/>
      <c r="F974" s="114"/>
      <c r="G974" s="114"/>
      <c r="H974" s="114"/>
      <c r="I974" s="114"/>
      <c r="J974" s="114"/>
      <c r="K974" s="114"/>
    </row>
    <row r="975" spans="2:11">
      <c r="B975" s="113"/>
      <c r="C975" s="113"/>
      <c r="D975" s="113"/>
      <c r="E975" s="114"/>
      <c r="F975" s="114"/>
      <c r="G975" s="114"/>
      <c r="H975" s="114"/>
      <c r="I975" s="114"/>
      <c r="J975" s="114"/>
      <c r="K975" s="114"/>
    </row>
    <row r="976" spans="2:11">
      <c r="B976" s="113"/>
      <c r="C976" s="113"/>
      <c r="D976" s="113"/>
      <c r="E976" s="114"/>
      <c r="F976" s="114"/>
      <c r="G976" s="114"/>
      <c r="H976" s="114"/>
      <c r="I976" s="114"/>
      <c r="J976" s="114"/>
      <c r="K976" s="114"/>
    </row>
    <row r="977" spans="2:11">
      <c r="B977" s="113"/>
      <c r="C977" s="113"/>
      <c r="D977" s="113"/>
      <c r="E977" s="114"/>
      <c r="F977" s="114"/>
      <c r="G977" s="114"/>
      <c r="H977" s="114"/>
      <c r="I977" s="114"/>
      <c r="J977" s="114"/>
      <c r="K977" s="114"/>
    </row>
    <row r="978" spans="2:11">
      <c r="B978" s="113"/>
      <c r="C978" s="113"/>
      <c r="D978" s="113"/>
      <c r="E978" s="114"/>
      <c r="F978" s="114"/>
      <c r="G978" s="114"/>
      <c r="H978" s="114"/>
      <c r="I978" s="114"/>
      <c r="J978" s="114"/>
      <c r="K978" s="114"/>
    </row>
    <row r="979" spans="2:11">
      <c r="B979" s="113"/>
      <c r="C979" s="113"/>
      <c r="D979" s="113"/>
      <c r="E979" s="114"/>
      <c r="F979" s="114"/>
      <c r="G979" s="114"/>
      <c r="H979" s="114"/>
      <c r="I979" s="114"/>
      <c r="J979" s="114"/>
      <c r="K979" s="114"/>
    </row>
    <row r="980" spans="2:11">
      <c r="B980" s="113"/>
      <c r="C980" s="113"/>
      <c r="D980" s="113"/>
      <c r="E980" s="114"/>
      <c r="F980" s="114"/>
      <c r="G980" s="114"/>
      <c r="H980" s="114"/>
      <c r="I980" s="114"/>
      <c r="J980" s="114"/>
      <c r="K980" s="114"/>
    </row>
    <row r="981" spans="2:11">
      <c r="B981" s="113"/>
      <c r="C981" s="113"/>
      <c r="D981" s="113"/>
      <c r="E981" s="114"/>
      <c r="F981" s="114"/>
      <c r="G981" s="114"/>
      <c r="H981" s="114"/>
      <c r="I981" s="114"/>
      <c r="J981" s="114"/>
      <c r="K981" s="114"/>
    </row>
    <row r="982" spans="2:11">
      <c r="B982" s="113"/>
      <c r="C982" s="113"/>
      <c r="D982" s="113"/>
      <c r="E982" s="114"/>
      <c r="F982" s="114"/>
      <c r="G982" s="114"/>
      <c r="H982" s="114"/>
      <c r="I982" s="114"/>
      <c r="J982" s="114"/>
      <c r="K982" s="114"/>
    </row>
    <row r="983" spans="2:11">
      <c r="B983" s="113"/>
      <c r="C983" s="113"/>
      <c r="D983" s="113"/>
      <c r="E983" s="114"/>
      <c r="F983" s="114"/>
      <c r="G983" s="114"/>
      <c r="H983" s="114"/>
      <c r="I983" s="114"/>
      <c r="J983" s="114"/>
      <c r="K983" s="114"/>
    </row>
    <row r="984" spans="2:11">
      <c r="B984" s="113"/>
      <c r="C984" s="113"/>
      <c r="D984" s="113"/>
      <c r="E984" s="114"/>
      <c r="F984" s="114"/>
      <c r="G984" s="114"/>
      <c r="H984" s="114"/>
      <c r="I984" s="114"/>
      <c r="J984" s="114"/>
      <c r="K984" s="114"/>
    </row>
    <row r="985" spans="2:11">
      <c r="B985" s="113"/>
      <c r="C985" s="113"/>
      <c r="D985" s="113"/>
      <c r="E985" s="114"/>
      <c r="F985" s="114"/>
      <c r="G985" s="114"/>
      <c r="H985" s="114"/>
      <c r="I985" s="114"/>
      <c r="J985" s="114"/>
      <c r="K985" s="114"/>
    </row>
    <row r="986" spans="2:11">
      <c r="B986" s="113"/>
      <c r="C986" s="113"/>
      <c r="D986" s="113"/>
      <c r="E986" s="114"/>
      <c r="F986" s="114"/>
      <c r="G986" s="114"/>
      <c r="H986" s="114"/>
      <c r="I986" s="114"/>
      <c r="J986" s="114"/>
      <c r="K986" s="114"/>
    </row>
    <row r="987" spans="2:11">
      <c r="B987" s="113"/>
      <c r="C987" s="113"/>
      <c r="D987" s="113"/>
      <c r="E987" s="114"/>
      <c r="F987" s="114"/>
      <c r="G987" s="114"/>
      <c r="H987" s="114"/>
      <c r="I987" s="114"/>
      <c r="J987" s="114"/>
      <c r="K987" s="114"/>
    </row>
    <row r="988" spans="2:11">
      <c r="B988" s="113"/>
      <c r="C988" s="113"/>
      <c r="D988" s="113"/>
      <c r="E988" s="114"/>
      <c r="F988" s="114"/>
      <c r="G988" s="114"/>
      <c r="H988" s="114"/>
      <c r="I988" s="114"/>
      <c r="J988" s="114"/>
      <c r="K988" s="114"/>
    </row>
    <row r="989" spans="2:11">
      <c r="B989" s="113"/>
      <c r="C989" s="113"/>
      <c r="D989" s="113"/>
      <c r="E989" s="114"/>
      <c r="F989" s="114"/>
      <c r="G989" s="114"/>
      <c r="H989" s="114"/>
      <c r="I989" s="114"/>
      <c r="J989" s="114"/>
      <c r="K989" s="114"/>
    </row>
    <row r="990" spans="2:11">
      <c r="B990" s="113"/>
      <c r="C990" s="113"/>
      <c r="D990" s="113"/>
      <c r="E990" s="114"/>
      <c r="F990" s="114"/>
      <c r="G990" s="114"/>
      <c r="H990" s="114"/>
      <c r="I990" s="114"/>
      <c r="J990" s="114"/>
      <c r="K990" s="114"/>
    </row>
    <row r="991" spans="2:11">
      <c r="B991" s="113"/>
      <c r="C991" s="113"/>
      <c r="D991" s="113"/>
      <c r="E991" s="114"/>
      <c r="F991" s="114"/>
      <c r="G991" s="114"/>
      <c r="H991" s="114"/>
      <c r="I991" s="114"/>
      <c r="J991" s="114"/>
      <c r="K991" s="114"/>
    </row>
    <row r="992" spans="2:11">
      <c r="B992" s="113"/>
      <c r="C992" s="113"/>
      <c r="D992" s="113"/>
      <c r="E992" s="114"/>
      <c r="F992" s="114"/>
      <c r="G992" s="114"/>
      <c r="H992" s="114"/>
      <c r="I992" s="114"/>
      <c r="J992" s="114"/>
      <c r="K992" s="114"/>
    </row>
    <row r="993" spans="2:11">
      <c r="B993" s="113"/>
      <c r="C993" s="113"/>
      <c r="D993" s="113"/>
      <c r="E993" s="114"/>
      <c r="F993" s="114"/>
      <c r="G993" s="114"/>
      <c r="H993" s="114"/>
      <c r="I993" s="114"/>
      <c r="J993" s="114"/>
      <c r="K993" s="114"/>
    </row>
    <row r="994" spans="2:11">
      <c r="B994" s="113"/>
      <c r="C994" s="113"/>
      <c r="D994" s="113"/>
      <c r="E994" s="114"/>
      <c r="F994" s="114"/>
      <c r="G994" s="114"/>
      <c r="H994" s="114"/>
      <c r="I994" s="114"/>
      <c r="J994" s="114"/>
      <c r="K994" s="114"/>
    </row>
    <row r="995" spans="2:11">
      <c r="B995" s="113"/>
      <c r="C995" s="113"/>
      <c r="D995" s="113"/>
      <c r="E995" s="114"/>
      <c r="F995" s="114"/>
      <c r="G995" s="114"/>
      <c r="H995" s="114"/>
      <c r="I995" s="114"/>
      <c r="J995" s="114"/>
      <c r="K995" s="114"/>
    </row>
    <row r="996" spans="2:11">
      <c r="B996" s="113"/>
      <c r="C996" s="113"/>
      <c r="D996" s="113"/>
      <c r="E996" s="114"/>
      <c r="F996" s="114"/>
      <c r="G996" s="114"/>
      <c r="H996" s="114"/>
      <c r="I996" s="114"/>
      <c r="J996" s="114"/>
      <c r="K996" s="114"/>
    </row>
    <row r="997" spans="2:11">
      <c r="B997" s="113"/>
      <c r="C997" s="113"/>
      <c r="D997" s="113"/>
      <c r="E997" s="114"/>
      <c r="F997" s="114"/>
      <c r="G997" s="114"/>
      <c r="H997" s="114"/>
      <c r="I997" s="114"/>
      <c r="J997" s="114"/>
      <c r="K997" s="114"/>
    </row>
    <row r="998" spans="2:11">
      <c r="B998" s="113"/>
      <c r="C998" s="113"/>
      <c r="D998" s="113"/>
      <c r="E998" s="114"/>
      <c r="F998" s="114"/>
      <c r="G998" s="114"/>
      <c r="H998" s="114"/>
      <c r="I998" s="114"/>
      <c r="J998" s="114"/>
      <c r="K998" s="114"/>
    </row>
    <row r="999" spans="2:11">
      <c r="B999" s="113"/>
      <c r="C999" s="113"/>
      <c r="D999" s="113"/>
      <c r="E999" s="114"/>
      <c r="F999" s="114"/>
      <c r="G999" s="114"/>
      <c r="H999" s="114"/>
      <c r="I999" s="114"/>
      <c r="J999" s="114"/>
      <c r="K999" s="114"/>
    </row>
    <row r="1000" spans="2:11">
      <c r="B1000" s="113"/>
      <c r="C1000" s="113"/>
      <c r="D1000" s="113"/>
      <c r="E1000" s="114"/>
      <c r="F1000" s="114"/>
      <c r="G1000" s="114"/>
      <c r="H1000" s="114"/>
      <c r="I1000" s="114"/>
      <c r="J1000" s="114"/>
      <c r="K1000" s="114"/>
    </row>
    <row r="1001" spans="2:11">
      <c r="B1001" s="113"/>
      <c r="C1001" s="113"/>
      <c r="D1001" s="113"/>
      <c r="E1001" s="114"/>
      <c r="F1001" s="114"/>
      <c r="G1001" s="114"/>
      <c r="H1001" s="114"/>
      <c r="I1001" s="114"/>
      <c r="J1001" s="114"/>
      <c r="K1001" s="114"/>
    </row>
    <row r="1002" spans="2:11">
      <c r="B1002" s="113"/>
      <c r="C1002" s="113"/>
      <c r="D1002" s="113"/>
      <c r="E1002" s="114"/>
      <c r="F1002" s="114"/>
      <c r="G1002" s="114"/>
      <c r="H1002" s="114"/>
      <c r="I1002" s="114"/>
      <c r="J1002" s="114"/>
      <c r="K1002" s="114"/>
    </row>
    <row r="1003" spans="2:11">
      <c r="B1003" s="113"/>
      <c r="C1003" s="113"/>
      <c r="D1003" s="113"/>
      <c r="E1003" s="114"/>
      <c r="F1003" s="114"/>
      <c r="G1003" s="114"/>
      <c r="H1003" s="114"/>
      <c r="I1003" s="114"/>
      <c r="J1003" s="114"/>
      <c r="K1003" s="114"/>
    </row>
    <row r="1004" spans="2:11">
      <c r="B1004" s="113"/>
      <c r="C1004" s="113"/>
      <c r="D1004" s="113"/>
      <c r="E1004" s="114"/>
      <c r="F1004" s="114"/>
      <c r="G1004" s="114"/>
      <c r="H1004" s="114"/>
      <c r="I1004" s="114"/>
      <c r="J1004" s="114"/>
      <c r="K1004" s="114"/>
    </row>
    <row r="1005" spans="2:11">
      <c r="B1005" s="113"/>
      <c r="C1005" s="113"/>
      <c r="D1005" s="113"/>
      <c r="E1005" s="114"/>
      <c r="F1005" s="114"/>
      <c r="G1005" s="114"/>
      <c r="H1005" s="114"/>
      <c r="I1005" s="114"/>
      <c r="J1005" s="114"/>
      <c r="K1005" s="114"/>
    </row>
    <row r="1006" spans="2:11">
      <c r="B1006" s="113"/>
      <c r="C1006" s="113"/>
      <c r="D1006" s="113"/>
      <c r="E1006" s="114"/>
      <c r="F1006" s="114"/>
      <c r="G1006" s="114"/>
      <c r="H1006" s="114"/>
      <c r="I1006" s="114"/>
      <c r="J1006" s="114"/>
      <c r="K1006" s="114"/>
    </row>
    <row r="1007" spans="2:11">
      <c r="B1007" s="113"/>
      <c r="C1007" s="113"/>
      <c r="D1007" s="113"/>
      <c r="E1007" s="114"/>
      <c r="F1007" s="114"/>
      <c r="G1007" s="114"/>
      <c r="H1007" s="114"/>
      <c r="I1007" s="114"/>
      <c r="J1007" s="114"/>
      <c r="K1007" s="114"/>
    </row>
    <row r="1008" spans="2:11">
      <c r="B1008" s="113"/>
      <c r="C1008" s="113"/>
      <c r="D1008" s="113"/>
      <c r="E1008" s="114"/>
      <c r="F1008" s="114"/>
      <c r="G1008" s="114"/>
      <c r="H1008" s="114"/>
      <c r="I1008" s="114"/>
      <c r="J1008" s="114"/>
      <c r="K1008" s="114"/>
    </row>
    <row r="1009" spans="2:11">
      <c r="B1009" s="113"/>
      <c r="C1009" s="113"/>
      <c r="D1009" s="113"/>
      <c r="E1009" s="114"/>
      <c r="F1009" s="114"/>
      <c r="G1009" s="114"/>
      <c r="H1009" s="114"/>
      <c r="I1009" s="114"/>
      <c r="J1009" s="114"/>
      <c r="K1009" s="114"/>
    </row>
    <row r="1010" spans="2:11">
      <c r="B1010" s="113"/>
      <c r="C1010" s="113"/>
      <c r="D1010" s="113"/>
      <c r="E1010" s="114"/>
      <c r="F1010" s="114"/>
      <c r="G1010" s="114"/>
      <c r="H1010" s="114"/>
      <c r="I1010" s="114"/>
      <c r="J1010" s="114"/>
      <c r="K1010" s="114"/>
    </row>
    <row r="1011" spans="2:11">
      <c r="B1011" s="113"/>
      <c r="C1011" s="113"/>
      <c r="D1011" s="113"/>
      <c r="E1011" s="114"/>
      <c r="F1011" s="114"/>
      <c r="G1011" s="114"/>
      <c r="H1011" s="114"/>
      <c r="I1011" s="114"/>
      <c r="J1011" s="114"/>
      <c r="K1011" s="114"/>
    </row>
    <row r="1012" spans="2:11">
      <c r="B1012" s="113"/>
      <c r="C1012" s="113"/>
      <c r="D1012" s="113"/>
      <c r="E1012" s="114"/>
      <c r="F1012" s="114"/>
      <c r="G1012" s="114"/>
      <c r="H1012" s="114"/>
      <c r="I1012" s="114"/>
      <c r="J1012" s="114"/>
      <c r="K1012" s="114"/>
    </row>
    <row r="1013" spans="2:11">
      <c r="B1013" s="113"/>
      <c r="C1013" s="113"/>
      <c r="D1013" s="113"/>
      <c r="E1013" s="114"/>
      <c r="F1013" s="114"/>
      <c r="G1013" s="114"/>
      <c r="H1013" s="114"/>
      <c r="I1013" s="114"/>
      <c r="J1013" s="114"/>
      <c r="K1013" s="114"/>
    </row>
    <row r="1014" spans="2:11">
      <c r="B1014" s="113"/>
      <c r="C1014" s="113"/>
      <c r="D1014" s="113"/>
      <c r="E1014" s="114"/>
      <c r="F1014" s="114"/>
      <c r="G1014" s="114"/>
      <c r="H1014" s="114"/>
      <c r="I1014" s="114"/>
      <c r="J1014" s="114"/>
      <c r="K1014" s="114"/>
    </row>
    <row r="1015" spans="2:11">
      <c r="B1015" s="113"/>
      <c r="C1015" s="113"/>
      <c r="D1015" s="113"/>
      <c r="E1015" s="114"/>
      <c r="F1015" s="114"/>
      <c r="G1015" s="114"/>
      <c r="H1015" s="114"/>
      <c r="I1015" s="114"/>
      <c r="J1015" s="114"/>
      <c r="K1015" s="114"/>
    </row>
    <row r="1016" spans="2:11">
      <c r="B1016" s="113"/>
      <c r="C1016" s="113"/>
      <c r="D1016" s="113"/>
      <c r="E1016" s="114"/>
      <c r="F1016" s="114"/>
      <c r="G1016" s="114"/>
      <c r="H1016" s="114"/>
      <c r="I1016" s="114"/>
      <c r="J1016" s="114"/>
      <c r="K1016" s="114"/>
    </row>
    <row r="1017" spans="2:11">
      <c r="B1017" s="113"/>
      <c r="C1017" s="113"/>
      <c r="D1017" s="113"/>
      <c r="E1017" s="114"/>
      <c r="F1017" s="114"/>
      <c r="G1017" s="114"/>
      <c r="H1017" s="114"/>
      <c r="I1017" s="114"/>
      <c r="J1017" s="114"/>
      <c r="K1017" s="114"/>
    </row>
    <row r="1018" spans="2:11">
      <c r="B1018" s="113"/>
      <c r="C1018" s="113"/>
      <c r="D1018" s="113"/>
      <c r="E1018" s="114"/>
      <c r="F1018" s="114"/>
      <c r="G1018" s="114"/>
      <c r="H1018" s="114"/>
      <c r="I1018" s="114"/>
      <c r="J1018" s="114"/>
      <c r="K1018" s="114"/>
    </row>
    <row r="1019" spans="2:11">
      <c r="B1019" s="113"/>
      <c r="C1019" s="113"/>
      <c r="D1019" s="113"/>
      <c r="E1019" s="114"/>
      <c r="F1019" s="114"/>
      <c r="G1019" s="114"/>
      <c r="H1019" s="114"/>
      <c r="I1019" s="114"/>
      <c r="J1019" s="114"/>
      <c r="K1019" s="114"/>
    </row>
    <row r="1020" spans="2:11">
      <c r="B1020" s="113"/>
      <c r="C1020" s="113"/>
      <c r="D1020" s="113"/>
      <c r="E1020" s="114"/>
      <c r="F1020" s="114"/>
      <c r="G1020" s="114"/>
      <c r="H1020" s="114"/>
      <c r="I1020" s="114"/>
      <c r="J1020" s="114"/>
      <c r="K1020" s="114"/>
    </row>
    <row r="1021" spans="2:11">
      <c r="B1021" s="113"/>
      <c r="C1021" s="113"/>
      <c r="D1021" s="113"/>
      <c r="E1021" s="114"/>
      <c r="F1021" s="114"/>
      <c r="G1021" s="114"/>
      <c r="H1021" s="114"/>
      <c r="I1021" s="114"/>
      <c r="J1021" s="114"/>
      <c r="K1021" s="114"/>
    </row>
    <row r="1022" spans="2:11">
      <c r="B1022" s="113"/>
      <c r="C1022" s="113"/>
      <c r="D1022" s="113"/>
      <c r="E1022" s="114"/>
      <c r="F1022" s="114"/>
      <c r="G1022" s="114"/>
      <c r="H1022" s="114"/>
      <c r="I1022" s="114"/>
      <c r="J1022" s="114"/>
      <c r="K1022" s="114"/>
    </row>
    <row r="1023" spans="2:11">
      <c r="B1023" s="113"/>
      <c r="C1023" s="113"/>
      <c r="D1023" s="113"/>
      <c r="E1023" s="114"/>
      <c r="F1023" s="114"/>
      <c r="G1023" s="114"/>
      <c r="H1023" s="114"/>
      <c r="I1023" s="114"/>
      <c r="J1023" s="114"/>
      <c r="K1023" s="114"/>
    </row>
    <row r="1024" spans="2:11">
      <c r="B1024" s="113"/>
      <c r="C1024" s="113"/>
      <c r="D1024" s="113"/>
      <c r="E1024" s="114"/>
      <c r="F1024" s="114"/>
      <c r="G1024" s="114"/>
      <c r="H1024" s="114"/>
      <c r="I1024" s="114"/>
      <c r="J1024" s="114"/>
      <c r="K1024" s="114"/>
    </row>
    <row r="1025" spans="2:11">
      <c r="B1025" s="113"/>
      <c r="C1025" s="113"/>
      <c r="D1025" s="113"/>
      <c r="E1025" s="114"/>
      <c r="F1025" s="114"/>
      <c r="G1025" s="114"/>
      <c r="H1025" s="114"/>
      <c r="I1025" s="114"/>
      <c r="J1025" s="114"/>
      <c r="K1025" s="114"/>
    </row>
    <row r="1026" spans="2:11">
      <c r="B1026" s="113"/>
      <c r="C1026" s="113"/>
      <c r="D1026" s="113"/>
      <c r="E1026" s="114"/>
      <c r="F1026" s="114"/>
      <c r="G1026" s="114"/>
      <c r="H1026" s="114"/>
      <c r="I1026" s="114"/>
      <c r="J1026" s="114"/>
      <c r="K1026" s="114"/>
    </row>
    <row r="1027" spans="2:11">
      <c r="B1027" s="113"/>
      <c r="C1027" s="113"/>
      <c r="D1027" s="113"/>
      <c r="E1027" s="114"/>
      <c r="F1027" s="114"/>
      <c r="G1027" s="114"/>
      <c r="H1027" s="114"/>
      <c r="I1027" s="114"/>
      <c r="J1027" s="114"/>
      <c r="K1027" s="114"/>
    </row>
    <row r="1028" spans="2:11">
      <c r="B1028" s="113"/>
      <c r="C1028" s="113"/>
      <c r="D1028" s="113"/>
      <c r="E1028" s="114"/>
      <c r="F1028" s="114"/>
      <c r="G1028" s="114"/>
      <c r="H1028" s="114"/>
      <c r="I1028" s="114"/>
      <c r="J1028" s="114"/>
      <c r="K1028" s="114"/>
    </row>
    <row r="1029" spans="2:11">
      <c r="B1029" s="113"/>
      <c r="C1029" s="113"/>
      <c r="D1029" s="113"/>
      <c r="E1029" s="114"/>
      <c r="F1029" s="114"/>
      <c r="G1029" s="114"/>
      <c r="H1029" s="114"/>
      <c r="I1029" s="114"/>
      <c r="J1029" s="114"/>
      <c r="K1029" s="114"/>
    </row>
    <row r="1030" spans="2:11">
      <c r="B1030" s="113"/>
      <c r="C1030" s="113"/>
      <c r="D1030" s="113"/>
      <c r="E1030" s="114"/>
      <c r="F1030" s="114"/>
      <c r="G1030" s="114"/>
      <c r="H1030" s="114"/>
      <c r="I1030" s="114"/>
      <c r="J1030" s="114"/>
      <c r="K1030" s="114"/>
    </row>
    <row r="1031" spans="2:11">
      <c r="B1031" s="113"/>
      <c r="C1031" s="113"/>
      <c r="D1031" s="113"/>
      <c r="E1031" s="114"/>
      <c r="F1031" s="114"/>
      <c r="G1031" s="114"/>
      <c r="H1031" s="114"/>
      <c r="I1031" s="114"/>
      <c r="J1031" s="114"/>
      <c r="K1031" s="114"/>
    </row>
    <row r="1032" spans="2:11">
      <c r="B1032" s="113"/>
      <c r="C1032" s="113"/>
      <c r="D1032" s="113"/>
      <c r="E1032" s="114"/>
      <c r="F1032" s="114"/>
      <c r="G1032" s="114"/>
      <c r="H1032" s="114"/>
      <c r="I1032" s="114"/>
      <c r="J1032" s="114"/>
      <c r="K1032" s="114"/>
    </row>
    <row r="1033" spans="2:11">
      <c r="B1033" s="113"/>
      <c r="C1033" s="113"/>
      <c r="D1033" s="113"/>
      <c r="E1033" s="114"/>
      <c r="F1033" s="114"/>
      <c r="G1033" s="114"/>
      <c r="H1033" s="114"/>
      <c r="I1033" s="114"/>
      <c r="J1033" s="114"/>
      <c r="K1033" s="114"/>
    </row>
    <row r="1034" spans="2:11">
      <c r="B1034" s="113"/>
      <c r="C1034" s="113"/>
      <c r="D1034" s="113"/>
      <c r="E1034" s="114"/>
      <c r="F1034" s="114"/>
      <c r="G1034" s="114"/>
      <c r="H1034" s="114"/>
      <c r="I1034" s="114"/>
      <c r="J1034" s="114"/>
      <c r="K1034" s="114"/>
    </row>
    <row r="1035" spans="2:11">
      <c r="B1035" s="113"/>
      <c r="C1035" s="113"/>
      <c r="D1035" s="113"/>
      <c r="E1035" s="114"/>
      <c r="F1035" s="114"/>
      <c r="G1035" s="114"/>
      <c r="H1035" s="114"/>
      <c r="I1035" s="114"/>
      <c r="J1035" s="114"/>
      <c r="K1035" s="114"/>
    </row>
    <row r="1036" spans="2:11">
      <c r="B1036" s="113"/>
      <c r="C1036" s="113"/>
      <c r="D1036" s="113"/>
      <c r="E1036" s="114"/>
      <c r="F1036" s="114"/>
      <c r="G1036" s="114"/>
      <c r="H1036" s="114"/>
      <c r="I1036" s="114"/>
      <c r="J1036" s="114"/>
      <c r="K1036" s="114"/>
    </row>
    <row r="1037" spans="2:11">
      <c r="B1037" s="113"/>
      <c r="C1037" s="113"/>
      <c r="D1037" s="113"/>
      <c r="E1037" s="114"/>
      <c r="F1037" s="114"/>
      <c r="G1037" s="114"/>
      <c r="H1037" s="114"/>
      <c r="I1037" s="114"/>
      <c r="J1037" s="114"/>
      <c r="K1037" s="114"/>
    </row>
    <row r="1038" spans="2:11">
      <c r="B1038" s="113"/>
      <c r="C1038" s="113"/>
      <c r="D1038" s="113"/>
      <c r="E1038" s="114"/>
      <c r="F1038" s="114"/>
      <c r="G1038" s="114"/>
      <c r="H1038" s="114"/>
      <c r="I1038" s="114"/>
      <c r="J1038" s="114"/>
      <c r="K1038" s="114"/>
    </row>
    <row r="1039" spans="2:11">
      <c r="B1039" s="113"/>
      <c r="C1039" s="113"/>
      <c r="D1039" s="113"/>
      <c r="E1039" s="114"/>
      <c r="F1039" s="114"/>
      <c r="G1039" s="114"/>
      <c r="H1039" s="114"/>
      <c r="I1039" s="114"/>
      <c r="J1039" s="114"/>
      <c r="K1039" s="114"/>
    </row>
    <row r="1040" spans="2:11">
      <c r="B1040" s="113"/>
      <c r="C1040" s="113"/>
      <c r="D1040" s="113"/>
      <c r="E1040" s="114"/>
      <c r="F1040" s="114"/>
      <c r="G1040" s="114"/>
      <c r="H1040" s="114"/>
      <c r="I1040" s="114"/>
      <c r="J1040" s="114"/>
      <c r="K1040" s="114"/>
    </row>
    <row r="1041" spans="2:11">
      <c r="B1041" s="113"/>
      <c r="C1041" s="113"/>
      <c r="D1041" s="113"/>
      <c r="E1041" s="114"/>
      <c r="F1041" s="114"/>
      <c r="G1041" s="114"/>
      <c r="H1041" s="114"/>
      <c r="I1041" s="114"/>
      <c r="J1041" s="114"/>
      <c r="K1041" s="114"/>
    </row>
    <row r="1042" spans="2:11">
      <c r="B1042" s="113"/>
      <c r="C1042" s="113"/>
      <c r="D1042" s="113"/>
      <c r="E1042" s="114"/>
      <c r="F1042" s="114"/>
      <c r="G1042" s="114"/>
      <c r="H1042" s="114"/>
      <c r="I1042" s="114"/>
      <c r="J1042" s="114"/>
      <c r="K1042" s="114"/>
    </row>
    <row r="1043" spans="2:11">
      <c r="B1043" s="113"/>
      <c r="C1043" s="113"/>
      <c r="D1043" s="113"/>
      <c r="E1043" s="114"/>
      <c r="F1043" s="114"/>
      <c r="G1043" s="114"/>
      <c r="H1043" s="114"/>
      <c r="I1043" s="114"/>
      <c r="J1043" s="114"/>
      <c r="K1043" s="114"/>
    </row>
    <row r="1044" spans="2:11">
      <c r="B1044" s="113"/>
      <c r="C1044" s="113"/>
      <c r="D1044" s="113"/>
      <c r="E1044" s="114"/>
      <c r="F1044" s="114"/>
      <c r="G1044" s="114"/>
      <c r="H1044" s="114"/>
      <c r="I1044" s="114"/>
      <c r="J1044" s="114"/>
      <c r="K1044" s="114"/>
    </row>
    <row r="1045" spans="2:11">
      <c r="B1045" s="113"/>
      <c r="C1045" s="113"/>
      <c r="D1045" s="113"/>
      <c r="E1045" s="114"/>
      <c r="F1045" s="114"/>
      <c r="G1045" s="114"/>
      <c r="H1045" s="114"/>
      <c r="I1045" s="114"/>
      <c r="J1045" s="114"/>
      <c r="K1045" s="114"/>
    </row>
    <row r="1046" spans="2:11">
      <c r="B1046" s="113"/>
      <c r="C1046" s="113"/>
      <c r="D1046" s="113"/>
      <c r="E1046" s="114"/>
      <c r="F1046" s="114"/>
      <c r="G1046" s="114"/>
      <c r="H1046" s="114"/>
      <c r="I1046" s="114"/>
      <c r="J1046" s="114"/>
      <c r="K1046" s="114"/>
    </row>
    <row r="1047" spans="2:11">
      <c r="B1047" s="113"/>
      <c r="C1047" s="113"/>
      <c r="D1047" s="113"/>
      <c r="E1047" s="114"/>
      <c r="F1047" s="114"/>
      <c r="G1047" s="114"/>
      <c r="H1047" s="114"/>
      <c r="I1047" s="114"/>
      <c r="J1047" s="114"/>
      <c r="K1047" s="114"/>
    </row>
    <row r="1048" spans="2:11">
      <c r="B1048" s="113"/>
      <c r="C1048" s="113"/>
      <c r="D1048" s="113"/>
      <c r="E1048" s="114"/>
      <c r="F1048" s="114"/>
      <c r="G1048" s="114"/>
      <c r="H1048" s="114"/>
      <c r="I1048" s="114"/>
      <c r="J1048" s="114"/>
      <c r="K1048" s="114"/>
    </row>
    <row r="1049" spans="2:11">
      <c r="B1049" s="113"/>
      <c r="C1049" s="113"/>
      <c r="D1049" s="113"/>
      <c r="E1049" s="114"/>
      <c r="F1049" s="114"/>
      <c r="G1049" s="114"/>
      <c r="H1049" s="114"/>
      <c r="I1049" s="114"/>
      <c r="J1049" s="114"/>
      <c r="K1049" s="114"/>
    </row>
    <row r="1050" spans="2:11">
      <c r="B1050" s="113"/>
      <c r="C1050" s="113"/>
      <c r="D1050" s="113"/>
      <c r="E1050" s="114"/>
      <c r="F1050" s="114"/>
      <c r="G1050" s="114"/>
      <c r="H1050" s="114"/>
      <c r="I1050" s="114"/>
      <c r="J1050" s="114"/>
      <c r="K1050" s="114"/>
    </row>
    <row r="1051" spans="2:11">
      <c r="B1051" s="113"/>
      <c r="C1051" s="113"/>
      <c r="D1051" s="113"/>
      <c r="E1051" s="114"/>
      <c r="F1051" s="114"/>
      <c r="G1051" s="114"/>
      <c r="H1051" s="114"/>
      <c r="I1051" s="114"/>
      <c r="J1051" s="114"/>
      <c r="K1051" s="114"/>
    </row>
    <row r="1052" spans="2:11">
      <c r="B1052" s="113"/>
      <c r="C1052" s="113"/>
      <c r="D1052" s="113"/>
      <c r="E1052" s="114"/>
      <c r="F1052" s="114"/>
      <c r="G1052" s="114"/>
      <c r="H1052" s="114"/>
      <c r="I1052" s="114"/>
      <c r="J1052" s="114"/>
      <c r="K1052" s="114"/>
    </row>
    <row r="1053" spans="2:11">
      <c r="B1053" s="113"/>
      <c r="C1053" s="113"/>
      <c r="D1053" s="113"/>
      <c r="E1053" s="114"/>
      <c r="F1053" s="114"/>
      <c r="G1053" s="114"/>
      <c r="H1053" s="114"/>
      <c r="I1053" s="114"/>
      <c r="J1053" s="114"/>
      <c r="K1053" s="114"/>
    </row>
    <row r="1054" spans="2:11">
      <c r="B1054" s="113"/>
      <c r="C1054" s="113"/>
      <c r="D1054" s="113"/>
      <c r="E1054" s="114"/>
      <c r="F1054" s="114"/>
      <c r="G1054" s="114"/>
      <c r="H1054" s="114"/>
      <c r="I1054" s="114"/>
      <c r="J1054" s="114"/>
      <c r="K1054" s="114"/>
    </row>
    <row r="1055" spans="2:11">
      <c r="B1055" s="113"/>
      <c r="C1055" s="113"/>
      <c r="D1055" s="113"/>
      <c r="E1055" s="114"/>
      <c r="F1055" s="114"/>
      <c r="G1055" s="114"/>
      <c r="H1055" s="114"/>
      <c r="I1055" s="114"/>
      <c r="J1055" s="114"/>
      <c r="K1055" s="114"/>
    </row>
    <row r="1056" spans="2:11">
      <c r="B1056" s="113"/>
      <c r="C1056" s="113"/>
      <c r="D1056" s="113"/>
      <c r="E1056" s="114"/>
      <c r="F1056" s="114"/>
      <c r="G1056" s="114"/>
      <c r="H1056" s="114"/>
      <c r="I1056" s="114"/>
      <c r="J1056" s="114"/>
      <c r="K1056" s="114"/>
    </row>
    <row r="1057" spans="2:11">
      <c r="B1057" s="113"/>
      <c r="C1057" s="113"/>
      <c r="D1057" s="113"/>
      <c r="E1057" s="114"/>
      <c r="F1057" s="114"/>
      <c r="G1057" s="114"/>
      <c r="H1057" s="114"/>
      <c r="I1057" s="114"/>
      <c r="J1057" s="114"/>
      <c r="K1057" s="114"/>
    </row>
    <row r="1058" spans="2:11">
      <c r="B1058" s="113"/>
      <c r="C1058" s="113"/>
      <c r="D1058" s="113"/>
      <c r="E1058" s="114"/>
      <c r="F1058" s="114"/>
      <c r="G1058" s="114"/>
      <c r="H1058" s="114"/>
      <c r="I1058" s="114"/>
      <c r="J1058" s="114"/>
      <c r="K1058" s="114"/>
    </row>
    <row r="1059" spans="2:11">
      <c r="B1059" s="113"/>
      <c r="C1059" s="113"/>
      <c r="D1059" s="113"/>
      <c r="E1059" s="114"/>
      <c r="F1059" s="114"/>
      <c r="G1059" s="114"/>
      <c r="H1059" s="114"/>
      <c r="I1059" s="114"/>
      <c r="J1059" s="114"/>
      <c r="K1059" s="114"/>
    </row>
    <row r="1060" spans="2:11">
      <c r="B1060" s="113"/>
      <c r="C1060" s="113"/>
      <c r="D1060" s="113"/>
      <c r="E1060" s="114"/>
      <c r="F1060" s="114"/>
      <c r="G1060" s="114"/>
      <c r="H1060" s="114"/>
      <c r="I1060" s="114"/>
      <c r="J1060" s="114"/>
      <c r="K1060" s="114"/>
    </row>
    <row r="1061" spans="2:11">
      <c r="B1061" s="113"/>
      <c r="C1061" s="113"/>
      <c r="D1061" s="113"/>
      <c r="E1061" s="114"/>
      <c r="F1061" s="114"/>
      <c r="G1061" s="114"/>
      <c r="H1061" s="114"/>
      <c r="I1061" s="114"/>
      <c r="J1061" s="114"/>
      <c r="K1061" s="114"/>
    </row>
    <row r="1062" spans="2:11">
      <c r="B1062" s="113"/>
      <c r="C1062" s="113"/>
      <c r="D1062" s="113"/>
      <c r="E1062" s="114"/>
      <c r="F1062" s="114"/>
      <c r="G1062" s="114"/>
      <c r="H1062" s="114"/>
      <c r="I1062" s="114"/>
      <c r="J1062" s="114"/>
      <c r="K1062" s="114"/>
    </row>
    <row r="1063" spans="2:11">
      <c r="B1063" s="113"/>
      <c r="C1063" s="113"/>
      <c r="D1063" s="113"/>
      <c r="E1063" s="114"/>
      <c r="F1063" s="114"/>
      <c r="G1063" s="114"/>
      <c r="H1063" s="114"/>
      <c r="I1063" s="114"/>
      <c r="J1063" s="114"/>
      <c r="K1063" s="114"/>
    </row>
    <row r="1064" spans="2:11">
      <c r="B1064" s="113"/>
      <c r="C1064" s="113"/>
      <c r="D1064" s="113"/>
      <c r="E1064" s="114"/>
      <c r="F1064" s="114"/>
      <c r="G1064" s="114"/>
      <c r="H1064" s="114"/>
      <c r="I1064" s="114"/>
      <c r="J1064" s="114"/>
      <c r="K1064" s="114"/>
    </row>
    <row r="1065" spans="2:11">
      <c r="B1065" s="113"/>
      <c r="C1065" s="113"/>
      <c r="D1065" s="113"/>
      <c r="E1065" s="114"/>
      <c r="F1065" s="114"/>
      <c r="G1065" s="114"/>
      <c r="H1065" s="114"/>
      <c r="I1065" s="114"/>
      <c r="J1065" s="114"/>
      <c r="K1065" s="114"/>
    </row>
    <row r="1066" spans="2:11">
      <c r="B1066" s="113"/>
      <c r="C1066" s="113"/>
      <c r="D1066" s="113"/>
      <c r="E1066" s="114"/>
      <c r="F1066" s="114"/>
      <c r="G1066" s="114"/>
      <c r="H1066" s="114"/>
      <c r="I1066" s="114"/>
      <c r="J1066" s="114"/>
      <c r="K1066" s="114"/>
    </row>
    <row r="1067" spans="2:11">
      <c r="B1067" s="113"/>
      <c r="C1067" s="113"/>
      <c r="D1067" s="113"/>
      <c r="E1067" s="114"/>
      <c r="F1067" s="114"/>
      <c r="G1067" s="114"/>
      <c r="H1067" s="114"/>
      <c r="I1067" s="114"/>
      <c r="J1067" s="114"/>
      <c r="K1067" s="114"/>
    </row>
    <row r="1068" spans="2:11">
      <c r="B1068" s="113"/>
      <c r="C1068" s="113"/>
      <c r="D1068" s="113"/>
      <c r="E1068" s="114"/>
      <c r="F1068" s="114"/>
      <c r="G1068" s="114"/>
      <c r="H1068" s="114"/>
      <c r="I1068" s="114"/>
      <c r="J1068" s="114"/>
      <c r="K1068" s="114"/>
    </row>
    <row r="1069" spans="2:11">
      <c r="B1069" s="113"/>
      <c r="C1069" s="113"/>
      <c r="D1069" s="113"/>
      <c r="E1069" s="114"/>
      <c r="F1069" s="114"/>
      <c r="G1069" s="114"/>
      <c r="H1069" s="114"/>
      <c r="I1069" s="114"/>
      <c r="J1069" s="114"/>
      <c r="K1069" s="114"/>
    </row>
    <row r="1070" spans="2:11">
      <c r="B1070" s="113"/>
      <c r="C1070" s="113"/>
      <c r="D1070" s="113"/>
      <c r="E1070" s="114"/>
      <c r="F1070" s="114"/>
      <c r="G1070" s="114"/>
      <c r="H1070" s="114"/>
      <c r="I1070" s="114"/>
      <c r="J1070" s="114"/>
      <c r="K1070" s="114"/>
    </row>
    <row r="1071" spans="2:11">
      <c r="B1071" s="113"/>
      <c r="C1071" s="113"/>
      <c r="D1071" s="113"/>
      <c r="E1071" s="114"/>
      <c r="F1071" s="114"/>
      <c r="G1071" s="114"/>
      <c r="H1071" s="114"/>
      <c r="I1071" s="114"/>
      <c r="J1071" s="114"/>
      <c r="K1071" s="114"/>
    </row>
    <row r="1072" spans="2:11">
      <c r="B1072" s="113"/>
      <c r="C1072" s="113"/>
      <c r="D1072" s="113"/>
      <c r="E1072" s="114"/>
      <c r="F1072" s="114"/>
      <c r="G1072" s="114"/>
      <c r="H1072" s="114"/>
      <c r="I1072" s="114"/>
      <c r="J1072" s="114"/>
      <c r="K1072" s="114"/>
    </row>
    <row r="1073" spans="2:11">
      <c r="B1073" s="113"/>
      <c r="C1073" s="113"/>
      <c r="D1073" s="113"/>
      <c r="E1073" s="114"/>
      <c r="F1073" s="114"/>
      <c r="G1073" s="114"/>
      <c r="H1073" s="114"/>
      <c r="I1073" s="114"/>
      <c r="J1073" s="114"/>
      <c r="K1073" s="114"/>
    </row>
    <row r="1074" spans="2:11">
      <c r="B1074" s="113"/>
      <c r="C1074" s="113"/>
      <c r="D1074" s="113"/>
      <c r="E1074" s="114"/>
      <c r="F1074" s="114"/>
      <c r="G1074" s="114"/>
      <c r="H1074" s="114"/>
      <c r="I1074" s="114"/>
      <c r="J1074" s="114"/>
      <c r="K1074" s="114"/>
    </row>
    <row r="1075" spans="2:11">
      <c r="B1075" s="113"/>
      <c r="C1075" s="113"/>
      <c r="D1075" s="113"/>
      <c r="E1075" s="114"/>
      <c r="F1075" s="114"/>
      <c r="G1075" s="114"/>
      <c r="H1075" s="114"/>
      <c r="I1075" s="114"/>
      <c r="J1075" s="114"/>
      <c r="K1075" s="114"/>
    </row>
    <row r="1076" spans="2:11">
      <c r="B1076" s="113"/>
      <c r="C1076" s="113"/>
      <c r="D1076" s="113"/>
      <c r="E1076" s="114"/>
      <c r="F1076" s="114"/>
      <c r="G1076" s="114"/>
      <c r="H1076" s="114"/>
      <c r="I1076" s="114"/>
      <c r="J1076" s="114"/>
      <c r="K1076" s="114"/>
    </row>
    <row r="1077" spans="2:11">
      <c r="B1077" s="113"/>
      <c r="C1077" s="113"/>
      <c r="D1077" s="113"/>
      <c r="E1077" s="114"/>
      <c r="F1077" s="114"/>
      <c r="G1077" s="114"/>
      <c r="H1077" s="114"/>
      <c r="I1077" s="114"/>
      <c r="J1077" s="114"/>
      <c r="K1077" s="114"/>
    </row>
    <row r="1078" spans="2:11">
      <c r="B1078" s="113"/>
      <c r="C1078" s="113"/>
      <c r="D1078" s="113"/>
      <c r="E1078" s="114"/>
      <c r="F1078" s="114"/>
      <c r="G1078" s="114"/>
      <c r="H1078" s="114"/>
      <c r="I1078" s="114"/>
      <c r="J1078" s="114"/>
      <c r="K1078" s="114"/>
    </row>
    <row r="1079" spans="2:11">
      <c r="B1079" s="113"/>
      <c r="C1079" s="113"/>
      <c r="D1079" s="113"/>
      <c r="E1079" s="114"/>
      <c r="F1079" s="114"/>
      <c r="G1079" s="114"/>
      <c r="H1079" s="114"/>
      <c r="I1079" s="114"/>
      <c r="J1079" s="114"/>
      <c r="K1079" s="114"/>
    </row>
    <row r="1080" spans="2:11">
      <c r="B1080" s="113"/>
      <c r="C1080" s="113"/>
      <c r="D1080" s="113"/>
      <c r="E1080" s="114"/>
      <c r="F1080" s="114"/>
      <c r="G1080" s="114"/>
      <c r="H1080" s="114"/>
      <c r="I1080" s="114"/>
      <c r="J1080" s="114"/>
      <c r="K1080" s="114"/>
    </row>
    <row r="1081" spans="2:11">
      <c r="B1081" s="113"/>
      <c r="C1081" s="113"/>
      <c r="D1081" s="113"/>
      <c r="E1081" s="114"/>
      <c r="F1081" s="114"/>
      <c r="G1081" s="114"/>
      <c r="H1081" s="114"/>
      <c r="I1081" s="114"/>
      <c r="J1081" s="114"/>
      <c r="K1081" s="114"/>
    </row>
    <row r="1082" spans="2:11">
      <c r="B1082" s="113"/>
      <c r="C1082" s="113"/>
      <c r="D1082" s="113"/>
      <c r="E1082" s="114"/>
      <c r="F1082" s="114"/>
      <c r="G1082" s="114"/>
      <c r="H1082" s="114"/>
      <c r="I1082" s="114"/>
      <c r="J1082" s="114"/>
      <c r="K1082" s="114"/>
    </row>
    <row r="1083" spans="2:11">
      <c r="B1083" s="113"/>
      <c r="C1083" s="113"/>
      <c r="D1083" s="113"/>
      <c r="E1083" s="114"/>
      <c r="F1083" s="114"/>
      <c r="G1083" s="114"/>
      <c r="H1083" s="114"/>
      <c r="I1083" s="114"/>
      <c r="J1083" s="114"/>
      <c r="K1083" s="114"/>
    </row>
    <row r="1084" spans="2:11">
      <c r="B1084" s="113"/>
      <c r="C1084" s="113"/>
      <c r="D1084" s="113"/>
      <c r="E1084" s="114"/>
      <c r="F1084" s="114"/>
      <c r="G1084" s="114"/>
      <c r="H1084" s="114"/>
      <c r="I1084" s="114"/>
      <c r="J1084" s="114"/>
      <c r="K1084" s="114"/>
    </row>
    <row r="1085" spans="2:11">
      <c r="B1085" s="113"/>
      <c r="C1085" s="113"/>
      <c r="D1085" s="113"/>
      <c r="E1085" s="114"/>
      <c r="F1085" s="114"/>
      <c r="G1085" s="114"/>
      <c r="H1085" s="114"/>
      <c r="I1085" s="114"/>
      <c r="J1085" s="114"/>
      <c r="K1085" s="114"/>
    </row>
    <row r="1086" spans="2:11">
      <c r="B1086" s="113"/>
      <c r="C1086" s="113"/>
      <c r="D1086" s="113"/>
      <c r="E1086" s="114"/>
      <c r="F1086" s="114"/>
      <c r="G1086" s="114"/>
      <c r="H1086" s="114"/>
      <c r="I1086" s="114"/>
      <c r="J1086" s="114"/>
      <c r="K1086" s="114"/>
    </row>
    <row r="1087" spans="2:11">
      <c r="B1087" s="113"/>
      <c r="C1087" s="113"/>
      <c r="D1087" s="113"/>
      <c r="E1087" s="114"/>
      <c r="F1087" s="114"/>
      <c r="G1087" s="114"/>
      <c r="H1087" s="114"/>
      <c r="I1087" s="114"/>
      <c r="J1087" s="114"/>
      <c r="K1087" s="114"/>
    </row>
    <row r="1088" spans="2:11">
      <c r="B1088" s="113"/>
      <c r="C1088" s="113"/>
      <c r="D1088" s="113"/>
      <c r="E1088" s="114"/>
      <c r="F1088" s="114"/>
      <c r="G1088" s="114"/>
      <c r="H1088" s="114"/>
      <c r="I1088" s="114"/>
      <c r="J1088" s="114"/>
      <c r="K1088" s="114"/>
    </row>
    <row r="1089" spans="2:11">
      <c r="B1089" s="113"/>
      <c r="C1089" s="113"/>
      <c r="D1089" s="113"/>
      <c r="E1089" s="114"/>
      <c r="F1089" s="114"/>
      <c r="G1089" s="114"/>
      <c r="H1089" s="114"/>
      <c r="I1089" s="114"/>
      <c r="J1089" s="114"/>
      <c r="K1089" s="114"/>
    </row>
    <row r="1090" spans="2:11">
      <c r="B1090" s="113"/>
      <c r="C1090" s="113"/>
      <c r="D1090" s="113"/>
      <c r="E1090" s="114"/>
      <c r="F1090" s="114"/>
      <c r="G1090" s="114"/>
      <c r="H1090" s="114"/>
      <c r="I1090" s="114"/>
      <c r="J1090" s="114"/>
      <c r="K1090" s="114"/>
    </row>
    <row r="1091" spans="2:11">
      <c r="B1091" s="113"/>
      <c r="C1091" s="113"/>
      <c r="D1091" s="113"/>
      <c r="E1091" s="114"/>
      <c r="F1091" s="114"/>
      <c r="G1091" s="114"/>
      <c r="H1091" s="114"/>
      <c r="I1091" s="114"/>
      <c r="J1091" s="114"/>
      <c r="K1091" s="114"/>
    </row>
    <row r="1092" spans="2:11">
      <c r="B1092" s="113"/>
      <c r="C1092" s="113"/>
      <c r="D1092" s="113"/>
      <c r="E1092" s="114"/>
      <c r="F1092" s="114"/>
      <c r="G1092" s="114"/>
      <c r="H1092" s="114"/>
      <c r="I1092" s="114"/>
      <c r="J1092" s="114"/>
      <c r="K1092" s="114"/>
    </row>
    <row r="1093" spans="2:11">
      <c r="B1093" s="113"/>
      <c r="C1093" s="113"/>
      <c r="D1093" s="113"/>
      <c r="E1093" s="114"/>
      <c r="F1093" s="114"/>
      <c r="G1093" s="114"/>
      <c r="H1093" s="114"/>
      <c r="I1093" s="114"/>
      <c r="J1093" s="114"/>
      <c r="K1093" s="114"/>
    </row>
    <row r="1094" spans="2:11">
      <c r="B1094" s="113"/>
      <c r="C1094" s="113"/>
      <c r="D1094" s="113"/>
      <c r="E1094" s="114"/>
      <c r="F1094" s="114"/>
      <c r="G1094" s="114"/>
      <c r="H1094" s="114"/>
      <c r="I1094" s="114"/>
      <c r="J1094" s="114"/>
      <c r="K1094" s="114"/>
    </row>
    <row r="1095" spans="2:11">
      <c r="B1095" s="113"/>
      <c r="C1095" s="113"/>
      <c r="D1095" s="113"/>
      <c r="E1095" s="114"/>
      <c r="F1095" s="114"/>
      <c r="G1095" s="114"/>
      <c r="H1095" s="114"/>
      <c r="I1095" s="114"/>
      <c r="J1095" s="114"/>
      <c r="K1095" s="114"/>
    </row>
    <row r="1096" spans="2:11">
      <c r="B1096" s="113"/>
      <c r="C1096" s="113"/>
      <c r="D1096" s="113"/>
      <c r="E1096" s="114"/>
      <c r="F1096" s="114"/>
      <c r="G1096" s="114"/>
      <c r="H1096" s="114"/>
      <c r="I1096" s="114"/>
      <c r="J1096" s="114"/>
      <c r="K1096" s="114"/>
    </row>
    <row r="1097" spans="2:11">
      <c r="B1097" s="113"/>
      <c r="C1097" s="113"/>
      <c r="D1097" s="113"/>
      <c r="E1097" s="114"/>
      <c r="F1097" s="114"/>
      <c r="G1097" s="114"/>
      <c r="H1097" s="114"/>
      <c r="I1097" s="114"/>
      <c r="J1097" s="114"/>
      <c r="K1097" s="114"/>
    </row>
    <row r="1098" spans="2:11">
      <c r="B1098" s="113"/>
      <c r="C1098" s="113"/>
      <c r="D1098" s="113"/>
      <c r="E1098" s="114"/>
      <c r="F1098" s="114"/>
      <c r="G1098" s="114"/>
      <c r="H1098" s="114"/>
      <c r="I1098" s="114"/>
      <c r="J1098" s="114"/>
      <c r="K1098" s="114"/>
    </row>
    <row r="1099" spans="2:11">
      <c r="B1099" s="113"/>
      <c r="C1099" s="113"/>
      <c r="D1099" s="113"/>
      <c r="E1099" s="114"/>
      <c r="F1099" s="114"/>
      <c r="G1099" s="114"/>
      <c r="H1099" s="114"/>
      <c r="I1099" s="114"/>
      <c r="J1099" s="114"/>
      <c r="K1099" s="114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141</v>
      </c>
      <c r="C1" s="67" t="s" vm="1">
        <v>221</v>
      </c>
    </row>
    <row r="2" spans="2:17">
      <c r="B2" s="46" t="s">
        <v>140</v>
      </c>
      <c r="C2" s="67" t="s">
        <v>222</v>
      </c>
    </row>
    <row r="3" spans="2:17">
      <c r="B3" s="46" t="s">
        <v>142</v>
      </c>
      <c r="C3" s="67" t="s">
        <v>223</v>
      </c>
    </row>
    <row r="4" spans="2:17">
      <c r="B4" s="46" t="s">
        <v>143</v>
      </c>
      <c r="C4" s="67">
        <v>12152</v>
      </c>
    </row>
    <row r="6" spans="2:17" ht="26.25" customHeight="1">
      <c r="B6" s="127" t="s">
        <v>170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2:17" ht="26.25" customHeight="1">
      <c r="B7" s="127" t="s">
        <v>97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2:17" s="3" customFormat="1" ht="63">
      <c r="B8" s="21" t="s">
        <v>111</v>
      </c>
      <c r="C8" s="29" t="s">
        <v>44</v>
      </c>
      <c r="D8" s="29" t="s">
        <v>50</v>
      </c>
      <c r="E8" s="29" t="s">
        <v>14</v>
      </c>
      <c r="F8" s="29" t="s">
        <v>66</v>
      </c>
      <c r="G8" s="29" t="s">
        <v>99</v>
      </c>
      <c r="H8" s="29" t="s">
        <v>17</v>
      </c>
      <c r="I8" s="29" t="s">
        <v>98</v>
      </c>
      <c r="J8" s="29" t="s">
        <v>16</v>
      </c>
      <c r="K8" s="29" t="s">
        <v>18</v>
      </c>
      <c r="L8" s="29" t="s">
        <v>197</v>
      </c>
      <c r="M8" s="29" t="s">
        <v>196</v>
      </c>
      <c r="N8" s="29" t="s">
        <v>106</v>
      </c>
      <c r="O8" s="29" t="s">
        <v>58</v>
      </c>
      <c r="P8" s="29" t="s">
        <v>144</v>
      </c>
      <c r="Q8" s="30" t="s">
        <v>146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204</v>
      </c>
      <c r="M9" s="15"/>
      <c r="N9" s="15" t="s">
        <v>200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108</v>
      </c>
    </row>
    <row r="11" spans="2:17" s="4" customFormat="1" ht="18" customHeight="1">
      <c r="B11" s="118" t="s">
        <v>2554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119">
        <v>0</v>
      </c>
      <c r="O11" s="84"/>
      <c r="P11" s="120">
        <v>0</v>
      </c>
      <c r="Q11" s="120">
        <v>0</v>
      </c>
    </row>
    <row r="12" spans="2:17" ht="18" customHeight="1">
      <c r="B12" s="115" t="s">
        <v>212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</row>
    <row r="13" spans="2:17">
      <c r="B13" s="115" t="s">
        <v>107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</row>
    <row r="14" spans="2:17">
      <c r="B14" s="115" t="s">
        <v>195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2:17">
      <c r="B15" s="115" t="s">
        <v>203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6" spans="2:17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</row>
    <row r="17" spans="2:17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</row>
    <row r="18" spans="2:17"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</row>
    <row r="19" spans="2:17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spans="2:17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</row>
    <row r="21" spans="2:17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</row>
    <row r="22" spans="2:17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  <row r="23" spans="2:17"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spans="2:17"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2:17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</row>
    <row r="26" spans="2:17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</row>
    <row r="28" spans="2:17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</row>
    <row r="29" spans="2:17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</row>
    <row r="30" spans="2:17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</row>
    <row r="31" spans="2:17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</row>
    <row r="32" spans="2:17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2:17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</row>
    <row r="34" spans="2:17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</row>
    <row r="35" spans="2:17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2:17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</row>
    <row r="37" spans="2:17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</row>
    <row r="38" spans="2:17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</row>
    <row r="39" spans="2:17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</row>
    <row r="40" spans="2:17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</row>
    <row r="41" spans="2:17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2:17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</row>
    <row r="43" spans="2:17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</row>
    <row r="44" spans="2:17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</row>
    <row r="45" spans="2:17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</row>
    <row r="46" spans="2:17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</row>
    <row r="47" spans="2:17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</row>
    <row r="48" spans="2:17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</row>
    <row r="49" spans="2:17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</row>
    <row r="50" spans="2:17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</row>
    <row r="51" spans="2:17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</row>
    <row r="52" spans="2:17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</row>
    <row r="53" spans="2:17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</row>
    <row r="54" spans="2:17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</row>
    <row r="55" spans="2:17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</row>
    <row r="56" spans="2:17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</row>
    <row r="57" spans="2:17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</row>
    <row r="58" spans="2:17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</row>
    <row r="59" spans="2:17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</row>
    <row r="60" spans="2:17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</row>
    <row r="61" spans="2:17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</row>
    <row r="62" spans="2:17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</row>
    <row r="63" spans="2:17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</row>
    <row r="64" spans="2:17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</row>
    <row r="65" spans="2:17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</row>
    <row r="66" spans="2:17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</row>
    <row r="67" spans="2:17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</row>
    <row r="69" spans="2:17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</row>
    <row r="70" spans="2:17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2:17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</row>
    <row r="72" spans="2:17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</row>
    <row r="73" spans="2:17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</row>
    <row r="74" spans="2:17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</row>
    <row r="75" spans="2:17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</row>
    <row r="76" spans="2:17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</row>
    <row r="77" spans="2:17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</row>
    <row r="78" spans="2:17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</row>
    <row r="79" spans="2:17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</row>
    <row r="80" spans="2:17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</row>
    <row r="81" spans="2:17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</row>
    <row r="82" spans="2:17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</row>
    <row r="83" spans="2:17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</row>
    <row r="84" spans="2:17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</row>
    <row r="85" spans="2:17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</row>
    <row r="86" spans="2:17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</row>
    <row r="87" spans="2:17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</row>
    <row r="88" spans="2:17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</row>
    <row r="89" spans="2:17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</row>
    <row r="90" spans="2:17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</row>
    <row r="91" spans="2:17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</row>
    <row r="92" spans="2:17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</row>
    <row r="93" spans="2:17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</row>
    <row r="94" spans="2:17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</row>
    <row r="95" spans="2:17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</row>
    <row r="96" spans="2:17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</row>
    <row r="97" spans="2:17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</row>
    <row r="98" spans="2:17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</row>
    <row r="99" spans="2:17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</row>
    <row r="100" spans="2:17"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</row>
    <row r="101" spans="2:17"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</row>
    <row r="102" spans="2:17"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</row>
    <row r="103" spans="2:17"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</row>
    <row r="104" spans="2:17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</row>
    <row r="105" spans="2:17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</row>
    <row r="106" spans="2:17"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</row>
    <row r="107" spans="2:17"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</row>
    <row r="108" spans="2:17"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</row>
    <row r="109" spans="2:17"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</row>
    <row r="110" spans="2:17"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</row>
    <row r="111" spans="2:17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</row>
    <row r="112" spans="2:17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</row>
    <row r="113" spans="2:17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</row>
    <row r="114" spans="2:17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</row>
    <row r="115" spans="2:17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</row>
    <row r="116" spans="2:17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</row>
    <row r="117" spans="2:17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</row>
    <row r="118" spans="2:17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</row>
    <row r="119" spans="2:17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</row>
    <row r="120" spans="2:17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</row>
    <row r="121" spans="2:17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</row>
    <row r="122" spans="2:17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</row>
    <row r="123" spans="2:17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</row>
    <row r="124" spans="2:17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</row>
    <row r="125" spans="2:17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</row>
    <row r="126" spans="2:17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</row>
    <row r="128" spans="2:17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2:17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</row>
    <row r="130" spans="2:17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</row>
    <row r="131" spans="2:17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</row>
    <row r="132" spans="2:17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</row>
    <row r="133" spans="2:17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</row>
    <row r="134" spans="2:17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</row>
    <row r="135" spans="2:17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</row>
    <row r="137" spans="2:17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2:17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</row>
    <row r="139" spans="2:17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</row>
    <row r="140" spans="2:17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</row>
    <row r="141" spans="2:17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</row>
    <row r="142" spans="2:17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</row>
    <row r="143" spans="2:17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</row>
    <row r="144" spans="2:17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</row>
    <row r="145" spans="2:17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</row>
    <row r="146" spans="2:17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</row>
    <row r="147" spans="2:17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</row>
    <row r="148" spans="2:17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</row>
    <row r="149" spans="2:17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</row>
    <row r="150" spans="2:17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</row>
    <row r="151" spans="2:17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</row>
    <row r="152" spans="2:17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</row>
    <row r="153" spans="2:17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</row>
    <row r="154" spans="2:17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</row>
    <row r="155" spans="2:17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</row>
    <row r="156" spans="2:17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</row>
    <row r="157" spans="2:17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</row>
    <row r="158" spans="2:17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</row>
    <row r="159" spans="2:17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</row>
    <row r="160" spans="2:17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</row>
    <row r="161" spans="2:17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</row>
    <row r="162" spans="2:17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</row>
    <row r="163" spans="2:17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</row>
    <row r="164" spans="2:17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</row>
    <row r="165" spans="2:17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</row>
    <row r="166" spans="2:17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</row>
    <row r="167" spans="2:17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</row>
    <row r="168" spans="2:17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</row>
    <row r="169" spans="2:17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</row>
    <row r="170" spans="2:17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</row>
    <row r="171" spans="2:17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</row>
    <row r="172" spans="2:17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</row>
    <row r="173" spans="2:17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</row>
    <row r="175" spans="2:17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2:17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</row>
    <row r="177" spans="2:17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</row>
    <row r="178" spans="2:17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</row>
    <row r="179" spans="2:17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</row>
    <row r="180" spans="2:17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</row>
    <row r="181" spans="2:17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</row>
    <row r="182" spans="2:17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</row>
    <row r="183" spans="2:17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</row>
    <row r="184" spans="2:17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</row>
    <row r="185" spans="2:17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</row>
    <row r="186" spans="2:17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</row>
    <row r="187" spans="2:17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</row>
    <row r="188" spans="2:17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</row>
    <row r="189" spans="2:17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</row>
    <row r="190" spans="2:17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</row>
    <row r="191" spans="2:17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</row>
    <row r="192" spans="2:17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</row>
    <row r="193" spans="2:17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</row>
    <row r="194" spans="2:17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</row>
    <row r="195" spans="2:17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</row>
    <row r="196" spans="2:17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</row>
    <row r="197" spans="2:17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</row>
    <row r="198" spans="2:17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</row>
    <row r="199" spans="2:17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</row>
    <row r="200" spans="2:17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</row>
    <row r="201" spans="2:17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</row>
    <row r="202" spans="2:17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</row>
    <row r="203" spans="2:17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</row>
    <row r="204" spans="2:17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</row>
    <row r="205" spans="2:17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</row>
    <row r="206" spans="2:17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</row>
    <row r="207" spans="2:17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</row>
    <row r="208" spans="2:17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</row>
    <row r="209" spans="2:17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</row>
    <row r="210" spans="2:17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</row>
    <row r="211" spans="2:17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</row>
    <row r="212" spans="2:17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</row>
    <row r="213" spans="2:17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</row>
    <row r="214" spans="2:17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</row>
    <row r="215" spans="2:17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</row>
    <row r="216" spans="2:17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</row>
    <row r="217" spans="2:17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</row>
    <row r="218" spans="2:17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</row>
    <row r="219" spans="2:17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</row>
    <row r="220" spans="2:17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</row>
    <row r="221" spans="2:17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</row>
    <row r="222" spans="2:17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</row>
    <row r="223" spans="2:17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</row>
    <row r="224" spans="2:17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</row>
    <row r="225" spans="2:17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</row>
    <row r="226" spans="2:17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</row>
    <row r="227" spans="2:17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</row>
    <row r="228" spans="2:17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</row>
    <row r="229" spans="2:17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</row>
    <row r="230" spans="2:17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</row>
    <row r="231" spans="2:17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</row>
    <row r="232" spans="2:17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</row>
    <row r="233" spans="2:17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</row>
    <row r="234" spans="2:17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</row>
    <row r="235" spans="2:17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</row>
    <row r="236" spans="2:17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</row>
    <row r="237" spans="2:17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</row>
    <row r="238" spans="2:17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</row>
    <row r="239" spans="2:17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</row>
    <row r="240" spans="2:17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</row>
    <row r="241" spans="2:17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</row>
    <row r="242" spans="2:17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</row>
    <row r="243" spans="2:17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</row>
    <row r="244" spans="2:17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</row>
    <row r="245" spans="2:17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</row>
    <row r="246" spans="2:17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</row>
    <row r="247" spans="2:17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</row>
    <row r="248" spans="2:17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</row>
    <row r="249" spans="2:17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</row>
    <row r="250" spans="2:17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</row>
    <row r="251" spans="2:17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</row>
    <row r="252" spans="2:17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</row>
    <row r="253" spans="2:17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</row>
    <row r="254" spans="2:17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</row>
    <row r="255" spans="2:17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</row>
    <row r="256" spans="2:17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</row>
    <row r="257" spans="2:17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</row>
    <row r="258" spans="2:17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</row>
    <row r="259" spans="2:17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</row>
    <row r="260" spans="2:17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</row>
    <row r="261" spans="2:17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</row>
    <row r="262" spans="2:17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</row>
    <row r="263" spans="2:17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</row>
    <row r="264" spans="2:17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</row>
    <row r="265" spans="2:17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</row>
    <row r="266" spans="2:17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</row>
    <row r="267" spans="2:17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</row>
    <row r="268" spans="2:17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</row>
    <row r="269" spans="2:17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</row>
    <row r="270" spans="2:17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</row>
    <row r="271" spans="2:17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</row>
    <row r="272" spans="2:17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</row>
    <row r="273" spans="2:17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</row>
    <row r="274" spans="2:17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</row>
    <row r="275" spans="2:17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</row>
    <row r="276" spans="2:17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</row>
    <row r="277" spans="2:17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</row>
    <row r="278" spans="2:17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</row>
    <row r="279" spans="2:17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</row>
    <row r="280" spans="2:17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</row>
    <row r="281" spans="2:17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</row>
    <row r="282" spans="2:17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</row>
    <row r="283" spans="2:17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</row>
    <row r="284" spans="2:17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</row>
    <row r="285" spans="2:17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</row>
    <row r="286" spans="2:17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</row>
    <row r="287" spans="2:17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</row>
    <row r="288" spans="2:17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</row>
    <row r="289" spans="2:17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</row>
    <row r="290" spans="2:17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</row>
    <row r="291" spans="2:17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</row>
    <row r="292" spans="2:17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</row>
    <row r="293" spans="2:17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</row>
    <row r="294" spans="2:17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</row>
    <row r="295" spans="2:17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</row>
    <row r="296" spans="2:17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</row>
    <row r="297" spans="2:17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</row>
    <row r="298" spans="2:17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</row>
    <row r="299" spans="2:17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</row>
    <row r="300" spans="2:17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</row>
    <row r="301" spans="2:17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</row>
    <row r="302" spans="2:17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</row>
    <row r="303" spans="2:17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</row>
    <row r="304" spans="2:17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</row>
    <row r="305" spans="2:17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</row>
    <row r="306" spans="2:17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</row>
    <row r="307" spans="2:17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</row>
    <row r="308" spans="2:17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</row>
    <row r="309" spans="2:17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</row>
    <row r="310" spans="2:17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</row>
    <row r="311" spans="2:17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</row>
    <row r="312" spans="2:17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</row>
    <row r="313" spans="2:17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</row>
    <row r="314" spans="2:17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</row>
    <row r="315" spans="2:17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</row>
    <row r="316" spans="2:17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</row>
    <row r="317" spans="2:17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</row>
    <row r="318" spans="2:17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</row>
    <row r="319" spans="2:17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</row>
    <row r="320" spans="2:17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</row>
    <row r="321" spans="2:17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</row>
    <row r="322" spans="2:17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</row>
    <row r="323" spans="2:17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</row>
    <row r="324" spans="2:17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</row>
    <row r="325" spans="2:17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</row>
    <row r="326" spans="2:17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</row>
    <row r="327" spans="2:17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</row>
    <row r="328" spans="2:17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</row>
    <row r="329" spans="2:17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</row>
    <row r="330" spans="2:17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</row>
    <row r="331" spans="2:17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</row>
    <row r="332" spans="2:17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</row>
    <row r="333" spans="2:17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</row>
    <row r="334" spans="2:17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</row>
    <row r="335" spans="2:17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</row>
    <row r="336" spans="2:17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</row>
    <row r="337" spans="2:17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</row>
    <row r="338" spans="2:17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</row>
    <row r="339" spans="2:17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</row>
    <row r="340" spans="2:17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</row>
    <row r="341" spans="2:17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</row>
    <row r="342" spans="2:17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</row>
    <row r="343" spans="2:17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</row>
    <row r="344" spans="2:17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</row>
    <row r="345" spans="2:17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</row>
    <row r="346" spans="2:17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</row>
    <row r="347" spans="2:17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</row>
    <row r="348" spans="2:17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</row>
    <row r="349" spans="2:17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</row>
    <row r="350" spans="2:17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</row>
    <row r="351" spans="2:17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</row>
    <row r="352" spans="2:17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</row>
    <row r="353" spans="2:17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</row>
    <row r="354" spans="2:17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</row>
    <row r="355" spans="2:17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</row>
    <row r="356" spans="2:17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</row>
    <row r="357" spans="2:17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</row>
    <row r="358" spans="2:17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</row>
    <row r="359" spans="2:17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</row>
    <row r="360" spans="2:17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</row>
    <row r="361" spans="2:17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</row>
    <row r="362" spans="2:17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</row>
    <row r="363" spans="2:17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</row>
    <row r="364" spans="2:17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</row>
    <row r="365" spans="2:17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</row>
    <row r="366" spans="2:17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</row>
    <row r="367" spans="2:17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</row>
    <row r="368" spans="2:17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</row>
    <row r="369" spans="2:17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</row>
    <row r="370" spans="2:17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</row>
    <row r="371" spans="2:17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</row>
    <row r="372" spans="2:17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</row>
    <row r="373" spans="2:17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</row>
    <row r="374" spans="2:17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</row>
    <row r="375" spans="2:17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</row>
    <row r="376" spans="2:17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</row>
    <row r="377" spans="2:17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</row>
    <row r="378" spans="2:17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</row>
    <row r="379" spans="2:17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</row>
    <row r="380" spans="2:17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</row>
    <row r="381" spans="2:17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</row>
    <row r="382" spans="2:17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</row>
    <row r="383" spans="2:17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</row>
    <row r="384" spans="2:17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</row>
    <row r="385" spans="2:17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</row>
    <row r="386" spans="2:17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</row>
    <row r="387" spans="2:17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</row>
    <row r="388" spans="2:17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</row>
    <row r="389" spans="2:17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</row>
    <row r="390" spans="2:17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</row>
    <row r="391" spans="2:17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</row>
    <row r="392" spans="2:17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</row>
    <row r="393" spans="2:17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</row>
    <row r="394" spans="2:17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</row>
    <row r="395" spans="2:17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</row>
    <row r="396" spans="2:17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</row>
    <row r="397" spans="2:17">
      <c r="B397" s="113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</row>
    <row r="398" spans="2:17">
      <c r="B398" s="113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</row>
    <row r="399" spans="2:17">
      <c r="B399" s="113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</row>
    <row r="400" spans="2:17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</row>
    <row r="401" spans="2:17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</row>
    <row r="402" spans="2:17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</row>
    <row r="403" spans="2:17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</row>
    <row r="404" spans="2:17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</row>
    <row r="405" spans="2:17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</row>
    <row r="406" spans="2:17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</row>
    <row r="407" spans="2:17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</row>
    <row r="408" spans="2:17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</row>
    <row r="409" spans="2:17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</row>
    <row r="410" spans="2:17">
      <c r="B410" s="113"/>
      <c r="C410" s="113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</row>
    <row r="411" spans="2:17">
      <c r="B411" s="113"/>
      <c r="C411" s="113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</row>
    <row r="412" spans="2:17">
      <c r="B412" s="113"/>
      <c r="C412" s="113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</row>
    <row r="413" spans="2:17">
      <c r="B413" s="113"/>
      <c r="C413" s="113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</row>
    <row r="414" spans="2:17">
      <c r="B414" s="113"/>
      <c r="C414" s="113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</row>
    <row r="415" spans="2:17">
      <c r="B415" s="113"/>
      <c r="C415" s="113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</row>
    <row r="416" spans="2:17">
      <c r="B416" s="113"/>
      <c r="C416" s="113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</row>
    <row r="417" spans="2:17">
      <c r="B417" s="113"/>
      <c r="C417" s="113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</row>
    <row r="418" spans="2:17">
      <c r="B418" s="113"/>
      <c r="C418" s="113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</row>
    <row r="419" spans="2:17">
      <c r="B419" s="113"/>
      <c r="C419" s="113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</row>
    <row r="420" spans="2:17">
      <c r="B420" s="113"/>
      <c r="C420" s="113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</row>
    <row r="421" spans="2:17">
      <c r="B421" s="113"/>
      <c r="C421" s="113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</row>
    <row r="422" spans="2:17">
      <c r="B422" s="113"/>
      <c r="C422" s="113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</row>
    <row r="423" spans="2:17">
      <c r="B423" s="113"/>
      <c r="C423" s="113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</row>
    <row r="424" spans="2:17">
      <c r="B424" s="113"/>
      <c r="C424" s="113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</row>
    <row r="425" spans="2:17">
      <c r="B425" s="113"/>
      <c r="C425" s="113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</row>
    <row r="426" spans="2:17">
      <c r="B426" s="113"/>
      <c r="C426" s="113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</row>
    <row r="427" spans="2:17">
      <c r="B427" s="113"/>
      <c r="C427" s="113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</row>
    <row r="428" spans="2:17">
      <c r="B428" s="113"/>
      <c r="C428" s="113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</row>
    <row r="429" spans="2:17">
      <c r="B429" s="113"/>
      <c r="C429" s="113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</row>
    <row r="430" spans="2:17">
      <c r="B430" s="113"/>
      <c r="C430" s="113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</row>
    <row r="431" spans="2:17">
      <c r="B431" s="113"/>
      <c r="C431" s="113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</row>
    <row r="432" spans="2:17">
      <c r="B432" s="113"/>
      <c r="C432" s="113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</row>
    <row r="433" spans="2:17">
      <c r="B433" s="113"/>
      <c r="C433" s="113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</row>
    <row r="434" spans="2:17">
      <c r="B434" s="113"/>
      <c r="C434" s="113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</row>
    <row r="435" spans="2:17">
      <c r="B435" s="113"/>
      <c r="C435" s="113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</row>
    <row r="436" spans="2:17">
      <c r="B436" s="113"/>
      <c r="C436" s="113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</row>
    <row r="437" spans="2:17">
      <c r="B437" s="113"/>
      <c r="C437" s="113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</row>
    <row r="438" spans="2:17">
      <c r="B438" s="113"/>
      <c r="C438" s="113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</row>
    <row r="439" spans="2:17">
      <c r="B439" s="113"/>
      <c r="C439" s="113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</row>
    <row r="440" spans="2:17">
      <c r="B440" s="113"/>
      <c r="C440" s="113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</row>
    <row r="441" spans="2:17">
      <c r="B441" s="113"/>
      <c r="C441" s="113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</row>
    <row r="442" spans="2:17">
      <c r="B442" s="113"/>
      <c r="C442" s="113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</row>
    <row r="443" spans="2:17">
      <c r="B443" s="113"/>
      <c r="C443" s="113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</row>
    <row r="444" spans="2:17">
      <c r="B444" s="113"/>
      <c r="C444" s="113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</row>
    <row r="445" spans="2:17">
      <c r="B445" s="113"/>
      <c r="C445" s="113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</row>
    <row r="446" spans="2:17">
      <c r="B446" s="113"/>
      <c r="C446" s="113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</row>
    <row r="447" spans="2:17">
      <c r="B447" s="113"/>
      <c r="C447" s="113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</row>
    <row r="448" spans="2:17">
      <c r="B448" s="113"/>
      <c r="C448" s="113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</row>
    <row r="449" spans="2:17">
      <c r="B449" s="113"/>
      <c r="C449" s="113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</row>
    <row r="450" spans="2:17">
      <c r="B450" s="113"/>
      <c r="C450" s="113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</row>
    <row r="451" spans="2:17">
      <c r="B451" s="113"/>
      <c r="C451" s="113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</row>
    <row r="452" spans="2:17">
      <c r="B452" s="113"/>
      <c r="C452" s="113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</row>
    <row r="453" spans="2:17">
      <c r="B453" s="113"/>
      <c r="C453" s="113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</row>
    <row r="454" spans="2:17">
      <c r="B454" s="113"/>
      <c r="C454" s="113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</row>
    <row r="455" spans="2:17">
      <c r="B455" s="113"/>
      <c r="C455" s="113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</row>
    <row r="456" spans="2:17">
      <c r="B456" s="113"/>
      <c r="C456" s="113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</row>
    <row r="457" spans="2:17">
      <c r="B457" s="113"/>
      <c r="C457" s="113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</row>
    <row r="458" spans="2:17">
      <c r="B458" s="113"/>
      <c r="C458" s="113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</row>
    <row r="459" spans="2:17">
      <c r="B459" s="113"/>
      <c r="C459" s="113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</row>
    <row r="460" spans="2:17">
      <c r="B460" s="113"/>
      <c r="C460" s="113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</row>
    <row r="461" spans="2:17">
      <c r="B461" s="113"/>
      <c r="C461" s="113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</row>
    <row r="462" spans="2:17">
      <c r="B462" s="113"/>
      <c r="C462" s="113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</row>
    <row r="463" spans="2:17">
      <c r="B463" s="113"/>
      <c r="C463" s="113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</row>
    <row r="464" spans="2:17">
      <c r="B464" s="113"/>
      <c r="C464" s="113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</row>
    <row r="465" spans="2:17">
      <c r="B465" s="113"/>
      <c r="C465" s="113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</row>
    <row r="466" spans="2:17">
      <c r="B466" s="113"/>
      <c r="C466" s="113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</row>
    <row r="467" spans="2:17">
      <c r="B467" s="113"/>
      <c r="C467" s="113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</row>
    <row r="468" spans="2:17">
      <c r="B468" s="113"/>
      <c r="C468" s="113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</row>
    <row r="469" spans="2:17">
      <c r="B469" s="113"/>
      <c r="C469" s="113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</row>
    <row r="470" spans="2:17">
      <c r="B470" s="113"/>
      <c r="C470" s="113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</row>
    <row r="471" spans="2:17">
      <c r="B471" s="113"/>
      <c r="C471" s="113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</row>
    <row r="472" spans="2:17">
      <c r="B472" s="113"/>
      <c r="C472" s="113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</row>
    <row r="473" spans="2:17">
      <c r="B473" s="113"/>
      <c r="C473" s="113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</row>
    <row r="474" spans="2:17">
      <c r="B474" s="113"/>
      <c r="C474" s="113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</row>
    <row r="475" spans="2:17">
      <c r="B475" s="113"/>
      <c r="C475" s="113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</row>
    <row r="476" spans="2:17">
      <c r="B476" s="113"/>
      <c r="C476" s="113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</row>
    <row r="477" spans="2:17">
      <c r="B477" s="113"/>
      <c r="C477" s="113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</row>
    <row r="478" spans="2:17">
      <c r="B478" s="113"/>
      <c r="C478" s="113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</row>
    <row r="479" spans="2:17">
      <c r="B479" s="113"/>
      <c r="C479" s="113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</row>
    <row r="480" spans="2:17">
      <c r="B480" s="113"/>
      <c r="C480" s="113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</row>
    <row r="481" spans="2:17">
      <c r="B481" s="113"/>
      <c r="C481" s="113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</row>
    <row r="482" spans="2:17">
      <c r="B482" s="113"/>
      <c r="C482" s="113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</row>
    <row r="483" spans="2:17">
      <c r="B483" s="113"/>
      <c r="C483" s="113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</row>
    <row r="484" spans="2:17">
      <c r="B484" s="113"/>
      <c r="C484" s="113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</row>
    <row r="485" spans="2:17">
      <c r="B485" s="113"/>
      <c r="C485" s="113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</row>
    <row r="486" spans="2:17">
      <c r="B486" s="113"/>
      <c r="C486" s="113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</row>
    <row r="487" spans="2:17">
      <c r="B487" s="113"/>
      <c r="C487" s="113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</row>
    <row r="488" spans="2:17">
      <c r="B488" s="113"/>
      <c r="C488" s="113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</row>
    <row r="489" spans="2:17">
      <c r="B489" s="113"/>
      <c r="C489" s="113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</row>
    <row r="490" spans="2:17">
      <c r="B490" s="113"/>
      <c r="C490" s="113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</row>
    <row r="491" spans="2:17">
      <c r="B491" s="113"/>
      <c r="C491" s="113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</row>
    <row r="492" spans="2:17">
      <c r="B492" s="113"/>
      <c r="C492" s="113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</row>
    <row r="493" spans="2:17">
      <c r="B493" s="113"/>
      <c r="C493" s="113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</row>
    <row r="494" spans="2:17">
      <c r="B494" s="113"/>
      <c r="C494" s="113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</row>
    <row r="495" spans="2:17">
      <c r="B495" s="113"/>
      <c r="C495" s="113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</row>
    <row r="496" spans="2:17">
      <c r="B496" s="113"/>
      <c r="C496" s="113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</row>
    <row r="497" spans="2:17">
      <c r="B497" s="113"/>
      <c r="C497" s="113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</row>
    <row r="498" spans="2:17">
      <c r="B498" s="113"/>
      <c r="C498" s="113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</row>
    <row r="499" spans="2:17">
      <c r="B499" s="113"/>
      <c r="C499" s="113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</row>
    <row r="500" spans="2:17">
      <c r="B500" s="113"/>
      <c r="C500" s="113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</row>
    <row r="501" spans="2:17">
      <c r="B501" s="113"/>
      <c r="C501" s="113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</row>
    <row r="502" spans="2:17">
      <c r="B502" s="113"/>
      <c r="C502" s="113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</row>
    <row r="503" spans="2:17">
      <c r="B503" s="113"/>
      <c r="C503" s="113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</row>
    <row r="504" spans="2:17">
      <c r="B504" s="113"/>
      <c r="C504" s="113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</row>
    <row r="505" spans="2:17">
      <c r="B505" s="113"/>
      <c r="C505" s="113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</row>
    <row r="506" spans="2:17">
      <c r="B506" s="113"/>
      <c r="C506" s="113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</row>
    <row r="507" spans="2:17">
      <c r="B507" s="113"/>
      <c r="C507" s="113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</row>
    <row r="508" spans="2:17">
      <c r="B508" s="113"/>
      <c r="C508" s="113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</row>
    <row r="509" spans="2:17">
      <c r="B509" s="113"/>
      <c r="C509" s="113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</row>
    <row r="510" spans="2:17">
      <c r="B510" s="113"/>
      <c r="C510" s="113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</row>
    <row r="511" spans="2:17">
      <c r="B511" s="113"/>
      <c r="C511" s="113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</row>
    <row r="512" spans="2:17">
      <c r="B512" s="113"/>
      <c r="C512" s="113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</row>
    <row r="513" spans="2:17">
      <c r="B513" s="113"/>
      <c r="C513" s="113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</row>
    <row r="514" spans="2:17">
      <c r="B514" s="113"/>
      <c r="C514" s="113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</row>
    <row r="515" spans="2:17">
      <c r="B515" s="113"/>
      <c r="C515" s="113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</row>
    <row r="516" spans="2:17">
      <c r="B516" s="113"/>
      <c r="C516" s="113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</row>
    <row r="517" spans="2:17">
      <c r="B517" s="113"/>
      <c r="C517" s="113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</row>
    <row r="518" spans="2:17">
      <c r="B518" s="113"/>
      <c r="C518" s="113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</row>
    <row r="519" spans="2:17">
      <c r="B519" s="113"/>
      <c r="C519" s="113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</row>
    <row r="520" spans="2:17">
      <c r="B520" s="113"/>
      <c r="C520" s="113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</row>
    <row r="521" spans="2:17">
      <c r="B521" s="113"/>
      <c r="C521" s="113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</row>
    <row r="522" spans="2:17">
      <c r="B522" s="113"/>
      <c r="C522" s="113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</row>
    <row r="523" spans="2:17">
      <c r="B523" s="113"/>
      <c r="C523" s="113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</row>
    <row r="524" spans="2:17">
      <c r="B524" s="113"/>
      <c r="C524" s="113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</row>
    <row r="525" spans="2:17">
      <c r="B525" s="113"/>
      <c r="C525" s="113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</row>
    <row r="526" spans="2:17">
      <c r="B526" s="113"/>
      <c r="C526" s="113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</row>
    <row r="527" spans="2:17">
      <c r="B527" s="113"/>
      <c r="C527" s="113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</row>
    <row r="528" spans="2:17">
      <c r="B528" s="113"/>
      <c r="C528" s="113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</row>
    <row r="529" spans="2:17">
      <c r="B529" s="113"/>
      <c r="C529" s="113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</row>
    <row r="530" spans="2:17">
      <c r="B530" s="113"/>
      <c r="C530" s="113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</row>
    <row r="531" spans="2:17">
      <c r="B531" s="113"/>
      <c r="C531" s="113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</row>
    <row r="532" spans="2:17">
      <c r="B532" s="113"/>
      <c r="C532" s="113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</row>
    <row r="533" spans="2:17">
      <c r="B533" s="113"/>
      <c r="C533" s="113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</row>
    <row r="534" spans="2:17">
      <c r="B534" s="113"/>
      <c r="C534" s="113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</row>
    <row r="535" spans="2:17">
      <c r="B535" s="113"/>
      <c r="C535" s="113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</row>
    <row r="536" spans="2:17">
      <c r="B536" s="113"/>
      <c r="C536" s="113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</row>
    <row r="537" spans="2:17">
      <c r="B537" s="113"/>
      <c r="C537" s="113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</row>
    <row r="538" spans="2:17">
      <c r="B538" s="113"/>
      <c r="C538" s="113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</row>
    <row r="539" spans="2:17">
      <c r="B539" s="113"/>
      <c r="C539" s="113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</row>
    <row r="540" spans="2:17">
      <c r="B540" s="113"/>
      <c r="C540" s="113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</row>
    <row r="541" spans="2:17">
      <c r="B541" s="113"/>
      <c r="C541" s="113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</row>
    <row r="542" spans="2:17">
      <c r="B542" s="113"/>
      <c r="C542" s="113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</row>
    <row r="543" spans="2:17">
      <c r="B543" s="113"/>
      <c r="C543" s="113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</row>
    <row r="544" spans="2:17">
      <c r="B544" s="113"/>
      <c r="C544" s="113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</row>
    <row r="545" spans="2:17">
      <c r="B545" s="113"/>
      <c r="C545" s="113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</row>
    <row r="546" spans="2:17">
      <c r="B546" s="113"/>
      <c r="C546" s="113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</row>
    <row r="547" spans="2:17">
      <c r="B547" s="113"/>
      <c r="C547" s="113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</row>
    <row r="548" spans="2:17">
      <c r="B548" s="113"/>
      <c r="C548" s="113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</row>
    <row r="549" spans="2:17">
      <c r="B549" s="113"/>
      <c r="C549" s="113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</row>
    <row r="550" spans="2:17">
      <c r="B550" s="113"/>
      <c r="C550" s="113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</row>
    <row r="551" spans="2:17">
      <c r="B551" s="113"/>
      <c r="C551" s="113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</row>
    <row r="552" spans="2:17">
      <c r="B552" s="113"/>
      <c r="C552" s="113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</row>
    <row r="553" spans="2:17">
      <c r="B553" s="113"/>
      <c r="C553" s="113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</row>
    <row r="554" spans="2:17">
      <c r="B554" s="113"/>
      <c r="C554" s="113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</row>
    <row r="555" spans="2:17">
      <c r="B555" s="113"/>
      <c r="C555" s="113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</row>
    <row r="556" spans="2:17">
      <c r="B556" s="113"/>
      <c r="C556" s="113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</row>
    <row r="557" spans="2:17">
      <c r="B557" s="113"/>
      <c r="C557" s="113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</row>
    <row r="558" spans="2:17">
      <c r="B558" s="113"/>
      <c r="C558" s="113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4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33.28515625" style="2" customWidth="1"/>
    <col min="4" max="4" width="10.140625" style="2" bestFit="1" customWidth="1"/>
    <col min="5" max="5" width="11.28515625" style="2" bestFit="1" customWidth="1"/>
    <col min="6" max="6" width="6" style="1" bestFit="1" customWidth="1"/>
    <col min="7" max="7" width="12.425781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7.42578125" style="1" bestFit="1" customWidth="1"/>
    <col min="13" max="13" width="7.5703125" style="1" bestFit="1" customWidth="1"/>
    <col min="14" max="14" width="11.42578125" style="1" bestFit="1" customWidth="1"/>
    <col min="15" max="15" width="8.140625" style="1" bestFit="1" customWidth="1"/>
    <col min="16" max="16" width="9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141</v>
      </c>
      <c r="C1" s="67" t="s" vm="1">
        <v>221</v>
      </c>
    </row>
    <row r="2" spans="2:18">
      <c r="B2" s="46" t="s">
        <v>140</v>
      </c>
      <c r="C2" s="67" t="s">
        <v>222</v>
      </c>
    </row>
    <row r="3" spans="2:18">
      <c r="B3" s="46" t="s">
        <v>142</v>
      </c>
      <c r="C3" s="67" t="s">
        <v>223</v>
      </c>
    </row>
    <row r="4" spans="2:18">
      <c r="B4" s="46" t="s">
        <v>143</v>
      </c>
      <c r="C4" s="67">
        <v>12152</v>
      </c>
    </row>
    <row r="6" spans="2:18" ht="26.25" customHeight="1">
      <c r="B6" s="127" t="s">
        <v>171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2:18" s="3" customFormat="1" ht="78.75">
      <c r="B7" s="47" t="s">
        <v>111</v>
      </c>
      <c r="C7" s="48" t="s">
        <v>183</v>
      </c>
      <c r="D7" s="48" t="s">
        <v>44</v>
      </c>
      <c r="E7" s="48" t="s">
        <v>112</v>
      </c>
      <c r="F7" s="48" t="s">
        <v>14</v>
      </c>
      <c r="G7" s="48" t="s">
        <v>99</v>
      </c>
      <c r="H7" s="48" t="s">
        <v>66</v>
      </c>
      <c r="I7" s="48" t="s">
        <v>17</v>
      </c>
      <c r="J7" s="48" t="s">
        <v>220</v>
      </c>
      <c r="K7" s="48" t="s">
        <v>98</v>
      </c>
      <c r="L7" s="48" t="s">
        <v>35</v>
      </c>
      <c r="M7" s="48" t="s">
        <v>18</v>
      </c>
      <c r="N7" s="48" t="s">
        <v>197</v>
      </c>
      <c r="O7" s="48" t="s">
        <v>196</v>
      </c>
      <c r="P7" s="48" t="s">
        <v>106</v>
      </c>
      <c r="Q7" s="48" t="s">
        <v>144</v>
      </c>
      <c r="R7" s="50" t="s">
        <v>146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204</v>
      </c>
      <c r="O8" s="15"/>
      <c r="P8" s="15" t="s">
        <v>200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108</v>
      </c>
      <c r="R9" s="19" t="s">
        <v>109</v>
      </c>
    </row>
    <row r="10" spans="2:18" s="4" customFormat="1" ht="18" customHeight="1">
      <c r="B10" s="68" t="s">
        <v>40</v>
      </c>
      <c r="C10" s="69"/>
      <c r="D10" s="69"/>
      <c r="E10" s="69"/>
      <c r="F10" s="69"/>
      <c r="G10" s="69"/>
      <c r="H10" s="69"/>
      <c r="I10" s="75">
        <v>5.0950185952360281</v>
      </c>
      <c r="J10" s="69"/>
      <c r="K10" s="69"/>
      <c r="L10" s="69"/>
      <c r="M10" s="86">
        <v>2.3561770281910324E-2</v>
      </c>
      <c r="N10" s="75"/>
      <c r="O10" s="77"/>
      <c r="P10" s="75">
        <f>P11+P114</f>
        <v>1745.6816095060001</v>
      </c>
      <c r="Q10" s="76">
        <f>IFERROR(P10/$P$10,0)</f>
        <v>1</v>
      </c>
      <c r="R10" s="76">
        <f>P10/'סכום נכסי הקרן'!$C$42</f>
        <v>3.3777418856252746E-2</v>
      </c>
    </row>
    <row r="11" spans="2:18" ht="21.75" customHeight="1">
      <c r="B11" s="99" t="s">
        <v>38</v>
      </c>
      <c r="C11" s="70"/>
      <c r="D11" s="70"/>
      <c r="E11" s="70"/>
      <c r="F11" s="70"/>
      <c r="G11" s="70"/>
      <c r="H11" s="70"/>
      <c r="I11" s="101">
        <v>6.5317572992546955</v>
      </c>
      <c r="J11" s="70"/>
      <c r="K11" s="70"/>
      <c r="L11" s="70"/>
      <c r="M11" s="87">
        <v>1.7270366196934072E-2</v>
      </c>
      <c r="N11" s="101"/>
      <c r="O11" s="79"/>
      <c r="P11" s="101">
        <f>P12+P33</f>
        <v>719.34888950599998</v>
      </c>
      <c r="Q11" s="78">
        <f t="shared" ref="Q11:Q74" si="0">IFERROR(P11/$P$10,0)</f>
        <v>0.41207336182545007</v>
      </c>
      <c r="R11" s="78">
        <f>P11/'סכום נכסי הקרן'!$C$42</f>
        <v>1.3918774541882416E-2</v>
      </c>
    </row>
    <row r="12" spans="2:18">
      <c r="B12" s="85" t="s">
        <v>36</v>
      </c>
      <c r="C12" s="70"/>
      <c r="D12" s="70"/>
      <c r="E12" s="70"/>
      <c r="F12" s="70"/>
      <c r="G12" s="70"/>
      <c r="H12" s="70"/>
      <c r="I12" s="101">
        <v>7.902950442360023</v>
      </c>
      <c r="J12" s="70"/>
      <c r="K12" s="70"/>
      <c r="L12" s="70"/>
      <c r="M12" s="87">
        <v>1.7279057020599304E-2</v>
      </c>
      <c r="N12" s="101"/>
      <c r="O12" s="79"/>
      <c r="P12" s="101">
        <f>SUM(P13:P31)</f>
        <v>147.91397961500002</v>
      </c>
      <c r="Q12" s="78">
        <f t="shared" si="0"/>
        <v>8.4731361555018786E-2</v>
      </c>
      <c r="R12" s="78">
        <f>P12/'סכום נכסי הקרן'!$C$42</f>
        <v>2.8620066895044603E-3</v>
      </c>
    </row>
    <row r="13" spans="2:18">
      <c r="B13" s="100" t="s">
        <v>2580</v>
      </c>
      <c r="C13" s="82" t="s">
        <v>2517</v>
      </c>
      <c r="D13" s="72">
        <v>6028</v>
      </c>
      <c r="E13" s="72"/>
      <c r="F13" s="72" t="s">
        <v>640</v>
      </c>
      <c r="G13" s="104">
        <v>43100</v>
      </c>
      <c r="H13" s="72"/>
      <c r="I13" s="102">
        <v>9.220000000402262</v>
      </c>
      <c r="J13" s="82" t="s">
        <v>28</v>
      </c>
      <c r="K13" s="82" t="s">
        <v>128</v>
      </c>
      <c r="L13" s="83">
        <v>3.1600000002011311E-2</v>
      </c>
      <c r="M13" s="83">
        <v>3.1600000002011311E-2</v>
      </c>
      <c r="N13" s="102">
        <v>3889.2206120000001</v>
      </c>
      <c r="O13" s="81">
        <v>102.27</v>
      </c>
      <c r="P13" s="102">
        <v>3.97750592</v>
      </c>
      <c r="Q13" s="80">
        <f t="shared" si="0"/>
        <v>2.2784830282571232E-3</v>
      </c>
      <c r="R13" s="80">
        <f>P13/'סכום נכסי הקרן'!$C$42</f>
        <v>7.696127560230401E-5</v>
      </c>
    </row>
    <row r="14" spans="2:18">
      <c r="B14" s="100" t="s">
        <v>2580</v>
      </c>
      <c r="C14" s="82" t="s">
        <v>2517</v>
      </c>
      <c r="D14" s="72">
        <v>6869</v>
      </c>
      <c r="E14" s="72"/>
      <c r="F14" s="72" t="s">
        <v>640</v>
      </c>
      <c r="G14" s="104">
        <v>43555</v>
      </c>
      <c r="H14" s="72"/>
      <c r="I14" s="102">
        <v>4.5300000006748151</v>
      </c>
      <c r="J14" s="82" t="s">
        <v>28</v>
      </c>
      <c r="K14" s="82" t="s">
        <v>128</v>
      </c>
      <c r="L14" s="83">
        <v>3.0100000006748142E-2</v>
      </c>
      <c r="M14" s="83">
        <v>3.0100000006748142E-2</v>
      </c>
      <c r="N14" s="102">
        <v>987.75082200000008</v>
      </c>
      <c r="O14" s="81">
        <v>112.52</v>
      </c>
      <c r="P14" s="102">
        <v>1.1114172249999998</v>
      </c>
      <c r="Q14" s="80">
        <f t="shared" si="0"/>
        <v>6.3666662863826192E-4</v>
      </c>
      <c r="R14" s="80">
        <f>P14/'סכום נכסי הקרן'!$C$42</f>
        <v>2.1504955387312891E-5</v>
      </c>
    </row>
    <row r="15" spans="2:18">
      <c r="B15" s="100" t="s">
        <v>2580</v>
      </c>
      <c r="C15" s="82" t="s">
        <v>2517</v>
      </c>
      <c r="D15" s="72">
        <v>6870</v>
      </c>
      <c r="E15" s="72"/>
      <c r="F15" s="72" t="s">
        <v>640</v>
      </c>
      <c r="G15" s="104">
        <v>43555</v>
      </c>
      <c r="H15" s="72"/>
      <c r="I15" s="102">
        <v>6.529999999900082</v>
      </c>
      <c r="J15" s="82" t="s">
        <v>28</v>
      </c>
      <c r="K15" s="82" t="s">
        <v>128</v>
      </c>
      <c r="L15" s="83">
        <v>1.2500000000233453E-2</v>
      </c>
      <c r="M15" s="83">
        <v>1.2500000000233453E-2</v>
      </c>
      <c r="N15" s="102">
        <v>10518.432882999999</v>
      </c>
      <c r="O15" s="81">
        <v>101.81</v>
      </c>
      <c r="P15" s="102">
        <v>10.708816518999999</v>
      </c>
      <c r="Q15" s="80">
        <f t="shared" si="0"/>
        <v>6.1344614394090013E-3</v>
      </c>
      <c r="R15" s="80">
        <f>P15/'סכום נכסי הקרן'!$C$42</f>
        <v>2.0720627349644894E-4</v>
      </c>
    </row>
    <row r="16" spans="2:18">
      <c r="B16" s="100" t="s">
        <v>2580</v>
      </c>
      <c r="C16" s="82" t="s">
        <v>2517</v>
      </c>
      <c r="D16" s="72">
        <v>6868</v>
      </c>
      <c r="E16" s="72"/>
      <c r="F16" s="72" t="s">
        <v>640</v>
      </c>
      <c r="G16" s="104">
        <v>43555</v>
      </c>
      <c r="H16" s="72"/>
      <c r="I16" s="102">
        <v>6.5999999991605369</v>
      </c>
      <c r="J16" s="82" t="s">
        <v>28</v>
      </c>
      <c r="K16" s="82" t="s">
        <v>128</v>
      </c>
      <c r="L16" s="83">
        <v>1.9499999996327348E-2</v>
      </c>
      <c r="M16" s="83">
        <v>1.9499999996327348E-2</v>
      </c>
      <c r="N16" s="102">
        <v>1725.18002</v>
      </c>
      <c r="O16" s="81">
        <v>110.48</v>
      </c>
      <c r="P16" s="102">
        <v>1.905978666</v>
      </c>
      <c r="Q16" s="80">
        <f t="shared" si="0"/>
        <v>1.091824909892567E-3</v>
      </c>
      <c r="R16" s="80">
        <f>P16/'סכום נכסי הקרן'!$C$42</f>
        <v>3.6879027299131648E-5</v>
      </c>
    </row>
    <row r="17" spans="2:18">
      <c r="B17" s="100" t="s">
        <v>2580</v>
      </c>
      <c r="C17" s="82" t="s">
        <v>2517</v>
      </c>
      <c r="D17" s="72">
        <v>6867</v>
      </c>
      <c r="E17" s="72"/>
      <c r="F17" s="72" t="s">
        <v>640</v>
      </c>
      <c r="G17" s="104">
        <v>43555</v>
      </c>
      <c r="H17" s="72"/>
      <c r="I17" s="102">
        <v>6.3899999994983263</v>
      </c>
      <c r="J17" s="82" t="s">
        <v>28</v>
      </c>
      <c r="K17" s="82" t="s">
        <v>128</v>
      </c>
      <c r="L17" s="83">
        <v>1.5399999999786522E-2</v>
      </c>
      <c r="M17" s="83">
        <v>1.5399999999786522E-2</v>
      </c>
      <c r="N17" s="102">
        <v>4329.3112840000003</v>
      </c>
      <c r="O17" s="81">
        <v>108.2</v>
      </c>
      <c r="P17" s="102">
        <v>4.6843142650000003</v>
      </c>
      <c r="Q17" s="80">
        <f t="shared" si="0"/>
        <v>2.6833726376515967E-3</v>
      </c>
      <c r="R17" s="80">
        <f>P17/'סכום נכסי הקרן'!$C$42</f>
        <v>9.0637401529365712E-5</v>
      </c>
    </row>
    <row r="18" spans="2:18">
      <c r="B18" s="100" t="s">
        <v>2580</v>
      </c>
      <c r="C18" s="82" t="s">
        <v>2517</v>
      </c>
      <c r="D18" s="72">
        <v>6866</v>
      </c>
      <c r="E18" s="72"/>
      <c r="F18" s="72" t="s">
        <v>640</v>
      </c>
      <c r="G18" s="104">
        <v>43555</v>
      </c>
      <c r="H18" s="72"/>
      <c r="I18" s="102">
        <v>6.9999999999999991</v>
      </c>
      <c r="J18" s="82" t="s">
        <v>28</v>
      </c>
      <c r="K18" s="82" t="s">
        <v>128</v>
      </c>
      <c r="L18" s="83">
        <v>6.9999999995404164E-3</v>
      </c>
      <c r="M18" s="83">
        <v>6.9999999995404164E-3</v>
      </c>
      <c r="N18" s="102">
        <v>6099.4576079999997</v>
      </c>
      <c r="O18" s="81">
        <v>107.02</v>
      </c>
      <c r="P18" s="102">
        <v>6.5276387690000002</v>
      </c>
      <c r="Q18" s="80">
        <f t="shared" si="0"/>
        <v>3.7393066029075125E-3</v>
      </c>
      <c r="R18" s="80">
        <f>P18/'סכום נכסי הקרן'!$C$42</f>
        <v>1.2630412535835861E-4</v>
      </c>
    </row>
    <row r="19" spans="2:18">
      <c r="B19" s="100" t="s">
        <v>2580</v>
      </c>
      <c r="C19" s="82" t="s">
        <v>2517</v>
      </c>
      <c r="D19" s="72">
        <v>6865</v>
      </c>
      <c r="E19" s="72"/>
      <c r="F19" s="72" t="s">
        <v>640</v>
      </c>
      <c r="G19" s="104">
        <v>43555</v>
      </c>
      <c r="H19" s="72"/>
      <c r="I19" s="102">
        <v>4.7700000000800058</v>
      </c>
      <c r="J19" s="82" t="s">
        <v>28</v>
      </c>
      <c r="K19" s="82" t="s">
        <v>128</v>
      </c>
      <c r="L19" s="83">
        <v>1.7300000000281101E-2</v>
      </c>
      <c r="M19" s="83">
        <v>1.7300000000281101E-2</v>
      </c>
      <c r="N19" s="102">
        <v>3993.6967840000002</v>
      </c>
      <c r="O19" s="81">
        <v>115.8</v>
      </c>
      <c r="P19" s="102">
        <v>4.6247013189999997</v>
      </c>
      <c r="Q19" s="80">
        <f t="shared" si="0"/>
        <v>2.6492238297158416E-3</v>
      </c>
      <c r="R19" s="80">
        <f>P19/'סכום נכסי הקרן'!$C$42</f>
        <v>8.9483942940277967E-5</v>
      </c>
    </row>
    <row r="20" spans="2:18">
      <c r="B20" s="100" t="s">
        <v>2580</v>
      </c>
      <c r="C20" s="82" t="s">
        <v>2517</v>
      </c>
      <c r="D20" s="72">
        <v>5212</v>
      </c>
      <c r="E20" s="72"/>
      <c r="F20" s="72" t="s">
        <v>640</v>
      </c>
      <c r="G20" s="104">
        <v>42643</v>
      </c>
      <c r="H20" s="72"/>
      <c r="I20" s="102">
        <v>8.3899999996426171</v>
      </c>
      <c r="J20" s="82" t="s">
        <v>28</v>
      </c>
      <c r="K20" s="82" t="s">
        <v>128</v>
      </c>
      <c r="L20" s="83">
        <v>1.749999999948355E-2</v>
      </c>
      <c r="M20" s="83">
        <v>1.749999999948355E-2</v>
      </c>
      <c r="N20" s="102">
        <v>9666.0314629999993</v>
      </c>
      <c r="O20" s="81">
        <v>100.16</v>
      </c>
      <c r="P20" s="102">
        <v>9.6813667320000008</v>
      </c>
      <c r="Q20" s="80">
        <f t="shared" si="0"/>
        <v>5.5458948981765765E-3</v>
      </c>
      <c r="R20" s="80">
        <f>P20/'סכום נכסי הקרן'!$C$42</f>
        <v>1.8732601490846539E-4</v>
      </c>
    </row>
    <row r="21" spans="2:18">
      <c r="B21" s="100" t="s">
        <v>2580</v>
      </c>
      <c r="C21" s="82" t="s">
        <v>2517</v>
      </c>
      <c r="D21" s="72">
        <v>5211</v>
      </c>
      <c r="E21" s="72"/>
      <c r="F21" s="72" t="s">
        <v>640</v>
      </c>
      <c r="G21" s="104">
        <v>42643</v>
      </c>
      <c r="H21" s="72"/>
      <c r="I21" s="102">
        <v>5.5800000000722978</v>
      </c>
      <c r="J21" s="82" t="s">
        <v>28</v>
      </c>
      <c r="K21" s="82" t="s">
        <v>128</v>
      </c>
      <c r="L21" s="83">
        <v>2.4100000000382753E-2</v>
      </c>
      <c r="M21" s="83">
        <v>2.4100000000382753E-2</v>
      </c>
      <c r="N21" s="102">
        <v>8687.9022760000007</v>
      </c>
      <c r="O21" s="81">
        <v>108.26</v>
      </c>
      <c r="P21" s="102">
        <v>9.4052155520000014</v>
      </c>
      <c r="Q21" s="80">
        <f t="shared" si="0"/>
        <v>5.3877038635135339E-3</v>
      </c>
      <c r="R21" s="80">
        <f>P21/'סכום נכסי הקרן'!$C$42</f>
        <v>1.819827300713478E-4</v>
      </c>
    </row>
    <row r="22" spans="2:18">
      <c r="B22" s="100" t="s">
        <v>2580</v>
      </c>
      <c r="C22" s="82" t="s">
        <v>2517</v>
      </c>
      <c r="D22" s="72">
        <v>6027</v>
      </c>
      <c r="E22" s="72"/>
      <c r="F22" s="72" t="s">
        <v>640</v>
      </c>
      <c r="G22" s="104">
        <v>43100</v>
      </c>
      <c r="H22" s="72"/>
      <c r="I22" s="102">
        <v>9.9500000002421825</v>
      </c>
      <c r="J22" s="82" t="s">
        <v>28</v>
      </c>
      <c r="K22" s="82" t="s">
        <v>128</v>
      </c>
      <c r="L22" s="83">
        <v>1.7300000000510546E-2</v>
      </c>
      <c r="M22" s="83">
        <v>1.7300000000510546E-2</v>
      </c>
      <c r="N22" s="102">
        <v>14978.1057</v>
      </c>
      <c r="O22" s="81">
        <v>102</v>
      </c>
      <c r="P22" s="102">
        <v>15.277667814000001</v>
      </c>
      <c r="Q22" s="80">
        <f t="shared" si="0"/>
        <v>8.7516920215040452E-3</v>
      </c>
      <c r="R22" s="80">
        <f>P22/'סכום נכסי הקרן'!$C$42</f>
        <v>2.9560956711126741E-4</v>
      </c>
    </row>
    <row r="23" spans="2:18">
      <c r="B23" s="100" t="s">
        <v>2580</v>
      </c>
      <c r="C23" s="82" t="s">
        <v>2517</v>
      </c>
      <c r="D23" s="72">
        <v>5025</v>
      </c>
      <c r="E23" s="72"/>
      <c r="F23" s="72" t="s">
        <v>640</v>
      </c>
      <c r="G23" s="104">
        <v>42551</v>
      </c>
      <c r="H23" s="72"/>
      <c r="I23" s="102">
        <v>9.3299999999561916</v>
      </c>
      <c r="J23" s="82" t="s">
        <v>28</v>
      </c>
      <c r="K23" s="82" t="s">
        <v>128</v>
      </c>
      <c r="L23" s="83">
        <v>2.0100000000271193E-2</v>
      </c>
      <c r="M23" s="83">
        <v>2.0100000000271193E-2</v>
      </c>
      <c r="N23" s="102">
        <v>9712.6530989999992</v>
      </c>
      <c r="O23" s="81">
        <v>98.71</v>
      </c>
      <c r="P23" s="102">
        <v>9.5873598740000006</v>
      </c>
      <c r="Q23" s="80">
        <f t="shared" si="0"/>
        <v>5.4920438078700212E-3</v>
      </c>
      <c r="R23" s="80">
        <f>P23/'סכום נכסי הקרן'!$C$42</f>
        <v>1.8550706407531497E-4</v>
      </c>
    </row>
    <row r="24" spans="2:18">
      <c r="B24" s="100" t="s">
        <v>2580</v>
      </c>
      <c r="C24" s="82" t="s">
        <v>2517</v>
      </c>
      <c r="D24" s="72">
        <v>5024</v>
      </c>
      <c r="E24" s="72"/>
      <c r="F24" s="72" t="s">
        <v>640</v>
      </c>
      <c r="G24" s="104">
        <v>42551</v>
      </c>
      <c r="H24" s="72"/>
      <c r="I24" s="102">
        <v>6.7199999997720941</v>
      </c>
      <c r="J24" s="82" t="s">
        <v>28</v>
      </c>
      <c r="K24" s="82" t="s">
        <v>128</v>
      </c>
      <c r="L24" s="83">
        <v>2.5099999998860475E-2</v>
      </c>
      <c r="M24" s="83">
        <v>2.5099999998860475E-2</v>
      </c>
      <c r="N24" s="102">
        <v>7001.1726699999999</v>
      </c>
      <c r="O24" s="81">
        <v>112.81</v>
      </c>
      <c r="P24" s="102">
        <v>7.89802289</v>
      </c>
      <c r="Q24" s="80">
        <f t="shared" si="0"/>
        <v>4.5243203840790959E-3</v>
      </c>
      <c r="R24" s="80">
        <f>P24/'סכום נכסי הקרן'!$C$42</f>
        <v>1.5281986465292191E-4</v>
      </c>
    </row>
    <row r="25" spans="2:18">
      <c r="B25" s="100" t="s">
        <v>2580</v>
      </c>
      <c r="C25" s="82" t="s">
        <v>2517</v>
      </c>
      <c r="D25" s="72">
        <v>6026</v>
      </c>
      <c r="E25" s="72"/>
      <c r="F25" s="72" t="s">
        <v>640</v>
      </c>
      <c r="G25" s="104">
        <v>43100</v>
      </c>
      <c r="H25" s="72"/>
      <c r="I25" s="102">
        <v>7.5399999999861613</v>
      </c>
      <c r="J25" s="82" t="s">
        <v>28</v>
      </c>
      <c r="K25" s="82" t="s">
        <v>128</v>
      </c>
      <c r="L25" s="83">
        <v>2.319999999981549E-2</v>
      </c>
      <c r="M25" s="83">
        <v>2.319999999981549E-2</v>
      </c>
      <c r="N25" s="102">
        <v>19476.037818000001</v>
      </c>
      <c r="O25" s="81">
        <v>111.31</v>
      </c>
      <c r="P25" s="102">
        <v>21.678777695000001</v>
      </c>
      <c r="Q25" s="80">
        <f t="shared" si="0"/>
        <v>1.2418517544636761E-2</v>
      </c>
      <c r="R25" s="80">
        <f>P25/'סכום נכסי הקרן'!$C$42</f>
        <v>4.1946546867891924E-4</v>
      </c>
    </row>
    <row r="26" spans="2:18">
      <c r="B26" s="100" t="s">
        <v>2580</v>
      </c>
      <c r="C26" s="82" t="s">
        <v>2517</v>
      </c>
      <c r="D26" s="72">
        <v>5023</v>
      </c>
      <c r="E26" s="72"/>
      <c r="F26" s="72" t="s">
        <v>640</v>
      </c>
      <c r="G26" s="104">
        <v>42551</v>
      </c>
      <c r="H26" s="72"/>
      <c r="I26" s="102">
        <v>9.4399999995937112</v>
      </c>
      <c r="J26" s="82" t="s">
        <v>28</v>
      </c>
      <c r="K26" s="82" t="s">
        <v>128</v>
      </c>
      <c r="L26" s="83">
        <v>1.2299999999586187E-2</v>
      </c>
      <c r="M26" s="83">
        <v>1.2299999999586187E-2</v>
      </c>
      <c r="N26" s="102">
        <v>7883.1761040000001</v>
      </c>
      <c r="O26" s="81">
        <v>101.16</v>
      </c>
      <c r="P26" s="102">
        <v>7.9746173709999999</v>
      </c>
      <c r="Q26" s="80">
        <f t="shared" si="0"/>
        <v>4.5681969309722455E-3</v>
      </c>
      <c r="R26" s="80">
        <f>P26/'סכום נכסי הקרן'!$C$42</f>
        <v>1.5430190115529784E-4</v>
      </c>
    </row>
    <row r="27" spans="2:18">
      <c r="B27" s="100" t="s">
        <v>2580</v>
      </c>
      <c r="C27" s="82" t="s">
        <v>2517</v>
      </c>
      <c r="D27" s="72">
        <v>5210</v>
      </c>
      <c r="E27" s="72"/>
      <c r="F27" s="72" t="s">
        <v>640</v>
      </c>
      <c r="G27" s="104">
        <v>42643</v>
      </c>
      <c r="H27" s="72"/>
      <c r="I27" s="102">
        <v>8.5800000001732517</v>
      </c>
      <c r="J27" s="82" t="s">
        <v>28</v>
      </c>
      <c r="K27" s="82" t="s">
        <v>128</v>
      </c>
      <c r="L27" s="83">
        <v>5.4000000004991999E-3</v>
      </c>
      <c r="M27" s="83">
        <v>5.4000000004991999E-3</v>
      </c>
      <c r="N27" s="102">
        <v>6373.672262</v>
      </c>
      <c r="O27" s="81">
        <v>106.86</v>
      </c>
      <c r="P27" s="102">
        <v>6.8109032789999997</v>
      </c>
      <c r="Q27" s="80">
        <f t="shared" si="0"/>
        <v>3.9015724527953159E-3</v>
      </c>
      <c r="R27" s="80">
        <f>P27/'סכום נכסי הקרן'!$C$42</f>
        <v>1.3178504693608478E-4</v>
      </c>
    </row>
    <row r="28" spans="2:18">
      <c r="B28" s="100" t="s">
        <v>2580</v>
      </c>
      <c r="C28" s="82" t="s">
        <v>2517</v>
      </c>
      <c r="D28" s="72">
        <v>6025</v>
      </c>
      <c r="E28" s="72"/>
      <c r="F28" s="72" t="s">
        <v>640</v>
      </c>
      <c r="G28" s="104">
        <v>43100</v>
      </c>
      <c r="H28" s="72"/>
      <c r="I28" s="102">
        <v>9.9600000000242819</v>
      </c>
      <c r="J28" s="82" t="s">
        <v>28</v>
      </c>
      <c r="K28" s="82" t="s">
        <v>128</v>
      </c>
      <c r="L28" s="83">
        <v>9.7999999995143534E-3</v>
      </c>
      <c r="M28" s="83">
        <v>9.7999999995143534E-3</v>
      </c>
      <c r="N28" s="102">
        <v>7491.077687</v>
      </c>
      <c r="O28" s="81">
        <v>109.95</v>
      </c>
      <c r="P28" s="102">
        <v>8.2364389300000003</v>
      </c>
      <c r="Q28" s="80">
        <f t="shared" si="0"/>
        <v>4.7181793547855389E-3</v>
      </c>
      <c r="R28" s="80">
        <f>P28/'סכום נכסי הקרן'!$C$42</f>
        <v>1.5936792030551546E-4</v>
      </c>
    </row>
    <row r="29" spans="2:18">
      <c r="B29" s="100" t="s">
        <v>2580</v>
      </c>
      <c r="C29" s="82" t="s">
        <v>2517</v>
      </c>
      <c r="D29" s="72">
        <v>5022</v>
      </c>
      <c r="E29" s="72"/>
      <c r="F29" s="72" t="s">
        <v>640</v>
      </c>
      <c r="G29" s="104">
        <v>42551</v>
      </c>
      <c r="H29" s="72"/>
      <c r="I29" s="102">
        <v>7.8999999999515778</v>
      </c>
      <c r="J29" s="82" t="s">
        <v>28</v>
      </c>
      <c r="K29" s="82" t="s">
        <v>128</v>
      </c>
      <c r="L29" s="83">
        <v>1.7299999999822454E-2</v>
      </c>
      <c r="M29" s="83">
        <v>1.7299999999822454E-2</v>
      </c>
      <c r="N29" s="102">
        <v>5695.9538860000002</v>
      </c>
      <c r="O29" s="81">
        <v>108.77</v>
      </c>
      <c r="P29" s="102">
        <v>6.1954874069999999</v>
      </c>
      <c r="Q29" s="80">
        <f t="shared" si="0"/>
        <v>3.5490363037926622E-3</v>
      </c>
      <c r="R29" s="80">
        <f>P29/'סכום נכסי הקרן'!$C$42</f>
        <v>1.198772857692518E-4</v>
      </c>
    </row>
    <row r="30" spans="2:18">
      <c r="B30" s="100" t="s">
        <v>2580</v>
      </c>
      <c r="C30" s="82" t="s">
        <v>2517</v>
      </c>
      <c r="D30" s="72">
        <v>6024</v>
      </c>
      <c r="E30" s="72"/>
      <c r="F30" s="72" t="s">
        <v>640</v>
      </c>
      <c r="G30" s="104">
        <v>43100</v>
      </c>
      <c r="H30" s="72"/>
      <c r="I30" s="102">
        <v>8.5600000005384214</v>
      </c>
      <c r="J30" s="82" t="s">
        <v>28</v>
      </c>
      <c r="K30" s="82" t="s">
        <v>128</v>
      </c>
      <c r="L30" s="83">
        <v>1.1800000001028443E-2</v>
      </c>
      <c r="M30" s="83">
        <v>1.1800000001028443E-2</v>
      </c>
      <c r="N30" s="102">
        <v>5775.6178179999997</v>
      </c>
      <c r="O30" s="81">
        <v>114.48</v>
      </c>
      <c r="P30" s="102">
        <v>6.6119279239999997</v>
      </c>
      <c r="Q30" s="80">
        <f t="shared" si="0"/>
        <v>3.7875909833701401E-3</v>
      </c>
      <c r="R30" s="80">
        <f>P30/'סכום נכסי הקרן'!$C$42</f>
        <v>1.2793504710145945E-4</v>
      </c>
    </row>
    <row r="31" spans="2:18">
      <c r="B31" s="100" t="s">
        <v>2580</v>
      </c>
      <c r="C31" s="82" t="s">
        <v>2517</v>
      </c>
      <c r="D31" s="72">
        <v>5209</v>
      </c>
      <c r="E31" s="72"/>
      <c r="F31" s="72" t="s">
        <v>640</v>
      </c>
      <c r="G31" s="104">
        <v>42643</v>
      </c>
      <c r="H31" s="72"/>
      <c r="I31" s="102">
        <v>6.7900000000877228</v>
      </c>
      <c r="J31" s="82" t="s">
        <v>28</v>
      </c>
      <c r="K31" s="82" t="s">
        <v>128</v>
      </c>
      <c r="L31" s="83">
        <v>1.4500000000398739E-2</v>
      </c>
      <c r="M31" s="83">
        <v>1.4500000000398739E-2</v>
      </c>
      <c r="N31" s="102">
        <v>4603.359015</v>
      </c>
      <c r="O31" s="81">
        <v>108.96</v>
      </c>
      <c r="P31" s="102">
        <v>5.0158214640000001</v>
      </c>
      <c r="Q31" s="80">
        <f t="shared" si="0"/>
        <v>2.8732739330509399E-3</v>
      </c>
      <c r="R31" s="80">
        <f>P31/'סכום נכסי הקרן'!$C$42</f>
        <v>9.7051777125414302E-5</v>
      </c>
    </row>
    <row r="32" spans="2:18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102"/>
      <c r="O32" s="81"/>
      <c r="P32" s="72"/>
      <c r="Q32" s="80"/>
      <c r="R32" s="72"/>
    </row>
    <row r="33" spans="2:18">
      <c r="B33" s="85" t="s">
        <v>37</v>
      </c>
      <c r="C33" s="70"/>
      <c r="D33" s="70"/>
      <c r="E33" s="70"/>
      <c r="F33" s="70"/>
      <c r="G33" s="70"/>
      <c r="H33" s="70"/>
      <c r="I33" s="101">
        <v>6.1768275750431032</v>
      </c>
      <c r="J33" s="70"/>
      <c r="K33" s="70"/>
      <c r="L33" s="70"/>
      <c r="M33" s="87">
        <v>1.7268116600178005E-2</v>
      </c>
      <c r="N33" s="101"/>
      <c r="O33" s="79"/>
      <c r="P33" s="101">
        <v>571.43490989099996</v>
      </c>
      <c r="Q33" s="78">
        <f t="shared" si="0"/>
        <v>0.32734200027043125</v>
      </c>
      <c r="R33" s="78">
        <f>P33/'סכום נכסי הקרן'!$C$42</f>
        <v>1.1056767852377955E-2</v>
      </c>
    </row>
    <row r="34" spans="2:18">
      <c r="B34" s="100" t="s">
        <v>2581</v>
      </c>
      <c r="C34" s="82" t="s">
        <v>2505</v>
      </c>
      <c r="D34" s="72" t="s">
        <v>2506</v>
      </c>
      <c r="E34" s="72"/>
      <c r="F34" s="72" t="s">
        <v>358</v>
      </c>
      <c r="G34" s="104">
        <v>42368</v>
      </c>
      <c r="H34" s="72" t="s">
        <v>307</v>
      </c>
      <c r="I34" s="102">
        <v>8.8000000007791659</v>
      </c>
      <c r="J34" s="82" t="s">
        <v>124</v>
      </c>
      <c r="K34" s="82" t="s">
        <v>128</v>
      </c>
      <c r="L34" s="83">
        <v>3.1699999999999999E-2</v>
      </c>
      <c r="M34" s="83">
        <v>4.6999999999999993E-3</v>
      </c>
      <c r="N34" s="102">
        <v>1010.171495</v>
      </c>
      <c r="O34" s="81">
        <v>127.05</v>
      </c>
      <c r="P34" s="102">
        <v>1.2834228999999999</v>
      </c>
      <c r="Q34" s="80">
        <f t="shared" si="0"/>
        <v>7.3519872868637714E-4</v>
      </c>
      <c r="R34" s="80">
        <f>P34/'סכום נכסי הקרן'!$C$42</f>
        <v>2.4833115401424281E-5</v>
      </c>
    </row>
    <row r="35" spans="2:18">
      <c r="B35" s="100" t="s">
        <v>2581</v>
      </c>
      <c r="C35" s="82" t="s">
        <v>2505</v>
      </c>
      <c r="D35" s="72" t="s">
        <v>2507</v>
      </c>
      <c r="E35" s="72"/>
      <c r="F35" s="72" t="s">
        <v>358</v>
      </c>
      <c r="G35" s="104">
        <v>42388</v>
      </c>
      <c r="H35" s="72" t="s">
        <v>307</v>
      </c>
      <c r="I35" s="102">
        <v>8.7999999979989489</v>
      </c>
      <c r="J35" s="82" t="s">
        <v>124</v>
      </c>
      <c r="K35" s="82" t="s">
        <v>128</v>
      </c>
      <c r="L35" s="83">
        <v>3.1899999999999998E-2</v>
      </c>
      <c r="M35" s="83">
        <v>4.800000001334034E-3</v>
      </c>
      <c r="N35" s="102">
        <v>1414.2401030000003</v>
      </c>
      <c r="O35" s="81">
        <v>127.21</v>
      </c>
      <c r="P35" s="102">
        <v>1.7990548369999999</v>
      </c>
      <c r="Q35" s="80">
        <f t="shared" si="0"/>
        <v>1.0305744341942765E-3</v>
      </c>
      <c r="R35" s="80">
        <f>P35/'סכום נכסי הקרן'!$C$42</f>
        <v>3.4810144326325759E-5</v>
      </c>
    </row>
    <row r="36" spans="2:18">
      <c r="B36" s="100" t="s">
        <v>2581</v>
      </c>
      <c r="C36" s="82" t="s">
        <v>2505</v>
      </c>
      <c r="D36" s="72" t="s">
        <v>2508</v>
      </c>
      <c r="E36" s="72"/>
      <c r="F36" s="72" t="s">
        <v>358</v>
      </c>
      <c r="G36" s="104">
        <v>42509</v>
      </c>
      <c r="H36" s="72" t="s">
        <v>307</v>
      </c>
      <c r="I36" s="102">
        <v>8.8800000016004415</v>
      </c>
      <c r="J36" s="82" t="s">
        <v>124</v>
      </c>
      <c r="K36" s="82" t="s">
        <v>128</v>
      </c>
      <c r="L36" s="83">
        <v>2.7400000000000001E-2</v>
      </c>
      <c r="M36" s="83">
        <v>6.4000000016236356E-3</v>
      </c>
      <c r="N36" s="102">
        <v>1414.2401030000003</v>
      </c>
      <c r="O36" s="81">
        <v>121.94</v>
      </c>
      <c r="P36" s="102">
        <v>1.7245243729999999</v>
      </c>
      <c r="Q36" s="80">
        <f t="shared" si="0"/>
        <v>9.8788024322946999E-4</v>
      </c>
      <c r="R36" s="80">
        <f>P36/'סכום נכסי הקרן'!$C$42</f>
        <v>3.3368044755378646E-5</v>
      </c>
    </row>
    <row r="37" spans="2:18">
      <c r="B37" s="100" t="s">
        <v>2581</v>
      </c>
      <c r="C37" s="82" t="s">
        <v>2505</v>
      </c>
      <c r="D37" s="72" t="s">
        <v>2509</v>
      </c>
      <c r="E37" s="72"/>
      <c r="F37" s="72" t="s">
        <v>358</v>
      </c>
      <c r="G37" s="104">
        <v>42723</v>
      </c>
      <c r="H37" s="72" t="s">
        <v>307</v>
      </c>
      <c r="I37" s="102">
        <v>8.7300000071154074</v>
      </c>
      <c r="J37" s="82" t="s">
        <v>124</v>
      </c>
      <c r="K37" s="82" t="s">
        <v>128</v>
      </c>
      <c r="L37" s="83">
        <v>3.15E-2</v>
      </c>
      <c r="M37" s="83">
        <v>9.0999999967657248E-3</v>
      </c>
      <c r="N37" s="102">
        <v>202.03429499999999</v>
      </c>
      <c r="O37" s="81">
        <v>122.43</v>
      </c>
      <c r="P37" s="102">
        <v>0.24735058799999998</v>
      </c>
      <c r="Q37" s="80">
        <f t="shared" si="0"/>
        <v>1.4169284172615889E-4</v>
      </c>
      <c r="R37" s="80">
        <f>P37/'סכום נכסי הקרן'!$C$42</f>
        <v>4.7860184639171945E-6</v>
      </c>
    </row>
    <row r="38" spans="2:18">
      <c r="B38" s="100" t="s">
        <v>2581</v>
      </c>
      <c r="C38" s="82" t="s">
        <v>2505</v>
      </c>
      <c r="D38" s="72" t="s">
        <v>2510</v>
      </c>
      <c r="E38" s="72"/>
      <c r="F38" s="72" t="s">
        <v>358</v>
      </c>
      <c r="G38" s="104">
        <v>42918</v>
      </c>
      <c r="H38" s="72" t="s">
        <v>307</v>
      </c>
      <c r="I38" s="102">
        <v>8.6900000033267357</v>
      </c>
      <c r="J38" s="82" t="s">
        <v>124</v>
      </c>
      <c r="K38" s="82" t="s">
        <v>128</v>
      </c>
      <c r="L38" s="83">
        <v>3.1899999999999998E-2</v>
      </c>
      <c r="M38" s="83">
        <v>1.1100000004705311E-2</v>
      </c>
      <c r="N38" s="102">
        <v>1010.171495</v>
      </c>
      <c r="O38" s="81">
        <v>119.92</v>
      </c>
      <c r="P38" s="102">
        <v>1.211397713</v>
      </c>
      <c r="Q38" s="80">
        <f t="shared" si="0"/>
        <v>6.9393966597540435E-4</v>
      </c>
      <c r="R38" s="80">
        <f>P38/'סכום נכסי הקרן'!$C$42</f>
        <v>2.3439490758619354E-5</v>
      </c>
    </row>
    <row r="39" spans="2:18">
      <c r="B39" s="100" t="s">
        <v>2581</v>
      </c>
      <c r="C39" s="82" t="s">
        <v>2505</v>
      </c>
      <c r="D39" s="72" t="s">
        <v>2511</v>
      </c>
      <c r="E39" s="72"/>
      <c r="F39" s="72" t="s">
        <v>358</v>
      </c>
      <c r="G39" s="104">
        <v>43915</v>
      </c>
      <c r="H39" s="72" t="s">
        <v>307</v>
      </c>
      <c r="I39" s="102">
        <v>8.7600000003535783</v>
      </c>
      <c r="J39" s="82" t="s">
        <v>124</v>
      </c>
      <c r="K39" s="82" t="s">
        <v>128</v>
      </c>
      <c r="L39" s="83">
        <v>2.6600000000000002E-2</v>
      </c>
      <c r="M39" s="83">
        <v>1.3800000001767891E-2</v>
      </c>
      <c r="N39" s="102">
        <v>2126.6768419999999</v>
      </c>
      <c r="O39" s="81">
        <v>111.71</v>
      </c>
      <c r="P39" s="102">
        <v>2.3757107909999999</v>
      </c>
      <c r="Q39" s="80">
        <f t="shared" si="0"/>
        <v>1.3609072685781963E-3</v>
      </c>
      <c r="R39" s="80">
        <f>P39/'סכום נכסי הקרן'!$C$42</f>
        <v>4.5967934835284584E-5</v>
      </c>
    </row>
    <row r="40" spans="2:18">
      <c r="B40" s="100" t="s">
        <v>2581</v>
      </c>
      <c r="C40" s="82" t="s">
        <v>2505</v>
      </c>
      <c r="D40" s="72" t="s">
        <v>2512</v>
      </c>
      <c r="E40" s="72"/>
      <c r="F40" s="72" t="s">
        <v>358</v>
      </c>
      <c r="G40" s="104">
        <v>44168</v>
      </c>
      <c r="H40" s="72" t="s">
        <v>307</v>
      </c>
      <c r="I40" s="102">
        <v>8.9300000017434247</v>
      </c>
      <c r="J40" s="82" t="s">
        <v>124</v>
      </c>
      <c r="K40" s="82" t="s">
        <v>128</v>
      </c>
      <c r="L40" s="83">
        <v>1.89E-2</v>
      </c>
      <c r="M40" s="83">
        <v>1.6500000000908031E-2</v>
      </c>
      <c r="N40" s="102">
        <v>2153.8837920000001</v>
      </c>
      <c r="O40" s="81">
        <v>102.26</v>
      </c>
      <c r="P40" s="102">
        <v>2.2025615120000004</v>
      </c>
      <c r="Q40" s="80">
        <f t="shared" si="0"/>
        <v>1.2617200639601686E-3</v>
      </c>
      <c r="R40" s="80">
        <f>P40/'סכום נכסי הקרן'!$C$42</f>
        <v>4.2617647079720612E-5</v>
      </c>
    </row>
    <row r="41" spans="2:18">
      <c r="B41" s="100" t="s">
        <v>2582</v>
      </c>
      <c r="C41" s="82" t="s">
        <v>2505</v>
      </c>
      <c r="D41" s="72" t="s">
        <v>2513</v>
      </c>
      <c r="E41" s="72"/>
      <c r="F41" s="72" t="s">
        <v>385</v>
      </c>
      <c r="G41" s="104">
        <v>43093</v>
      </c>
      <c r="H41" s="72" t="s">
        <v>126</v>
      </c>
      <c r="I41" s="102">
        <v>3.2299999996043471</v>
      </c>
      <c r="J41" s="82" t="s">
        <v>657</v>
      </c>
      <c r="K41" s="82" t="s">
        <v>128</v>
      </c>
      <c r="L41" s="83">
        <v>2.6089999999999999E-2</v>
      </c>
      <c r="M41" s="83">
        <v>1.9099999998076184E-2</v>
      </c>
      <c r="N41" s="102">
        <v>2669.5166169999998</v>
      </c>
      <c r="O41" s="81">
        <v>103.2</v>
      </c>
      <c r="P41" s="102">
        <v>2.7549410830000003</v>
      </c>
      <c r="Q41" s="80">
        <f t="shared" si="0"/>
        <v>1.5781463630012145E-3</v>
      </c>
      <c r="R41" s="80">
        <f>P41/'סכום נכסי הקרן'!$C$42</f>
        <v>5.3305710719563909E-5</v>
      </c>
    </row>
    <row r="42" spans="2:18">
      <c r="B42" s="100" t="s">
        <v>2582</v>
      </c>
      <c r="C42" s="82" t="s">
        <v>2505</v>
      </c>
      <c r="D42" s="72" t="s">
        <v>2514</v>
      </c>
      <c r="E42" s="72"/>
      <c r="F42" s="72" t="s">
        <v>385</v>
      </c>
      <c r="G42" s="104">
        <v>43363</v>
      </c>
      <c r="H42" s="72" t="s">
        <v>126</v>
      </c>
      <c r="I42" s="102">
        <v>3.2300000002601319</v>
      </c>
      <c r="J42" s="82" t="s">
        <v>657</v>
      </c>
      <c r="K42" s="82" t="s">
        <v>128</v>
      </c>
      <c r="L42" s="83">
        <v>2.6849999999999999E-2</v>
      </c>
      <c r="M42" s="83">
        <v>1.8000000000000006E-2</v>
      </c>
      <c r="N42" s="102">
        <v>3737.3232630000002</v>
      </c>
      <c r="O42" s="81">
        <v>102.86</v>
      </c>
      <c r="P42" s="102">
        <v>3.8442107999999995</v>
      </c>
      <c r="Q42" s="80">
        <f t="shared" si="0"/>
        <v>2.2021259656208724E-3</v>
      </c>
      <c r="R42" s="80">
        <f>P42/'סכום נכסי הקרן'!$C$42</f>
        <v>7.4382131115006243E-5</v>
      </c>
    </row>
    <row r="43" spans="2:18">
      <c r="B43" s="100" t="s">
        <v>2582</v>
      </c>
      <c r="C43" s="82" t="s">
        <v>2505</v>
      </c>
      <c r="D43" s="72" t="s">
        <v>2515</v>
      </c>
      <c r="E43" s="72"/>
      <c r="F43" s="72" t="s">
        <v>385</v>
      </c>
      <c r="G43" s="104">
        <v>41339</v>
      </c>
      <c r="H43" s="72" t="s">
        <v>126</v>
      </c>
      <c r="I43" s="102">
        <v>1.5000000003295304</v>
      </c>
      <c r="J43" s="82" t="s">
        <v>657</v>
      </c>
      <c r="K43" s="82" t="s">
        <v>128</v>
      </c>
      <c r="L43" s="83">
        <v>4.7500000000000001E-2</v>
      </c>
      <c r="M43" s="83">
        <v>3.8999999979569102E-3</v>
      </c>
      <c r="N43" s="102">
        <v>1397.9268870000001</v>
      </c>
      <c r="O43" s="81">
        <v>108.54</v>
      </c>
      <c r="P43" s="102">
        <v>1.517309829</v>
      </c>
      <c r="Q43" s="80">
        <f t="shared" si="0"/>
        <v>8.6917901909350714E-4</v>
      </c>
      <c r="R43" s="80">
        <f>P43/'סכום נכסי הקרן'!$C$42</f>
        <v>2.9358623788988293E-5</v>
      </c>
    </row>
    <row r="44" spans="2:18">
      <c r="B44" s="100" t="s">
        <v>2582</v>
      </c>
      <c r="C44" s="82" t="s">
        <v>2505</v>
      </c>
      <c r="D44" s="72" t="s">
        <v>2516</v>
      </c>
      <c r="E44" s="72"/>
      <c r="F44" s="72" t="s">
        <v>385</v>
      </c>
      <c r="G44" s="104">
        <v>41339</v>
      </c>
      <c r="H44" s="72" t="s">
        <v>126</v>
      </c>
      <c r="I44" s="102">
        <v>1.4999999999999996</v>
      </c>
      <c r="J44" s="82" t="s">
        <v>657</v>
      </c>
      <c r="K44" s="82" t="s">
        <v>128</v>
      </c>
      <c r="L44" s="83">
        <v>4.4999999999999998E-2</v>
      </c>
      <c r="M44" s="83">
        <v>2.6999999994565729E-3</v>
      </c>
      <c r="N44" s="102">
        <v>2377.703344</v>
      </c>
      <c r="O44" s="81">
        <v>108.35</v>
      </c>
      <c r="P44" s="102">
        <v>2.5762413820000001</v>
      </c>
      <c r="Q44" s="80">
        <f t="shared" si="0"/>
        <v>1.4757796427316634E-3</v>
      </c>
      <c r="R44" s="80">
        <f>P44/'סכום נכסי הקרן'!$C$42</f>
        <v>4.9848027132078425E-5</v>
      </c>
    </row>
    <row r="45" spans="2:18">
      <c r="B45" s="100" t="s">
        <v>2583</v>
      </c>
      <c r="C45" s="82" t="s">
        <v>2517</v>
      </c>
      <c r="D45" s="72">
        <v>6686</v>
      </c>
      <c r="E45" s="72"/>
      <c r="F45" s="72" t="s">
        <v>1879</v>
      </c>
      <c r="G45" s="104">
        <v>43471</v>
      </c>
      <c r="H45" s="72" t="s">
        <v>2504</v>
      </c>
      <c r="I45" s="102">
        <v>1.9999999965943333E-2</v>
      </c>
      <c r="J45" s="82" t="s">
        <v>124</v>
      </c>
      <c r="K45" s="82" t="s">
        <v>128</v>
      </c>
      <c r="L45" s="83">
        <v>2.2970000000000001E-2</v>
      </c>
      <c r="M45" s="83">
        <v>1.0800000000118458E-2</v>
      </c>
      <c r="N45" s="102">
        <v>13354.655865999997</v>
      </c>
      <c r="O45" s="81">
        <v>101.14</v>
      </c>
      <c r="P45" s="102">
        <v>13.506899472999999</v>
      </c>
      <c r="Q45" s="80">
        <f t="shared" si="0"/>
        <v>7.7373212843905911E-3</v>
      </c>
      <c r="R45" s="80">
        <f>P45/'סכום נכסי הקרן'!$C$42</f>
        <v>2.6134674184826048E-4</v>
      </c>
    </row>
    <row r="46" spans="2:18">
      <c r="B46" s="100" t="s">
        <v>2584</v>
      </c>
      <c r="C46" s="82" t="s">
        <v>2505</v>
      </c>
      <c r="D46" s="72" t="s">
        <v>2518</v>
      </c>
      <c r="E46" s="72"/>
      <c r="F46" s="72" t="s">
        <v>1879</v>
      </c>
      <c r="G46" s="104">
        <v>40742</v>
      </c>
      <c r="H46" s="72" t="s">
        <v>2504</v>
      </c>
      <c r="I46" s="102">
        <v>4.4799999999932041</v>
      </c>
      <c r="J46" s="82" t="s">
        <v>357</v>
      </c>
      <c r="K46" s="82" t="s">
        <v>128</v>
      </c>
      <c r="L46" s="83">
        <v>4.4999999999999998E-2</v>
      </c>
      <c r="M46" s="83">
        <v>-3.3999999998810771E-3</v>
      </c>
      <c r="N46" s="102">
        <v>9182.0682930000003</v>
      </c>
      <c r="O46" s="81">
        <v>128.21</v>
      </c>
      <c r="P46" s="102">
        <v>11.772329320999999</v>
      </c>
      <c r="Q46" s="80">
        <f t="shared" si="0"/>
        <v>6.7436863955571942E-3</v>
      </c>
      <c r="R46" s="80">
        <f>P46/'סכום נכסי הקרן'!$C$42</f>
        <v>2.2778432001794866E-4</v>
      </c>
    </row>
    <row r="47" spans="2:18">
      <c r="B47" s="100" t="s">
        <v>2585</v>
      </c>
      <c r="C47" s="82" t="s">
        <v>2505</v>
      </c>
      <c r="D47" s="72">
        <v>7936</v>
      </c>
      <c r="E47" s="72"/>
      <c r="F47" s="72" t="s">
        <v>2519</v>
      </c>
      <c r="G47" s="104">
        <v>44087</v>
      </c>
      <c r="H47" s="72" t="s">
        <v>2504</v>
      </c>
      <c r="I47" s="102">
        <v>6.7399999998712339</v>
      </c>
      <c r="J47" s="82" t="s">
        <v>357</v>
      </c>
      <c r="K47" s="82" t="s">
        <v>128</v>
      </c>
      <c r="L47" s="83">
        <v>1.7947999999999999E-2</v>
      </c>
      <c r="M47" s="83">
        <v>1.0299999999745464E-2</v>
      </c>
      <c r="N47" s="102">
        <v>6337.2760879999996</v>
      </c>
      <c r="O47" s="81">
        <v>105.39</v>
      </c>
      <c r="P47" s="102">
        <v>6.6788554390000012</v>
      </c>
      <c r="Q47" s="80">
        <f t="shared" si="0"/>
        <v>3.8259298847113424E-3</v>
      </c>
      <c r="R47" s="80">
        <f>P47/'סכום נכסי הקרן'!$C$42</f>
        <v>1.2923003623054976E-4</v>
      </c>
    </row>
    <row r="48" spans="2:18">
      <c r="B48" s="100" t="s">
        <v>2585</v>
      </c>
      <c r="C48" s="82" t="s">
        <v>2505</v>
      </c>
      <c r="D48" s="72">
        <v>7937</v>
      </c>
      <c r="E48" s="72"/>
      <c r="F48" s="72" t="s">
        <v>2519</v>
      </c>
      <c r="G48" s="104">
        <v>44087</v>
      </c>
      <c r="H48" s="72" t="s">
        <v>2504</v>
      </c>
      <c r="I48" s="102">
        <v>10.139999993755131</v>
      </c>
      <c r="J48" s="82" t="s">
        <v>357</v>
      </c>
      <c r="K48" s="82" t="s">
        <v>128</v>
      </c>
      <c r="L48" s="83">
        <v>2.8999999999999998E-2</v>
      </c>
      <c r="M48" s="83">
        <v>2.549999998547705E-2</v>
      </c>
      <c r="N48" s="102">
        <v>794.11664699999994</v>
      </c>
      <c r="O48" s="81">
        <v>104.05</v>
      </c>
      <c r="P48" s="102">
        <v>0.826278344</v>
      </c>
      <c r="Q48" s="80">
        <f t="shared" si="0"/>
        <v>4.7332706004379774E-4</v>
      </c>
      <c r="R48" s="80">
        <f>P48/'סכום נכסי הקרן'!$C$42</f>
        <v>1.5987766363098047E-5</v>
      </c>
    </row>
    <row r="49" spans="2:18">
      <c r="B49" s="100" t="s">
        <v>2586</v>
      </c>
      <c r="C49" s="82" t="s">
        <v>2517</v>
      </c>
      <c r="D49" s="72">
        <v>8063</v>
      </c>
      <c r="E49" s="72"/>
      <c r="F49" s="72" t="s">
        <v>483</v>
      </c>
      <c r="G49" s="104">
        <v>44147</v>
      </c>
      <c r="H49" s="72" t="s">
        <v>126</v>
      </c>
      <c r="I49" s="102">
        <v>9.2899999993390043</v>
      </c>
      <c r="J49" s="82" t="s">
        <v>679</v>
      </c>
      <c r="K49" s="82" t="s">
        <v>128</v>
      </c>
      <c r="L49" s="83">
        <v>1.6250000000000001E-2</v>
      </c>
      <c r="M49" s="83">
        <v>1.3199999998123102E-2</v>
      </c>
      <c r="N49" s="102">
        <v>4760.3166300000003</v>
      </c>
      <c r="O49" s="81">
        <v>102.97</v>
      </c>
      <c r="P49" s="102">
        <v>4.9016982559999995</v>
      </c>
      <c r="Q49" s="80">
        <f t="shared" si="0"/>
        <v>2.8078993496340387E-3</v>
      </c>
      <c r="R49" s="80">
        <f>P49/'סכום נכסי הקרן'!$C$42</f>
        <v>9.4843592438788592E-5</v>
      </c>
    </row>
    <row r="50" spans="2:18">
      <c r="B50" s="100" t="s">
        <v>2586</v>
      </c>
      <c r="C50" s="82" t="s">
        <v>2517</v>
      </c>
      <c r="D50" s="72">
        <v>8145</v>
      </c>
      <c r="E50" s="72"/>
      <c r="F50" s="72" t="s">
        <v>483</v>
      </c>
      <c r="G50" s="104">
        <v>44185</v>
      </c>
      <c r="H50" s="72" t="s">
        <v>126</v>
      </c>
      <c r="I50" s="102">
        <v>9.2999999979194232</v>
      </c>
      <c r="J50" s="82" t="s">
        <v>679</v>
      </c>
      <c r="K50" s="82" t="s">
        <v>128</v>
      </c>
      <c r="L50" s="83">
        <v>1.4990000000000002E-2</v>
      </c>
      <c r="M50" s="83">
        <v>1.3999999997343941E-2</v>
      </c>
      <c r="N50" s="102">
        <v>2237.7302789999999</v>
      </c>
      <c r="O50" s="81">
        <v>100.95</v>
      </c>
      <c r="P50" s="102">
        <v>2.2589886190000001</v>
      </c>
      <c r="Q50" s="80">
        <f t="shared" si="0"/>
        <v>1.2940438890452982E-3</v>
      </c>
      <c r="R50" s="80">
        <f>P50/'סכום נכסי הקרן'!$C$42</f>
        <v>4.370946245865729E-5</v>
      </c>
    </row>
    <row r="51" spans="2:18">
      <c r="B51" s="100" t="s">
        <v>2587</v>
      </c>
      <c r="C51" s="82" t="s">
        <v>2517</v>
      </c>
      <c r="D51" s="72" t="s">
        <v>2520</v>
      </c>
      <c r="E51" s="72"/>
      <c r="F51" s="72" t="s">
        <v>2519</v>
      </c>
      <c r="G51" s="104">
        <v>42901</v>
      </c>
      <c r="H51" s="72" t="s">
        <v>2504</v>
      </c>
      <c r="I51" s="102">
        <v>1.8199999998970966</v>
      </c>
      <c r="J51" s="82" t="s">
        <v>152</v>
      </c>
      <c r="K51" s="82" t="s">
        <v>128</v>
      </c>
      <c r="L51" s="83">
        <v>0.04</v>
      </c>
      <c r="M51" s="83">
        <v>1.3799999999765307E-2</v>
      </c>
      <c r="N51" s="102">
        <v>10554.803744999999</v>
      </c>
      <c r="O51" s="81">
        <v>104.96</v>
      </c>
      <c r="P51" s="102">
        <v>11.078321776999999</v>
      </c>
      <c r="Q51" s="80">
        <f t="shared" si="0"/>
        <v>6.3461296244823173E-3</v>
      </c>
      <c r="R51" s="80">
        <f>P51/'סכום נכסי הקרן'!$C$42</f>
        <v>2.1435587844221315E-4</v>
      </c>
    </row>
    <row r="52" spans="2:18">
      <c r="B52" s="100" t="s">
        <v>2588</v>
      </c>
      <c r="C52" s="82" t="s">
        <v>2505</v>
      </c>
      <c r="D52" s="72" t="s">
        <v>2521</v>
      </c>
      <c r="E52" s="72"/>
      <c r="F52" s="72" t="s">
        <v>2519</v>
      </c>
      <c r="G52" s="104">
        <v>44074</v>
      </c>
      <c r="H52" s="72" t="s">
        <v>2504</v>
      </c>
      <c r="I52" s="102">
        <v>11.37</v>
      </c>
      <c r="J52" s="82" t="s">
        <v>426</v>
      </c>
      <c r="K52" s="82" t="s">
        <v>128</v>
      </c>
      <c r="L52" s="83">
        <v>2.35E-2</v>
      </c>
      <c r="M52" s="83">
        <v>2.1999999999999999E-2</v>
      </c>
      <c r="N52" s="102">
        <v>28209.51</v>
      </c>
      <c r="O52" s="81">
        <v>102.32</v>
      </c>
      <c r="P52" s="102">
        <v>28.863970000000002</v>
      </c>
      <c r="Q52" s="80">
        <f t="shared" si="0"/>
        <v>1.6534498526434065E-2</v>
      </c>
      <c r="R52" s="80">
        <f>P52/'סכום נכסי הקרן'!$C$42</f>
        <v>5.5849268230545709E-4</v>
      </c>
    </row>
    <row r="53" spans="2:18">
      <c r="B53" s="100" t="s">
        <v>2588</v>
      </c>
      <c r="C53" s="82" t="s">
        <v>2505</v>
      </c>
      <c r="D53" s="72" t="s">
        <v>2522</v>
      </c>
      <c r="E53" s="72"/>
      <c r="F53" s="72" t="s">
        <v>2519</v>
      </c>
      <c r="G53" s="104">
        <v>44189</v>
      </c>
      <c r="H53" s="72" t="s">
        <v>2504</v>
      </c>
      <c r="I53" s="102">
        <v>11.27</v>
      </c>
      <c r="J53" s="82" t="s">
        <v>426</v>
      </c>
      <c r="K53" s="82" t="s">
        <v>128</v>
      </c>
      <c r="L53" s="83">
        <v>2.4700000000000003E-2</v>
      </c>
      <c r="M53" s="83">
        <v>2.4499999999999997E-2</v>
      </c>
      <c r="N53" s="102">
        <v>3517.18</v>
      </c>
      <c r="O53" s="81">
        <v>100.85</v>
      </c>
      <c r="P53" s="102">
        <v>3.5470799999999998</v>
      </c>
      <c r="Q53" s="80">
        <f t="shared" si="0"/>
        <v>2.0319169204078211E-3</v>
      </c>
      <c r="R53" s="80">
        <f>P53/'סכום נכסי הקרן'!$C$42</f>
        <v>6.8632908901722131E-5</v>
      </c>
    </row>
    <row r="54" spans="2:18">
      <c r="B54" s="100" t="s">
        <v>2589</v>
      </c>
      <c r="C54" s="82" t="s">
        <v>2505</v>
      </c>
      <c r="D54" s="72" t="s">
        <v>2523</v>
      </c>
      <c r="E54" s="72"/>
      <c r="F54" s="72" t="s">
        <v>483</v>
      </c>
      <c r="G54" s="104">
        <v>42122</v>
      </c>
      <c r="H54" s="72" t="s">
        <v>126</v>
      </c>
      <c r="I54" s="102">
        <v>5.4200000000603943</v>
      </c>
      <c r="J54" s="82" t="s">
        <v>426</v>
      </c>
      <c r="K54" s="82" t="s">
        <v>128</v>
      </c>
      <c r="L54" s="83">
        <v>2.4799999999999999E-2</v>
      </c>
      <c r="M54" s="83">
        <v>8.0000000001455296E-3</v>
      </c>
      <c r="N54" s="102">
        <v>24806.786829000001</v>
      </c>
      <c r="O54" s="81">
        <v>110.8</v>
      </c>
      <c r="P54" s="102">
        <v>27.485920026999999</v>
      </c>
      <c r="Q54" s="80">
        <f t="shared" si="0"/>
        <v>1.5745093422149341E-2</v>
      </c>
      <c r="R54" s="80">
        <f>P54/'סכום נכסי הקרן'!$C$42</f>
        <v>5.3182861545076829E-4</v>
      </c>
    </row>
    <row r="55" spans="2:18">
      <c r="B55" s="100" t="s">
        <v>2590</v>
      </c>
      <c r="C55" s="82" t="s">
        <v>2517</v>
      </c>
      <c r="D55" s="72">
        <v>7970</v>
      </c>
      <c r="E55" s="72"/>
      <c r="F55" s="72" t="s">
        <v>2519</v>
      </c>
      <c r="G55" s="104">
        <v>44098</v>
      </c>
      <c r="H55" s="72" t="s">
        <v>2504</v>
      </c>
      <c r="I55" s="102">
        <v>10.0099999993704</v>
      </c>
      <c r="J55" s="82" t="s">
        <v>357</v>
      </c>
      <c r="K55" s="82" t="s">
        <v>128</v>
      </c>
      <c r="L55" s="83">
        <v>1.8500000000000003E-2</v>
      </c>
      <c r="M55" s="83">
        <v>1.4799999999072982E-2</v>
      </c>
      <c r="N55" s="102">
        <v>2492.4854599999999</v>
      </c>
      <c r="O55" s="81">
        <v>103.87</v>
      </c>
      <c r="P55" s="102">
        <v>2.5889447629999998</v>
      </c>
      <c r="Q55" s="80">
        <f t="shared" si="0"/>
        <v>1.483056674769364E-3</v>
      </c>
      <c r="R55" s="80">
        <f>P55/'סכום נכסי הקרן'!$C$42</f>
        <v>5.0093826491246206E-5</v>
      </c>
    </row>
    <row r="56" spans="2:18">
      <c r="B56" s="100" t="s">
        <v>2590</v>
      </c>
      <c r="C56" s="82" t="s">
        <v>2517</v>
      </c>
      <c r="D56" s="72">
        <v>8161</v>
      </c>
      <c r="E56" s="72"/>
      <c r="F56" s="72" t="s">
        <v>2519</v>
      </c>
      <c r="G56" s="104">
        <v>44194</v>
      </c>
      <c r="H56" s="72" t="s">
        <v>2504</v>
      </c>
      <c r="I56" s="102">
        <v>9.950000000842369</v>
      </c>
      <c r="J56" s="82" t="s">
        <v>357</v>
      </c>
      <c r="K56" s="82" t="s">
        <v>128</v>
      </c>
      <c r="L56" s="83">
        <v>1.8769999999999998E-2</v>
      </c>
      <c r="M56" s="83">
        <v>1.9100000001541363E-2</v>
      </c>
      <c r="N56" s="102">
        <v>2796.4471010000002</v>
      </c>
      <c r="O56" s="81">
        <v>99.76</v>
      </c>
      <c r="P56" s="102">
        <v>2.7897419270000001</v>
      </c>
      <c r="Q56" s="80">
        <f t="shared" si="0"/>
        <v>1.5980817531723052E-3</v>
      </c>
      <c r="R56" s="80">
        <f>P56/'סכום נכסי הקרן'!$C$42</f>
        <v>5.3979076743435662E-5</v>
      </c>
    </row>
    <row r="57" spans="2:18">
      <c r="B57" s="100" t="s">
        <v>2590</v>
      </c>
      <c r="C57" s="82" t="s">
        <v>2517</v>
      </c>
      <c r="D57" s="72">
        <v>7699</v>
      </c>
      <c r="E57" s="72"/>
      <c r="F57" s="72" t="s">
        <v>2519</v>
      </c>
      <c r="G57" s="104">
        <v>43977</v>
      </c>
      <c r="H57" s="72" t="s">
        <v>2504</v>
      </c>
      <c r="I57" s="102">
        <v>10.010000000248954</v>
      </c>
      <c r="J57" s="82" t="s">
        <v>357</v>
      </c>
      <c r="K57" s="82" t="s">
        <v>128</v>
      </c>
      <c r="L57" s="83">
        <v>1.908E-2</v>
      </c>
      <c r="M57" s="83">
        <v>1.2000000000851132E-2</v>
      </c>
      <c r="N57" s="102">
        <v>4377.0476360000002</v>
      </c>
      <c r="O57" s="81">
        <v>107.37</v>
      </c>
      <c r="P57" s="102">
        <v>4.699636183</v>
      </c>
      <c r="Q57" s="80">
        <f t="shared" si="0"/>
        <v>2.6921496780446244E-3</v>
      </c>
      <c r="R57" s="80">
        <f>P57/'סכום נכסי הקרן'!$C$42</f>
        <v>9.0933867299039246E-5</v>
      </c>
    </row>
    <row r="58" spans="2:18">
      <c r="B58" s="100" t="s">
        <v>2590</v>
      </c>
      <c r="C58" s="82" t="s">
        <v>2517</v>
      </c>
      <c r="D58" s="72">
        <v>7567</v>
      </c>
      <c r="E58" s="72"/>
      <c r="F58" s="72" t="s">
        <v>2519</v>
      </c>
      <c r="G58" s="104">
        <v>43919</v>
      </c>
      <c r="H58" s="72" t="s">
        <v>2504</v>
      </c>
      <c r="I58" s="102">
        <v>9.6799999995784809</v>
      </c>
      <c r="J58" s="82" t="s">
        <v>357</v>
      </c>
      <c r="K58" s="82" t="s">
        <v>128</v>
      </c>
      <c r="L58" s="83">
        <v>2.69E-2</v>
      </c>
      <c r="M58" s="83">
        <v>1.4000000000726759E-2</v>
      </c>
      <c r="N58" s="102">
        <v>2431.6931330000002</v>
      </c>
      <c r="O58" s="81">
        <v>113.17</v>
      </c>
      <c r="P58" s="102">
        <v>2.7519471119999999</v>
      </c>
      <c r="Q58" s="80">
        <f t="shared" si="0"/>
        <v>1.5764312902275214E-3</v>
      </c>
      <c r="R58" s="80">
        <f>P58/'סכום נכסי הקרן'!$C$42</f>
        <v>5.3247779988117924E-5</v>
      </c>
    </row>
    <row r="59" spans="2:18">
      <c r="B59" s="100" t="s">
        <v>2590</v>
      </c>
      <c r="C59" s="82" t="s">
        <v>2517</v>
      </c>
      <c r="D59" s="72">
        <v>7856</v>
      </c>
      <c r="E59" s="72"/>
      <c r="F59" s="72" t="s">
        <v>2519</v>
      </c>
      <c r="G59" s="104">
        <v>44041</v>
      </c>
      <c r="H59" s="72" t="s">
        <v>2504</v>
      </c>
      <c r="I59" s="102">
        <v>9.9699999984636651</v>
      </c>
      <c r="J59" s="82" t="s">
        <v>357</v>
      </c>
      <c r="K59" s="82" t="s">
        <v>128</v>
      </c>
      <c r="L59" s="83">
        <v>1.9220000000000001E-2</v>
      </c>
      <c r="M59" s="83">
        <v>1.4799999996428557E-2</v>
      </c>
      <c r="N59" s="102">
        <v>3100.4087420000001</v>
      </c>
      <c r="O59" s="81">
        <v>104.76</v>
      </c>
      <c r="P59" s="102">
        <v>3.2479882670000002</v>
      </c>
      <c r="Q59" s="80">
        <f t="shared" si="0"/>
        <v>1.8605845701262379E-3</v>
      </c>
      <c r="R59" s="80">
        <f>P59/'סכום נכסי הקרן'!$C$42</f>
        <v>6.2845744342634891E-5</v>
      </c>
    </row>
    <row r="60" spans="2:18">
      <c r="B60" s="100" t="s">
        <v>2590</v>
      </c>
      <c r="C60" s="82" t="s">
        <v>2517</v>
      </c>
      <c r="D60" s="72">
        <v>7566</v>
      </c>
      <c r="E60" s="72"/>
      <c r="F60" s="72" t="s">
        <v>2519</v>
      </c>
      <c r="G60" s="104">
        <v>43919</v>
      </c>
      <c r="H60" s="72" t="s">
        <v>2504</v>
      </c>
      <c r="I60" s="102">
        <v>9.2899999991809494</v>
      </c>
      <c r="J60" s="82" t="s">
        <v>357</v>
      </c>
      <c r="K60" s="82" t="s">
        <v>128</v>
      </c>
      <c r="L60" s="83">
        <v>2.69E-2</v>
      </c>
      <c r="M60" s="83">
        <v>1.3699999999089945E-2</v>
      </c>
      <c r="N60" s="102">
        <v>2431.6931319999999</v>
      </c>
      <c r="O60" s="81">
        <v>112.97</v>
      </c>
      <c r="P60" s="102">
        <v>2.747083725</v>
      </c>
      <c r="Q60" s="80">
        <f t="shared" si="0"/>
        <v>1.5736453371800031E-3</v>
      </c>
      <c r="R60" s="80">
        <f>P60/'סכום נכסי הקרן'!$C$42</f>
        <v>5.3153677685118042E-5</v>
      </c>
    </row>
    <row r="61" spans="2:18">
      <c r="B61" s="100" t="s">
        <v>2590</v>
      </c>
      <c r="C61" s="82" t="s">
        <v>2517</v>
      </c>
      <c r="D61" s="72">
        <v>7700</v>
      </c>
      <c r="E61" s="72"/>
      <c r="F61" s="72" t="s">
        <v>2519</v>
      </c>
      <c r="G61" s="104">
        <v>43977</v>
      </c>
      <c r="H61" s="72" t="s">
        <v>2504</v>
      </c>
      <c r="I61" s="102">
        <v>9.6100000015183564</v>
      </c>
      <c r="J61" s="82" t="s">
        <v>357</v>
      </c>
      <c r="K61" s="82" t="s">
        <v>128</v>
      </c>
      <c r="L61" s="83">
        <v>1.8769999999999998E-2</v>
      </c>
      <c r="M61" s="83">
        <v>1.1100000000859447E-2</v>
      </c>
      <c r="N61" s="102">
        <v>2918.0317570000002</v>
      </c>
      <c r="O61" s="81">
        <v>107.66</v>
      </c>
      <c r="P61" s="102">
        <v>3.1415529430000002</v>
      </c>
      <c r="Q61" s="80">
        <f t="shared" si="0"/>
        <v>1.7996139306806407E-3</v>
      </c>
      <c r="R61" s="80">
        <f>P61/'סכום נכסי הקרן'!$C$42</f>
        <v>6.0786313516147394E-5</v>
      </c>
    </row>
    <row r="62" spans="2:18">
      <c r="B62" s="100" t="s">
        <v>2590</v>
      </c>
      <c r="C62" s="82" t="s">
        <v>2517</v>
      </c>
      <c r="D62" s="72">
        <v>7855</v>
      </c>
      <c r="E62" s="72"/>
      <c r="F62" s="72" t="s">
        <v>2519</v>
      </c>
      <c r="G62" s="104">
        <v>44041</v>
      </c>
      <c r="H62" s="72" t="s">
        <v>2504</v>
      </c>
      <c r="I62" s="102">
        <v>9.569999998392662</v>
      </c>
      <c r="J62" s="82" t="s">
        <v>357</v>
      </c>
      <c r="K62" s="82" t="s">
        <v>128</v>
      </c>
      <c r="L62" s="83">
        <v>1.9009999999999999E-2</v>
      </c>
      <c r="M62" s="83">
        <v>1.4299999999837641E-2</v>
      </c>
      <c r="N62" s="102">
        <v>1762.9775199999997</v>
      </c>
      <c r="O62" s="81">
        <v>104.81</v>
      </c>
      <c r="P62" s="102">
        <v>1.8477768210000001</v>
      </c>
      <c r="Q62" s="80">
        <f t="shared" si="0"/>
        <v>1.058484440082342E-3</v>
      </c>
      <c r="R62" s="80">
        <f>P62/'סכום נכסי הקרן'!$C$42</f>
        <v>3.5752872285487425E-5</v>
      </c>
    </row>
    <row r="63" spans="2:18">
      <c r="B63" s="100" t="s">
        <v>2590</v>
      </c>
      <c r="C63" s="82" t="s">
        <v>2517</v>
      </c>
      <c r="D63" s="72">
        <v>7971</v>
      </c>
      <c r="E63" s="72"/>
      <c r="F63" s="72" t="s">
        <v>2519</v>
      </c>
      <c r="G63" s="104">
        <v>44098</v>
      </c>
      <c r="H63" s="72" t="s">
        <v>2504</v>
      </c>
      <c r="I63" s="102">
        <v>9.600000001863485</v>
      </c>
      <c r="J63" s="82" t="s">
        <v>357</v>
      </c>
      <c r="K63" s="82" t="s">
        <v>128</v>
      </c>
      <c r="L63" s="83">
        <v>1.822E-2</v>
      </c>
      <c r="M63" s="83">
        <v>1.4300000007453939E-2</v>
      </c>
      <c r="N63" s="102">
        <v>1033.4695810000001</v>
      </c>
      <c r="O63" s="81">
        <v>103.85</v>
      </c>
      <c r="P63" s="102">
        <v>1.0732581399999999</v>
      </c>
      <c r="Q63" s="80">
        <f t="shared" si="0"/>
        <v>6.1480749648483424E-4</v>
      </c>
      <c r="R63" s="80">
        <f>P63/'סכום נכסי הקרן'!$C$42</f>
        <v>2.076661032473238E-5</v>
      </c>
    </row>
    <row r="64" spans="2:18">
      <c r="B64" s="100" t="s">
        <v>2590</v>
      </c>
      <c r="C64" s="82" t="s">
        <v>2517</v>
      </c>
      <c r="D64" s="72">
        <v>8162</v>
      </c>
      <c r="E64" s="72"/>
      <c r="F64" s="72" t="s">
        <v>2519</v>
      </c>
      <c r="G64" s="104">
        <v>44194</v>
      </c>
      <c r="H64" s="72" t="s">
        <v>2504</v>
      </c>
      <c r="I64" s="102">
        <v>9.5600000016660882</v>
      </c>
      <c r="J64" s="82" t="s">
        <v>357</v>
      </c>
      <c r="K64" s="82" t="s">
        <v>128</v>
      </c>
      <c r="L64" s="83">
        <v>1.847E-2</v>
      </c>
      <c r="M64" s="83">
        <v>1.8800000005727176E-2</v>
      </c>
      <c r="N64" s="102">
        <v>2310.108475</v>
      </c>
      <c r="O64" s="81">
        <v>99.77</v>
      </c>
      <c r="P64" s="102">
        <v>2.3048000609999999</v>
      </c>
      <c r="Q64" s="80">
        <f t="shared" si="0"/>
        <v>1.3202866138070971E-3</v>
      </c>
      <c r="R64" s="80">
        <f>P64/'סכום נכסי הקרן'!$C$42</f>
        <v>4.459587396486592E-5</v>
      </c>
    </row>
    <row r="65" spans="2:18">
      <c r="B65" s="100" t="s">
        <v>2591</v>
      </c>
      <c r="C65" s="82" t="s">
        <v>2505</v>
      </c>
      <c r="D65" s="72" t="s">
        <v>2524</v>
      </c>
      <c r="E65" s="72"/>
      <c r="F65" s="72" t="s">
        <v>758</v>
      </c>
      <c r="G65" s="104">
        <v>43801</v>
      </c>
      <c r="H65" s="72" t="s">
        <v>307</v>
      </c>
      <c r="I65" s="102">
        <v>6.39</v>
      </c>
      <c r="J65" s="82" t="s">
        <v>426</v>
      </c>
      <c r="K65" s="82" t="s">
        <v>129</v>
      </c>
      <c r="L65" s="83">
        <v>2.3629999999999998E-2</v>
      </c>
      <c r="M65" s="83">
        <v>2.0099999999999996E-2</v>
      </c>
      <c r="N65" s="102">
        <v>36853.64</v>
      </c>
      <c r="O65" s="81">
        <v>102.55</v>
      </c>
      <c r="P65" s="102">
        <v>149.06098</v>
      </c>
      <c r="Q65" s="80">
        <f t="shared" si="0"/>
        <v>8.5388411717404675E-2</v>
      </c>
      <c r="R65" s="80">
        <f>P65/'סכום נכסי הקרן'!$C$42</f>
        <v>2.8842001480489377E-3</v>
      </c>
    </row>
    <row r="66" spans="2:18">
      <c r="B66" s="100" t="s">
        <v>2592</v>
      </c>
      <c r="C66" s="82" t="s">
        <v>2517</v>
      </c>
      <c r="D66" s="72">
        <v>7497</v>
      </c>
      <c r="E66" s="72"/>
      <c r="F66" s="72" t="s">
        <v>297</v>
      </c>
      <c r="G66" s="104">
        <v>43902</v>
      </c>
      <c r="H66" s="72" t="s">
        <v>2504</v>
      </c>
      <c r="I66" s="102">
        <v>7.5799999998067653</v>
      </c>
      <c r="J66" s="82" t="s">
        <v>357</v>
      </c>
      <c r="K66" s="82" t="s">
        <v>128</v>
      </c>
      <c r="L66" s="83">
        <v>2.7000000000000003E-2</v>
      </c>
      <c r="M66" s="83">
        <v>1.5700000000322057E-2</v>
      </c>
      <c r="N66" s="102">
        <v>5130.8818000000001</v>
      </c>
      <c r="O66" s="81">
        <v>108.93</v>
      </c>
      <c r="P66" s="102">
        <v>5.5890677260000006</v>
      </c>
      <c r="Q66" s="80">
        <f t="shared" si="0"/>
        <v>3.2016535521512523E-3</v>
      </c>
      <c r="R66" s="80">
        <f>P66/'סכום נכסי הקרן'!$C$42</f>
        <v>1.0814359306362228E-4</v>
      </c>
    </row>
    <row r="67" spans="2:18">
      <c r="B67" s="100" t="s">
        <v>2592</v>
      </c>
      <c r="C67" s="82" t="s">
        <v>2517</v>
      </c>
      <c r="D67" s="72">
        <v>8084</v>
      </c>
      <c r="E67" s="72"/>
      <c r="F67" s="72" t="s">
        <v>297</v>
      </c>
      <c r="G67" s="104">
        <v>44159</v>
      </c>
      <c r="H67" s="72" t="s">
        <v>2504</v>
      </c>
      <c r="I67" s="102">
        <v>7.6100000072769234</v>
      </c>
      <c r="J67" s="82" t="s">
        <v>357</v>
      </c>
      <c r="K67" s="82" t="s">
        <v>128</v>
      </c>
      <c r="L67" s="83">
        <v>2.7000000000000003E-2</v>
      </c>
      <c r="M67" s="83">
        <v>2.5500000094330493E-2</v>
      </c>
      <c r="N67" s="102">
        <v>73.247664</v>
      </c>
      <c r="O67" s="81">
        <v>101.31</v>
      </c>
      <c r="P67" s="102">
        <v>7.4207185999999994E-2</v>
      </c>
      <c r="Q67" s="80">
        <f t="shared" si="0"/>
        <v>4.2509003701424932E-5</v>
      </c>
      <c r="R67" s="80">
        <f>P67/'סכום נכסי הקרן'!$C$42</f>
        <v>1.4358444231850282E-6</v>
      </c>
    </row>
    <row r="68" spans="2:18">
      <c r="B68" s="100" t="s">
        <v>2592</v>
      </c>
      <c r="C68" s="82" t="s">
        <v>2517</v>
      </c>
      <c r="D68" s="72">
        <v>7583</v>
      </c>
      <c r="E68" s="72"/>
      <c r="F68" s="72" t="s">
        <v>297</v>
      </c>
      <c r="G68" s="104">
        <v>43926</v>
      </c>
      <c r="H68" s="72" t="s">
        <v>2504</v>
      </c>
      <c r="I68" s="102">
        <v>7.5799999904810438</v>
      </c>
      <c r="J68" s="82" t="s">
        <v>357</v>
      </c>
      <c r="K68" s="82" t="s">
        <v>128</v>
      </c>
      <c r="L68" s="83">
        <v>2.7000000000000003E-2</v>
      </c>
      <c r="M68" s="83">
        <v>1.6899999992989915E-2</v>
      </c>
      <c r="N68" s="102">
        <v>251.1241</v>
      </c>
      <c r="O68" s="81">
        <v>107.93</v>
      </c>
      <c r="P68" s="102">
        <v>0.271038151</v>
      </c>
      <c r="Q68" s="80">
        <f t="shared" si="0"/>
        <v>1.5526207615643007E-4</v>
      </c>
      <c r="R68" s="80">
        <f>P68/'סכום נכסי הקרן'!$C$42</f>
        <v>5.2443521788271506E-6</v>
      </c>
    </row>
    <row r="69" spans="2:18">
      <c r="B69" s="100" t="s">
        <v>2592</v>
      </c>
      <c r="C69" s="82" t="s">
        <v>2517</v>
      </c>
      <c r="D69" s="72">
        <v>7658</v>
      </c>
      <c r="E69" s="72"/>
      <c r="F69" s="72" t="s">
        <v>297</v>
      </c>
      <c r="G69" s="104">
        <v>43956</v>
      </c>
      <c r="H69" s="72" t="s">
        <v>2504</v>
      </c>
      <c r="I69" s="102">
        <v>7.5500000072988902</v>
      </c>
      <c r="J69" s="82" t="s">
        <v>357</v>
      </c>
      <c r="K69" s="82" t="s">
        <v>128</v>
      </c>
      <c r="L69" s="83">
        <v>2.7000000000000003E-2</v>
      </c>
      <c r="M69" s="83">
        <v>2.1100000014597779E-2</v>
      </c>
      <c r="N69" s="102">
        <v>366.50437799999997</v>
      </c>
      <c r="O69" s="81">
        <v>104.67</v>
      </c>
      <c r="P69" s="102">
        <v>0.38362000400000001</v>
      </c>
      <c r="Q69" s="80">
        <f t="shared" si="0"/>
        <v>2.1975370646687303E-4</v>
      </c>
      <c r="R69" s="80">
        <f>P69/'סכום נכסי הקרן'!$C$42</f>
        <v>7.4227129885455877E-6</v>
      </c>
    </row>
    <row r="70" spans="2:18">
      <c r="B70" s="100" t="s">
        <v>2592</v>
      </c>
      <c r="C70" s="82" t="s">
        <v>2517</v>
      </c>
      <c r="D70" s="72">
        <v>7716</v>
      </c>
      <c r="E70" s="72"/>
      <c r="F70" s="72" t="s">
        <v>297</v>
      </c>
      <c r="G70" s="104">
        <v>43986</v>
      </c>
      <c r="H70" s="72" t="s">
        <v>2504</v>
      </c>
      <c r="I70" s="102">
        <v>7.5599999971956668</v>
      </c>
      <c r="J70" s="82" t="s">
        <v>357</v>
      </c>
      <c r="K70" s="82" t="s">
        <v>128</v>
      </c>
      <c r="L70" s="83">
        <v>2.7000000000000003E-2</v>
      </c>
      <c r="M70" s="83">
        <v>2.0899999994449758E-2</v>
      </c>
      <c r="N70" s="102">
        <v>326.64838200000003</v>
      </c>
      <c r="O70" s="81">
        <v>104.8</v>
      </c>
      <c r="P70" s="102">
        <v>0.34232739099999998</v>
      </c>
      <c r="Q70" s="80">
        <f t="shared" si="0"/>
        <v>1.96099557408337E-4</v>
      </c>
      <c r="R70" s="80">
        <f>P70/'סכום נכסי הקרן'!$C$42</f>
        <v>6.6237368881071791E-6</v>
      </c>
    </row>
    <row r="71" spans="2:18">
      <c r="B71" s="100" t="s">
        <v>2592</v>
      </c>
      <c r="C71" s="82" t="s">
        <v>2517</v>
      </c>
      <c r="D71" s="72">
        <v>7805</v>
      </c>
      <c r="E71" s="72"/>
      <c r="F71" s="72" t="s">
        <v>297</v>
      </c>
      <c r="G71" s="104">
        <v>44017</v>
      </c>
      <c r="H71" s="72" t="s">
        <v>2504</v>
      </c>
      <c r="I71" s="102">
        <v>7.5900000053102481</v>
      </c>
      <c r="J71" s="82" t="s">
        <v>357</v>
      </c>
      <c r="K71" s="82" t="s">
        <v>128</v>
      </c>
      <c r="L71" s="83">
        <v>2.7000000000000003E-2</v>
      </c>
      <c r="M71" s="83">
        <v>0.02</v>
      </c>
      <c r="N71" s="102">
        <v>219.59393400000002</v>
      </c>
      <c r="O71" s="81">
        <v>105.48</v>
      </c>
      <c r="P71" s="102">
        <v>0.23162760299999999</v>
      </c>
      <c r="Q71" s="80">
        <f t="shared" si="0"/>
        <v>1.3268605325202852E-4</v>
      </c>
      <c r="R71" s="80">
        <f>P71/'סכום נכסי הקרן'!$C$42</f>
        <v>4.4817923970768236E-6</v>
      </c>
    </row>
    <row r="72" spans="2:18">
      <c r="B72" s="100" t="s">
        <v>2592</v>
      </c>
      <c r="C72" s="82" t="s">
        <v>2517</v>
      </c>
      <c r="D72" s="72">
        <v>7863</v>
      </c>
      <c r="E72" s="72"/>
      <c r="F72" s="72" t="s">
        <v>297</v>
      </c>
      <c r="G72" s="104">
        <v>44048</v>
      </c>
      <c r="H72" s="72" t="s">
        <v>2504</v>
      </c>
      <c r="I72" s="102">
        <v>7.5800000058213657</v>
      </c>
      <c r="J72" s="82" t="s">
        <v>357</v>
      </c>
      <c r="K72" s="82" t="s">
        <v>128</v>
      </c>
      <c r="L72" s="83">
        <v>2.7000000000000003E-2</v>
      </c>
      <c r="M72" s="83">
        <v>2.3200000014553416E-2</v>
      </c>
      <c r="N72" s="102">
        <v>400.07230700000002</v>
      </c>
      <c r="O72" s="81">
        <v>103.05</v>
      </c>
      <c r="P72" s="102">
        <v>0.41227437</v>
      </c>
      <c r="Q72" s="80">
        <f t="shared" si="0"/>
        <v>2.3616813498806752E-4</v>
      </c>
      <c r="R72" s="80">
        <f>P72/'סכום נכסי הקרן'!$C$42</f>
        <v>7.977150015991996E-6</v>
      </c>
    </row>
    <row r="73" spans="2:18">
      <c r="B73" s="100" t="s">
        <v>2592</v>
      </c>
      <c r="C73" s="82" t="s">
        <v>2517</v>
      </c>
      <c r="D73" s="72">
        <v>7919</v>
      </c>
      <c r="E73" s="72"/>
      <c r="F73" s="72" t="s">
        <v>297</v>
      </c>
      <c r="G73" s="104">
        <v>44080</v>
      </c>
      <c r="H73" s="72" t="s">
        <v>2504</v>
      </c>
      <c r="I73" s="102">
        <v>7.5899999945220546</v>
      </c>
      <c r="J73" s="82" t="s">
        <v>357</v>
      </c>
      <c r="K73" s="82" t="s">
        <v>128</v>
      </c>
      <c r="L73" s="83">
        <v>2.7000000000000003E-2</v>
      </c>
      <c r="M73" s="83">
        <v>2.319999998506015E-2</v>
      </c>
      <c r="N73" s="102">
        <v>623.31646899999998</v>
      </c>
      <c r="O73" s="81">
        <v>103.09</v>
      </c>
      <c r="P73" s="102">
        <v>0.64257672799999999</v>
      </c>
      <c r="Q73" s="80">
        <f t="shared" si="0"/>
        <v>3.6809503204988161E-4</v>
      </c>
      <c r="R73" s="80">
        <f>P73/'סכום נכסי הקרן'!$C$42</f>
        <v>1.2433300076454629E-5</v>
      </c>
    </row>
    <row r="74" spans="2:18">
      <c r="B74" s="100" t="s">
        <v>2592</v>
      </c>
      <c r="C74" s="82" t="s">
        <v>2517</v>
      </c>
      <c r="D74" s="72">
        <v>7997</v>
      </c>
      <c r="E74" s="72"/>
      <c r="F74" s="72" t="s">
        <v>297</v>
      </c>
      <c r="G74" s="104">
        <v>44115</v>
      </c>
      <c r="H74" s="72" t="s">
        <v>2504</v>
      </c>
      <c r="I74" s="102">
        <v>7.6100000059835535</v>
      </c>
      <c r="J74" s="82" t="s">
        <v>357</v>
      </c>
      <c r="K74" s="82" t="s">
        <v>128</v>
      </c>
      <c r="L74" s="83">
        <v>2.7000000000000003E-2</v>
      </c>
      <c r="M74" s="83">
        <v>2.3100000017763675E-2</v>
      </c>
      <c r="N74" s="102">
        <v>414.81437599999998</v>
      </c>
      <c r="O74" s="81">
        <v>103.14</v>
      </c>
      <c r="P74" s="102">
        <v>0.42783940399999998</v>
      </c>
      <c r="Q74" s="80">
        <f t="shared" si="0"/>
        <v>2.4508444247234274E-4</v>
      </c>
      <c r="R74" s="80">
        <f>P74/'סכום נכסי הקרן'!$C$42</f>
        <v>8.2783198685395004E-6</v>
      </c>
    </row>
    <row r="75" spans="2:18">
      <c r="B75" s="100" t="s">
        <v>2592</v>
      </c>
      <c r="C75" s="82" t="s">
        <v>2517</v>
      </c>
      <c r="D75" s="72">
        <v>8042</v>
      </c>
      <c r="E75" s="72"/>
      <c r="F75" s="72" t="s">
        <v>297</v>
      </c>
      <c r="G75" s="104">
        <v>44138</v>
      </c>
      <c r="H75" s="72" t="s">
        <v>2504</v>
      </c>
      <c r="I75" s="102">
        <v>7.6300000114437037</v>
      </c>
      <c r="J75" s="82" t="s">
        <v>357</v>
      </c>
      <c r="K75" s="82" t="s">
        <v>128</v>
      </c>
      <c r="L75" s="83">
        <v>2.7000000000000003E-2</v>
      </c>
      <c r="M75" s="83">
        <v>2.2100000028000551E-2</v>
      </c>
      <c r="N75" s="102">
        <v>316.20158199999997</v>
      </c>
      <c r="O75" s="81">
        <v>103.91</v>
      </c>
      <c r="P75" s="102">
        <v>0.32856494800000002</v>
      </c>
      <c r="Q75" s="80">
        <f t="shared" ref="Q75:Q124" si="1">IFERROR(P75/$P$10,0)</f>
        <v>1.8821585002145875E-4</v>
      </c>
      <c r="R75" s="80">
        <f>P75/'סכום נכסי הקרן'!$C$42</f>
        <v>6.3574456015604589E-6</v>
      </c>
    </row>
    <row r="76" spans="2:18">
      <c r="B76" s="100" t="s">
        <v>2593</v>
      </c>
      <c r="C76" s="82" t="s">
        <v>2517</v>
      </c>
      <c r="D76" s="72">
        <v>7490</v>
      </c>
      <c r="E76" s="72"/>
      <c r="F76" s="72" t="s">
        <v>297</v>
      </c>
      <c r="G76" s="104">
        <v>43899</v>
      </c>
      <c r="H76" s="72" t="s">
        <v>2504</v>
      </c>
      <c r="I76" s="102">
        <v>4.7199999994332629</v>
      </c>
      <c r="J76" s="82" t="s">
        <v>124</v>
      </c>
      <c r="K76" s="82" t="s">
        <v>128</v>
      </c>
      <c r="L76" s="83">
        <v>2.3889999999999998E-2</v>
      </c>
      <c r="M76" s="83">
        <v>1.5799999997281978E-2</v>
      </c>
      <c r="N76" s="102">
        <v>3330.1800010000002</v>
      </c>
      <c r="O76" s="81">
        <v>103.85</v>
      </c>
      <c r="P76" s="102">
        <v>3.4583918429999994</v>
      </c>
      <c r="Q76" s="80">
        <f t="shared" si="1"/>
        <v>1.9811126061977983E-3</v>
      </c>
      <c r="R76" s="80">
        <f>P76/'סכום נכסי הקרן'!$C$42</f>
        <v>6.6916870300945535E-5</v>
      </c>
    </row>
    <row r="77" spans="2:18">
      <c r="B77" s="100" t="s">
        <v>2593</v>
      </c>
      <c r="C77" s="82" t="s">
        <v>2517</v>
      </c>
      <c r="D77" s="72">
        <v>7491</v>
      </c>
      <c r="E77" s="72"/>
      <c r="F77" s="72" t="s">
        <v>297</v>
      </c>
      <c r="G77" s="104">
        <v>43899</v>
      </c>
      <c r="H77" s="72" t="s">
        <v>2504</v>
      </c>
      <c r="I77" s="102">
        <v>4.8899999997679764</v>
      </c>
      <c r="J77" s="82" t="s">
        <v>124</v>
      </c>
      <c r="K77" s="82" t="s">
        <v>128</v>
      </c>
      <c r="L77" s="83">
        <v>1.2969999999999999E-2</v>
      </c>
      <c r="M77" s="83">
        <v>1.799999999779025E-3</v>
      </c>
      <c r="N77" s="102">
        <v>6003</v>
      </c>
      <c r="O77" s="81">
        <v>105.54</v>
      </c>
      <c r="P77" s="102">
        <v>6.3355664230000004</v>
      </c>
      <c r="Q77" s="80">
        <f t="shared" si="1"/>
        <v>3.6292794679740393E-3</v>
      </c>
      <c r="R77" s="80">
        <f>P77/'סכום נכסי הקרן'!$C$42</f>
        <v>1.2258769273615724E-4</v>
      </c>
    </row>
    <row r="78" spans="2:18">
      <c r="B78" s="100" t="s">
        <v>2584</v>
      </c>
      <c r="C78" s="82" t="s">
        <v>2517</v>
      </c>
      <c r="D78" s="72" t="s">
        <v>2525</v>
      </c>
      <c r="E78" s="72"/>
      <c r="F78" s="72" t="s">
        <v>297</v>
      </c>
      <c r="G78" s="104">
        <v>40742</v>
      </c>
      <c r="H78" s="72" t="s">
        <v>2504</v>
      </c>
      <c r="I78" s="102">
        <v>7.0400000000419221</v>
      </c>
      <c r="J78" s="82" t="s">
        <v>357</v>
      </c>
      <c r="K78" s="82" t="s">
        <v>128</v>
      </c>
      <c r="L78" s="83">
        <v>0.06</v>
      </c>
      <c r="M78" s="83">
        <v>-6.9999999980888182E-4</v>
      </c>
      <c r="N78" s="102">
        <v>10317.624093</v>
      </c>
      <c r="O78" s="81">
        <v>157.21</v>
      </c>
      <c r="P78" s="102">
        <v>16.220336233000001</v>
      </c>
      <c r="Q78" s="80">
        <f t="shared" si="1"/>
        <v>9.2916922219224707E-3</v>
      </c>
      <c r="R78" s="80">
        <f>P78/'סכום נכסי הקרן'!$C$42</f>
        <v>3.1384938006326102E-4</v>
      </c>
    </row>
    <row r="79" spans="2:18">
      <c r="B79" s="100" t="s">
        <v>2584</v>
      </c>
      <c r="C79" s="82" t="s">
        <v>2517</v>
      </c>
      <c r="D79" s="72" t="s">
        <v>2526</v>
      </c>
      <c r="E79" s="72"/>
      <c r="F79" s="72" t="s">
        <v>297</v>
      </c>
      <c r="G79" s="104">
        <v>42201</v>
      </c>
      <c r="H79" s="72" t="s">
        <v>2504</v>
      </c>
      <c r="I79" s="102">
        <v>6.429999997906954</v>
      </c>
      <c r="J79" s="82" t="s">
        <v>357</v>
      </c>
      <c r="K79" s="82" t="s">
        <v>128</v>
      </c>
      <c r="L79" s="83">
        <v>4.2030000000000005E-2</v>
      </c>
      <c r="M79" s="83">
        <v>7.7999999969370045E-3</v>
      </c>
      <c r="N79" s="102">
        <v>783.23355800000002</v>
      </c>
      <c r="O79" s="81">
        <v>125.05</v>
      </c>
      <c r="P79" s="102">
        <v>0.97943353499999997</v>
      </c>
      <c r="Q79" s="80">
        <f t="shared" si="1"/>
        <v>5.6106080837797442E-4</v>
      </c>
      <c r="R79" s="80">
        <f>P79/'סכום נכסי הקרן'!$C$42</f>
        <v>1.8951185928410602E-5</v>
      </c>
    </row>
    <row r="80" spans="2:18">
      <c r="B80" s="100" t="s">
        <v>2594</v>
      </c>
      <c r="C80" s="82" t="s">
        <v>2505</v>
      </c>
      <c r="D80" s="72" t="s">
        <v>2527</v>
      </c>
      <c r="E80" s="72"/>
      <c r="F80" s="72" t="s">
        <v>297</v>
      </c>
      <c r="G80" s="104">
        <v>42521</v>
      </c>
      <c r="H80" s="72" t="s">
        <v>2504</v>
      </c>
      <c r="I80" s="102">
        <v>2.9899999982964167</v>
      </c>
      <c r="J80" s="82" t="s">
        <v>124</v>
      </c>
      <c r="K80" s="82" t="s">
        <v>128</v>
      </c>
      <c r="L80" s="83">
        <v>2.3E-2</v>
      </c>
      <c r="M80" s="83">
        <v>1.4199999994758204E-2</v>
      </c>
      <c r="N80" s="102">
        <v>876.95519000000002</v>
      </c>
      <c r="O80" s="81">
        <v>104.42</v>
      </c>
      <c r="P80" s="102">
        <v>0.91571664399999997</v>
      </c>
      <c r="Q80" s="80">
        <f t="shared" si="1"/>
        <v>5.2456108777999507E-4</v>
      </c>
      <c r="R80" s="80">
        <f>P80/'סכום נכסי הקרן'!$C$42</f>
        <v>1.7718319577636454E-5</v>
      </c>
    </row>
    <row r="81" spans="2:18">
      <c r="B81" s="100" t="s">
        <v>2594</v>
      </c>
      <c r="C81" s="82" t="s">
        <v>2505</v>
      </c>
      <c r="D81" s="72" t="s">
        <v>2528</v>
      </c>
      <c r="E81" s="72"/>
      <c r="F81" s="72" t="s">
        <v>297</v>
      </c>
      <c r="G81" s="104">
        <v>42474</v>
      </c>
      <c r="H81" s="72" t="s">
        <v>2504</v>
      </c>
      <c r="I81" s="102">
        <v>1.8499999997438847</v>
      </c>
      <c r="J81" s="82" t="s">
        <v>124</v>
      </c>
      <c r="K81" s="82" t="s">
        <v>128</v>
      </c>
      <c r="L81" s="83">
        <v>2.2000000000000002E-2</v>
      </c>
      <c r="M81" s="83">
        <v>1.6899999995845242E-2</v>
      </c>
      <c r="N81" s="102">
        <v>1738.4201939999998</v>
      </c>
      <c r="O81" s="81">
        <v>101.07</v>
      </c>
      <c r="P81" s="102">
        <v>1.7570212169999999</v>
      </c>
      <c r="Q81" s="80">
        <f t="shared" si="1"/>
        <v>1.0064958050954142E-3</v>
      </c>
      <c r="R81" s="80">
        <f>P81/'סכום נכסי הקרן'!$C$42</f>
        <v>3.399683038576913E-5</v>
      </c>
    </row>
    <row r="82" spans="2:18">
      <c r="B82" s="100" t="s">
        <v>2594</v>
      </c>
      <c r="C82" s="82" t="s">
        <v>2505</v>
      </c>
      <c r="D82" s="72" t="s">
        <v>2529</v>
      </c>
      <c r="E82" s="72"/>
      <c r="F82" s="72" t="s">
        <v>297</v>
      </c>
      <c r="G82" s="104">
        <v>42562</v>
      </c>
      <c r="H82" s="72" t="s">
        <v>2504</v>
      </c>
      <c r="I82" s="102">
        <v>2.9500000016563743</v>
      </c>
      <c r="J82" s="82" t="s">
        <v>124</v>
      </c>
      <c r="K82" s="82" t="s">
        <v>128</v>
      </c>
      <c r="L82" s="83">
        <v>3.3700000000000001E-2</v>
      </c>
      <c r="M82" s="83">
        <v>2.5500000032153157E-2</v>
      </c>
      <c r="N82" s="102">
        <v>499.774832</v>
      </c>
      <c r="O82" s="81">
        <v>102.68</v>
      </c>
      <c r="P82" s="102">
        <v>0.51316879700000007</v>
      </c>
      <c r="Q82" s="80">
        <f t="shared" si="1"/>
        <v>2.9396471510358558E-4</v>
      </c>
      <c r="R82" s="80">
        <f>P82/'סכום נכסי הקרן'!$C$42</f>
        <v>9.9293693110128176E-6</v>
      </c>
    </row>
    <row r="83" spans="2:18">
      <c r="B83" s="100" t="s">
        <v>2594</v>
      </c>
      <c r="C83" s="82" t="s">
        <v>2505</v>
      </c>
      <c r="D83" s="72" t="s">
        <v>2530</v>
      </c>
      <c r="E83" s="72"/>
      <c r="F83" s="72" t="s">
        <v>297</v>
      </c>
      <c r="G83" s="104">
        <v>42717</v>
      </c>
      <c r="H83" s="72" t="s">
        <v>2504</v>
      </c>
      <c r="I83" s="102">
        <v>2.7999999968774594</v>
      </c>
      <c r="J83" s="82" t="s">
        <v>124</v>
      </c>
      <c r="K83" s="82" t="s">
        <v>128</v>
      </c>
      <c r="L83" s="83">
        <v>3.85E-2</v>
      </c>
      <c r="M83" s="83">
        <v>3.0899999986729206E-2</v>
      </c>
      <c r="N83" s="102">
        <v>125.061817</v>
      </c>
      <c r="O83" s="81">
        <v>102.43</v>
      </c>
      <c r="P83" s="102">
        <v>0.12810081299999998</v>
      </c>
      <c r="Q83" s="80">
        <f t="shared" si="1"/>
        <v>7.3381544665668139E-5</v>
      </c>
      <c r="R83" s="80">
        <f>P83/'סכום נכסי הקרן'!$C$42</f>
        <v>2.4786391704910918E-6</v>
      </c>
    </row>
    <row r="84" spans="2:18">
      <c r="B84" s="100" t="s">
        <v>2594</v>
      </c>
      <c r="C84" s="82" t="s">
        <v>2505</v>
      </c>
      <c r="D84" s="72" t="s">
        <v>2531</v>
      </c>
      <c r="E84" s="72"/>
      <c r="F84" s="72" t="s">
        <v>297</v>
      </c>
      <c r="G84" s="104">
        <v>42710</v>
      </c>
      <c r="H84" s="72" t="s">
        <v>2504</v>
      </c>
      <c r="I84" s="102">
        <v>2.8000000031332739</v>
      </c>
      <c r="J84" s="82" t="s">
        <v>124</v>
      </c>
      <c r="K84" s="82" t="s">
        <v>128</v>
      </c>
      <c r="L84" s="83">
        <v>3.8399999999999997E-2</v>
      </c>
      <c r="M84" s="83">
        <v>3.080000002924389E-2</v>
      </c>
      <c r="N84" s="102">
        <v>373.90023300000001</v>
      </c>
      <c r="O84" s="81">
        <v>102.43</v>
      </c>
      <c r="P84" s="102">
        <v>0.38298601100000002</v>
      </c>
      <c r="Q84" s="80">
        <f t="shared" si="1"/>
        <v>2.1939052855599419E-4</v>
      </c>
      <c r="R84" s="80">
        <f>P84/'סכום נכסי הקרן'!$C$42</f>
        <v>7.4104457761304942E-6</v>
      </c>
    </row>
    <row r="85" spans="2:18">
      <c r="B85" s="100" t="s">
        <v>2594</v>
      </c>
      <c r="C85" s="82" t="s">
        <v>2505</v>
      </c>
      <c r="D85" s="72" t="s">
        <v>2532</v>
      </c>
      <c r="E85" s="72"/>
      <c r="F85" s="72" t="s">
        <v>297</v>
      </c>
      <c r="G85" s="104">
        <v>42474</v>
      </c>
      <c r="H85" s="72" t="s">
        <v>2504</v>
      </c>
      <c r="I85" s="102">
        <v>3.8900000009916615</v>
      </c>
      <c r="J85" s="82" t="s">
        <v>124</v>
      </c>
      <c r="K85" s="82" t="s">
        <v>128</v>
      </c>
      <c r="L85" s="83">
        <v>3.6699999999999997E-2</v>
      </c>
      <c r="M85" s="83">
        <v>2.5400000006682938E-2</v>
      </c>
      <c r="N85" s="102">
        <v>1771.8403020000001</v>
      </c>
      <c r="O85" s="81">
        <v>104.72</v>
      </c>
      <c r="P85" s="102">
        <v>1.8554712440000001</v>
      </c>
      <c r="Q85" s="80">
        <f t="shared" si="1"/>
        <v>1.0628921298684408E-3</v>
      </c>
      <c r="R85" s="80">
        <f>P85/'סכום נכסי הקרן'!$C$42</f>
        <v>3.5901752669580911E-5</v>
      </c>
    </row>
    <row r="86" spans="2:18">
      <c r="B86" s="100" t="s">
        <v>2594</v>
      </c>
      <c r="C86" s="82" t="s">
        <v>2505</v>
      </c>
      <c r="D86" s="72" t="s">
        <v>2533</v>
      </c>
      <c r="E86" s="72"/>
      <c r="F86" s="72" t="s">
        <v>297</v>
      </c>
      <c r="G86" s="104">
        <v>42474</v>
      </c>
      <c r="H86" s="72" t="s">
        <v>2504</v>
      </c>
      <c r="I86" s="102">
        <v>1.8299999996628185</v>
      </c>
      <c r="J86" s="82" t="s">
        <v>124</v>
      </c>
      <c r="K86" s="82" t="s">
        <v>128</v>
      </c>
      <c r="L86" s="83">
        <v>3.1800000000000002E-2</v>
      </c>
      <c r="M86" s="83">
        <v>2.459999999546739E-2</v>
      </c>
      <c r="N86" s="102">
        <v>1782.2023240000001</v>
      </c>
      <c r="O86" s="81">
        <v>101.51</v>
      </c>
      <c r="P86" s="102">
        <v>1.8091136670000001</v>
      </c>
      <c r="Q86" s="80">
        <f t="shared" si="1"/>
        <v>1.0363365559610553E-3</v>
      </c>
      <c r="R86" s="80">
        <f>P86/'סכום נכסי הקרן'!$C$42</f>
        <v>3.5004773926742976E-5</v>
      </c>
    </row>
    <row r="87" spans="2:18">
      <c r="B87" s="100" t="s">
        <v>2595</v>
      </c>
      <c r="C87" s="82" t="s">
        <v>2517</v>
      </c>
      <c r="D87" s="72" t="s">
        <v>2534</v>
      </c>
      <c r="E87" s="72"/>
      <c r="F87" s="72" t="s">
        <v>297</v>
      </c>
      <c r="G87" s="104">
        <v>42884</v>
      </c>
      <c r="H87" s="72" t="s">
        <v>2504</v>
      </c>
      <c r="I87" s="102">
        <v>0.27999999914077561</v>
      </c>
      <c r="J87" s="82" t="s">
        <v>124</v>
      </c>
      <c r="K87" s="82" t="s">
        <v>128</v>
      </c>
      <c r="L87" s="83">
        <v>2.2099999999999998E-2</v>
      </c>
      <c r="M87" s="83">
        <v>1.3199999979951431E-2</v>
      </c>
      <c r="N87" s="102">
        <v>417.10554500000001</v>
      </c>
      <c r="O87" s="81">
        <v>100.45</v>
      </c>
      <c r="P87" s="102">
        <v>0.41898251199999997</v>
      </c>
      <c r="Q87" s="80">
        <f t="shared" si="1"/>
        <v>2.4001084144924074E-4</v>
      </c>
      <c r="R87" s="80">
        <f>P87/'סכום נכסי הקרן'!$C$42</f>
        <v>8.1069467216726719E-6</v>
      </c>
    </row>
    <row r="88" spans="2:18">
      <c r="B88" s="100" t="s">
        <v>2595</v>
      </c>
      <c r="C88" s="82" t="s">
        <v>2517</v>
      </c>
      <c r="D88" s="72" t="s">
        <v>2535</v>
      </c>
      <c r="E88" s="72"/>
      <c r="F88" s="72" t="s">
        <v>297</v>
      </c>
      <c r="G88" s="104">
        <v>43006</v>
      </c>
      <c r="H88" s="72" t="s">
        <v>2504</v>
      </c>
      <c r="I88" s="102">
        <v>0.48999999941056799</v>
      </c>
      <c r="J88" s="82" t="s">
        <v>124</v>
      </c>
      <c r="K88" s="82" t="s">
        <v>128</v>
      </c>
      <c r="L88" s="83">
        <v>2.0799999999999999E-2</v>
      </c>
      <c r="M88" s="83">
        <v>1.4500000002389588E-2</v>
      </c>
      <c r="N88" s="102">
        <v>625.65831200000002</v>
      </c>
      <c r="O88" s="81">
        <v>100.33</v>
      </c>
      <c r="P88" s="102">
        <v>0.627723013</v>
      </c>
      <c r="Q88" s="80">
        <f t="shared" si="1"/>
        <v>3.5958619806829241E-4</v>
      </c>
      <c r="R88" s="80">
        <f>P88/'סכום נכסי הקרן'!$C$42</f>
        <v>1.2145893627080172E-5</v>
      </c>
    </row>
    <row r="89" spans="2:18">
      <c r="B89" s="100" t="s">
        <v>2595</v>
      </c>
      <c r="C89" s="82" t="s">
        <v>2517</v>
      </c>
      <c r="D89" s="72" t="s">
        <v>2536</v>
      </c>
      <c r="E89" s="72"/>
      <c r="F89" s="72" t="s">
        <v>297</v>
      </c>
      <c r="G89" s="104">
        <v>43321</v>
      </c>
      <c r="H89" s="72" t="s">
        <v>2504</v>
      </c>
      <c r="I89" s="102">
        <v>0.8500000002134509</v>
      </c>
      <c r="J89" s="82" t="s">
        <v>124</v>
      </c>
      <c r="K89" s="82" t="s">
        <v>128</v>
      </c>
      <c r="L89" s="83">
        <v>2.3980000000000001E-2</v>
      </c>
      <c r="M89" s="83">
        <v>1.2899999998719295E-2</v>
      </c>
      <c r="N89" s="102">
        <v>1618.837501</v>
      </c>
      <c r="O89" s="81">
        <v>101.29</v>
      </c>
      <c r="P89" s="102">
        <v>1.639720549</v>
      </c>
      <c r="Q89" s="80">
        <f t="shared" si="1"/>
        <v>9.3930103867223222E-4</v>
      </c>
      <c r="R89" s="80">
        <f>P89/'סכום נכסי הקרן'!$C$42</f>
        <v>3.1727164615345243E-5</v>
      </c>
    </row>
    <row r="90" spans="2:18">
      <c r="B90" s="100" t="s">
        <v>2595</v>
      </c>
      <c r="C90" s="82" t="s">
        <v>2517</v>
      </c>
      <c r="D90" s="72" t="s">
        <v>2537</v>
      </c>
      <c r="E90" s="72"/>
      <c r="F90" s="72" t="s">
        <v>297</v>
      </c>
      <c r="G90" s="104">
        <v>43343</v>
      </c>
      <c r="H90" s="72" t="s">
        <v>2504</v>
      </c>
      <c r="I90" s="102">
        <v>0.90999999954812349</v>
      </c>
      <c r="J90" s="82" t="s">
        <v>124</v>
      </c>
      <c r="K90" s="82" t="s">
        <v>128</v>
      </c>
      <c r="L90" s="83">
        <v>2.3789999999999999E-2</v>
      </c>
      <c r="M90" s="83">
        <v>1.3299999996214009E-2</v>
      </c>
      <c r="N90" s="102">
        <v>1618.837501</v>
      </c>
      <c r="O90" s="81">
        <v>101.16</v>
      </c>
      <c r="P90" s="102">
        <v>1.637616014</v>
      </c>
      <c r="Q90" s="80">
        <f t="shared" si="1"/>
        <v>9.3809547232580348E-4</v>
      </c>
      <c r="R90" s="80">
        <f>P90/'סכום נכסי הקרן'!$C$42</f>
        <v>3.1686443695902916E-5</v>
      </c>
    </row>
    <row r="91" spans="2:18">
      <c r="B91" s="100" t="s">
        <v>2595</v>
      </c>
      <c r="C91" s="82" t="s">
        <v>2517</v>
      </c>
      <c r="D91" s="72" t="s">
        <v>2538</v>
      </c>
      <c r="E91" s="72"/>
      <c r="F91" s="72" t="s">
        <v>297</v>
      </c>
      <c r="G91" s="104">
        <v>42828</v>
      </c>
      <c r="H91" s="72" t="s">
        <v>2504</v>
      </c>
      <c r="I91" s="102">
        <v>0.13000000097632566</v>
      </c>
      <c r="J91" s="82" t="s">
        <v>124</v>
      </c>
      <c r="K91" s="82" t="s">
        <v>128</v>
      </c>
      <c r="L91" s="83">
        <v>2.2700000000000001E-2</v>
      </c>
      <c r="M91" s="83">
        <v>1.2700000009286999E-2</v>
      </c>
      <c r="N91" s="102">
        <v>417.10553899999996</v>
      </c>
      <c r="O91" s="81">
        <v>100.68</v>
      </c>
      <c r="P91" s="102">
        <v>0.41994184299999998</v>
      </c>
      <c r="Q91" s="80">
        <f t="shared" si="1"/>
        <v>2.4056038667832262E-4</v>
      </c>
      <c r="R91" s="80">
        <f>P91/'סכום נכסי הקרן'!$C$42</f>
        <v>8.1255089410558259E-6</v>
      </c>
    </row>
    <row r="92" spans="2:18">
      <c r="B92" s="100" t="s">
        <v>2595</v>
      </c>
      <c r="C92" s="82" t="s">
        <v>2517</v>
      </c>
      <c r="D92" s="72" t="s">
        <v>2539</v>
      </c>
      <c r="E92" s="72"/>
      <c r="F92" s="72" t="s">
        <v>297</v>
      </c>
      <c r="G92" s="104">
        <v>42859</v>
      </c>
      <c r="H92" s="72" t="s">
        <v>2504</v>
      </c>
      <c r="I92" s="102">
        <v>0.22000000081052143</v>
      </c>
      <c r="J92" s="82" t="s">
        <v>124</v>
      </c>
      <c r="K92" s="82" t="s">
        <v>128</v>
      </c>
      <c r="L92" s="83">
        <v>2.2799999999999997E-2</v>
      </c>
      <c r="M92" s="83">
        <v>1.2999999978545023E-2</v>
      </c>
      <c r="N92" s="102">
        <v>417.10554500000001</v>
      </c>
      <c r="O92" s="81">
        <v>100.57</v>
      </c>
      <c r="P92" s="102">
        <v>0.41948305299999999</v>
      </c>
      <c r="Q92" s="80">
        <f t="shared" si="1"/>
        <v>2.4029757243000741E-4</v>
      </c>
      <c r="R92" s="80">
        <f>P92/'סכום נכסי הקרן'!$C$42</f>
        <v>8.116631754109092E-6</v>
      </c>
    </row>
    <row r="93" spans="2:18">
      <c r="B93" s="100" t="s">
        <v>2595</v>
      </c>
      <c r="C93" s="82" t="s">
        <v>2517</v>
      </c>
      <c r="D93" s="72" t="s">
        <v>2540</v>
      </c>
      <c r="E93" s="72"/>
      <c r="F93" s="72" t="s">
        <v>297</v>
      </c>
      <c r="G93" s="104">
        <v>43614</v>
      </c>
      <c r="H93" s="72" t="s">
        <v>2504</v>
      </c>
      <c r="I93" s="102">
        <v>1.2600000002386176</v>
      </c>
      <c r="J93" s="82" t="s">
        <v>124</v>
      </c>
      <c r="K93" s="82" t="s">
        <v>128</v>
      </c>
      <c r="L93" s="83">
        <v>2.427E-2</v>
      </c>
      <c r="M93" s="83">
        <v>1.4400000002727056E-2</v>
      </c>
      <c r="N93" s="102">
        <v>2312.625004</v>
      </c>
      <c r="O93" s="81">
        <v>101.48</v>
      </c>
      <c r="P93" s="102">
        <v>2.346851794</v>
      </c>
      <c r="Q93" s="80">
        <f t="shared" si="1"/>
        <v>1.3443756187957558E-3</v>
      </c>
      <c r="R93" s="80">
        <f>P93/'סכום נכסי הקרן'!$C$42</f>
        <v>4.5409538376198215E-5</v>
      </c>
    </row>
    <row r="94" spans="2:18">
      <c r="B94" s="100" t="s">
        <v>2595</v>
      </c>
      <c r="C94" s="82" t="s">
        <v>2517</v>
      </c>
      <c r="D94" s="72">
        <v>7355</v>
      </c>
      <c r="E94" s="72"/>
      <c r="F94" s="72" t="s">
        <v>297</v>
      </c>
      <c r="G94" s="104">
        <v>43842</v>
      </c>
      <c r="H94" s="72" t="s">
        <v>2504</v>
      </c>
      <c r="I94" s="102">
        <v>1.4899999998084581</v>
      </c>
      <c r="J94" s="82" t="s">
        <v>124</v>
      </c>
      <c r="K94" s="82" t="s">
        <v>128</v>
      </c>
      <c r="L94" s="83">
        <v>2.0838000000000002E-2</v>
      </c>
      <c r="M94" s="83">
        <v>1.9199999997886436E-2</v>
      </c>
      <c r="N94" s="102">
        <v>3006.4125020000001</v>
      </c>
      <c r="O94" s="81">
        <v>100.72</v>
      </c>
      <c r="P94" s="102">
        <v>3.0280587420000002</v>
      </c>
      <c r="Q94" s="80">
        <f t="shared" si="1"/>
        <v>1.7345996689836769E-3</v>
      </c>
      <c r="R94" s="80">
        <f>P94/'סכום נכסי הקרן'!$C$42</f>
        <v>5.8590299567179019E-5</v>
      </c>
    </row>
    <row r="95" spans="2:18">
      <c r="B95" s="100" t="s">
        <v>2596</v>
      </c>
      <c r="C95" s="82" t="s">
        <v>2505</v>
      </c>
      <c r="D95" s="72">
        <v>7127</v>
      </c>
      <c r="E95" s="72"/>
      <c r="F95" s="72" t="s">
        <v>297</v>
      </c>
      <c r="G95" s="104">
        <v>43631</v>
      </c>
      <c r="H95" s="72" t="s">
        <v>2504</v>
      </c>
      <c r="I95" s="102">
        <v>6.4700000000000006</v>
      </c>
      <c r="J95" s="82" t="s">
        <v>357</v>
      </c>
      <c r="K95" s="82" t="s">
        <v>128</v>
      </c>
      <c r="L95" s="83">
        <v>3.1E-2</v>
      </c>
      <c r="M95" s="83">
        <v>1.0799999999999999E-2</v>
      </c>
      <c r="N95" s="102">
        <v>36028.300000000003</v>
      </c>
      <c r="O95" s="81">
        <v>113.8</v>
      </c>
      <c r="P95" s="102">
        <v>41.0002</v>
      </c>
      <c r="Q95" s="80">
        <f t="shared" si="1"/>
        <v>2.348664256800093E-2</v>
      </c>
      <c r="R95" s="80">
        <f>P95/'סכום נכסי הקרן'!$C$42</f>
        <v>7.9331816354646304E-4</v>
      </c>
    </row>
    <row r="96" spans="2:18">
      <c r="B96" s="100" t="s">
        <v>2596</v>
      </c>
      <c r="C96" s="82" t="s">
        <v>2505</v>
      </c>
      <c r="D96" s="72">
        <v>7128</v>
      </c>
      <c r="E96" s="72"/>
      <c r="F96" s="72" t="s">
        <v>297</v>
      </c>
      <c r="G96" s="104">
        <v>43634</v>
      </c>
      <c r="H96" s="72" t="s">
        <v>2504</v>
      </c>
      <c r="I96" s="102">
        <v>6.49</v>
      </c>
      <c r="J96" s="82" t="s">
        <v>357</v>
      </c>
      <c r="K96" s="82" t="s">
        <v>128</v>
      </c>
      <c r="L96" s="83">
        <v>2.4900000000000002E-2</v>
      </c>
      <c r="M96" s="83">
        <v>1.0499999999999999E-2</v>
      </c>
      <c r="N96" s="102">
        <v>15255.72</v>
      </c>
      <c r="O96" s="81">
        <v>111.51</v>
      </c>
      <c r="P96" s="102">
        <v>17.011659999999999</v>
      </c>
      <c r="Q96" s="80">
        <f t="shared" si="1"/>
        <v>9.7449958270534945E-3</v>
      </c>
      <c r="R96" s="80">
        <f>P96/'סכום נכסי הקרן'!$C$42</f>
        <v>3.2916080580282101E-4</v>
      </c>
    </row>
    <row r="97" spans="2:18">
      <c r="B97" s="100" t="s">
        <v>2596</v>
      </c>
      <c r="C97" s="82" t="s">
        <v>2505</v>
      </c>
      <c r="D97" s="72">
        <v>7130</v>
      </c>
      <c r="E97" s="72"/>
      <c r="F97" s="72" t="s">
        <v>297</v>
      </c>
      <c r="G97" s="104">
        <v>43634</v>
      </c>
      <c r="H97" s="72" t="s">
        <v>2504</v>
      </c>
      <c r="I97" s="102">
        <v>6.83</v>
      </c>
      <c r="J97" s="82" t="s">
        <v>357</v>
      </c>
      <c r="K97" s="82" t="s">
        <v>128</v>
      </c>
      <c r="L97" s="83">
        <v>3.6000000000000004E-2</v>
      </c>
      <c r="M97" s="83">
        <v>1.1000000000000001E-2</v>
      </c>
      <c r="N97" s="102">
        <v>9681.18</v>
      </c>
      <c r="O97" s="81">
        <v>118.27</v>
      </c>
      <c r="P97" s="102">
        <v>11.44993</v>
      </c>
      <c r="Q97" s="80">
        <f t="shared" si="1"/>
        <v>6.5590024765398922E-3</v>
      </c>
      <c r="R97" s="80">
        <f>P97/'סכום נכסי הקרן'!$C$42</f>
        <v>2.21546173929287E-4</v>
      </c>
    </row>
    <row r="98" spans="2:18">
      <c r="B98" s="100" t="s">
        <v>2597</v>
      </c>
      <c r="C98" s="82" t="s">
        <v>2517</v>
      </c>
      <c r="D98" s="72">
        <v>22333</v>
      </c>
      <c r="E98" s="72"/>
      <c r="F98" s="72" t="s">
        <v>758</v>
      </c>
      <c r="G98" s="104">
        <v>41639</v>
      </c>
      <c r="H98" s="72" t="s">
        <v>307</v>
      </c>
      <c r="I98" s="102">
        <v>1.4700000001092166</v>
      </c>
      <c r="J98" s="82" t="s">
        <v>123</v>
      </c>
      <c r="K98" s="82" t="s">
        <v>128</v>
      </c>
      <c r="L98" s="83">
        <v>3.7000000000000005E-2</v>
      </c>
      <c r="M98" s="83">
        <v>2.3000000000122718E-3</v>
      </c>
      <c r="N98" s="102">
        <v>7611.5905629999997</v>
      </c>
      <c r="O98" s="81">
        <v>107.06</v>
      </c>
      <c r="P98" s="102">
        <v>8.1489685129999998</v>
      </c>
      <c r="Q98" s="80">
        <f t="shared" si="1"/>
        <v>4.6680726133707896E-3</v>
      </c>
      <c r="R98" s="80">
        <f>P98/'סכום נכסי הקרן'!$C$42</f>
        <v>1.5767544391322752E-4</v>
      </c>
    </row>
    <row r="99" spans="2:18">
      <c r="B99" s="100" t="s">
        <v>2597</v>
      </c>
      <c r="C99" s="82" t="s">
        <v>2517</v>
      </c>
      <c r="D99" s="72">
        <v>22334</v>
      </c>
      <c r="E99" s="72"/>
      <c r="F99" s="72" t="s">
        <v>758</v>
      </c>
      <c r="G99" s="104">
        <v>42004</v>
      </c>
      <c r="H99" s="72" t="s">
        <v>307</v>
      </c>
      <c r="I99" s="102">
        <v>1.9400000001295121</v>
      </c>
      <c r="J99" s="82" t="s">
        <v>123</v>
      </c>
      <c r="K99" s="82" t="s">
        <v>128</v>
      </c>
      <c r="L99" s="83">
        <v>3.7000000000000005E-2</v>
      </c>
      <c r="M99" s="83">
        <v>1.7999999989301155E-3</v>
      </c>
      <c r="N99" s="102">
        <v>3262.1102489999994</v>
      </c>
      <c r="O99" s="81">
        <v>108.88</v>
      </c>
      <c r="P99" s="102">
        <v>3.551785491</v>
      </c>
      <c r="Q99" s="80">
        <f t="shared" si="1"/>
        <v>2.0346124239718024E-3</v>
      </c>
      <c r="R99" s="80">
        <f>P99/'סכום נכסי הקרן'!$C$42</f>
        <v>6.8723956054631254E-5</v>
      </c>
    </row>
    <row r="100" spans="2:18">
      <c r="B100" s="100" t="s">
        <v>2597</v>
      </c>
      <c r="C100" s="82" t="s">
        <v>2517</v>
      </c>
      <c r="D100" s="72" t="s">
        <v>2541</v>
      </c>
      <c r="E100" s="72"/>
      <c r="F100" s="72" t="s">
        <v>758</v>
      </c>
      <c r="G100" s="104">
        <v>42759</v>
      </c>
      <c r="H100" s="72" t="s">
        <v>307</v>
      </c>
      <c r="I100" s="102">
        <v>2.9499999996980115</v>
      </c>
      <c r="J100" s="82" t="s">
        <v>123</v>
      </c>
      <c r="K100" s="82" t="s">
        <v>128</v>
      </c>
      <c r="L100" s="83">
        <v>2.4E-2</v>
      </c>
      <c r="M100" s="83">
        <v>9.3999999990604811E-3</v>
      </c>
      <c r="N100" s="102">
        <v>2826.4909200000002</v>
      </c>
      <c r="O100" s="81">
        <v>105.44</v>
      </c>
      <c r="P100" s="102">
        <v>2.9802519620000001</v>
      </c>
      <c r="Q100" s="80">
        <f t="shared" si="1"/>
        <v>1.7072139305193022E-3</v>
      </c>
      <c r="R100" s="80">
        <f>P100/'סכום נכסי הקרן'!$C$42</f>
        <v>5.7665280008380039E-5</v>
      </c>
    </row>
    <row r="101" spans="2:18">
      <c r="B101" s="100" t="s">
        <v>2597</v>
      </c>
      <c r="C101" s="82" t="s">
        <v>2517</v>
      </c>
      <c r="D101" s="72" t="s">
        <v>2542</v>
      </c>
      <c r="E101" s="72"/>
      <c r="F101" s="72" t="s">
        <v>758</v>
      </c>
      <c r="G101" s="104">
        <v>42759</v>
      </c>
      <c r="H101" s="72" t="s">
        <v>307</v>
      </c>
      <c r="I101" s="102">
        <v>2.8899999999185555</v>
      </c>
      <c r="J101" s="82" t="s">
        <v>123</v>
      </c>
      <c r="K101" s="82" t="s">
        <v>128</v>
      </c>
      <c r="L101" s="83">
        <v>3.8800000000000001E-2</v>
      </c>
      <c r="M101" s="83">
        <v>1.5499999997556661E-2</v>
      </c>
      <c r="N101" s="102">
        <v>2826.4909200000002</v>
      </c>
      <c r="O101" s="81">
        <v>108.6</v>
      </c>
      <c r="P101" s="102">
        <v>3.0695690249999998</v>
      </c>
      <c r="Q101" s="80">
        <f t="shared" si="1"/>
        <v>1.7583785085922047E-3</v>
      </c>
      <c r="R101" s="80">
        <f>P101/'סכום נכסי הקרן'!$C$42</f>
        <v>5.9393487392551908E-5</v>
      </c>
    </row>
    <row r="102" spans="2:18">
      <c r="B102" s="100" t="s">
        <v>2598</v>
      </c>
      <c r="C102" s="82" t="s">
        <v>2505</v>
      </c>
      <c r="D102" s="72" t="s">
        <v>2543</v>
      </c>
      <c r="E102" s="72"/>
      <c r="F102" s="72" t="s">
        <v>2544</v>
      </c>
      <c r="G102" s="104">
        <v>42732</v>
      </c>
      <c r="H102" s="72" t="s">
        <v>2504</v>
      </c>
      <c r="I102" s="102">
        <v>3.3100000002918613</v>
      </c>
      <c r="J102" s="82" t="s">
        <v>124</v>
      </c>
      <c r="K102" s="82" t="s">
        <v>128</v>
      </c>
      <c r="L102" s="83">
        <v>2.1613000000000004E-2</v>
      </c>
      <c r="M102" s="83">
        <v>5.6000000004701126E-3</v>
      </c>
      <c r="N102" s="102">
        <v>4785.9413199999999</v>
      </c>
      <c r="O102" s="81">
        <v>106.67</v>
      </c>
      <c r="P102" s="102">
        <v>5.1051635210000006</v>
      </c>
      <c r="Q102" s="80">
        <f t="shared" si="1"/>
        <v>2.9244528287404484E-3</v>
      </c>
      <c r="R102" s="80">
        <f>P102/'סכום נכסי הקרן'!$C$42</f>
        <v>9.8780468121719298E-5</v>
      </c>
    </row>
    <row r="103" spans="2:18">
      <c r="B103" s="100" t="s">
        <v>2599</v>
      </c>
      <c r="C103" s="82" t="s">
        <v>2517</v>
      </c>
      <c r="D103" s="72">
        <v>6718</v>
      </c>
      <c r="E103" s="72"/>
      <c r="F103" s="72" t="s">
        <v>609</v>
      </c>
      <c r="G103" s="104">
        <v>43482</v>
      </c>
      <c r="H103" s="72" t="s">
        <v>126</v>
      </c>
      <c r="I103" s="102">
        <v>3.0600000000116201</v>
      </c>
      <c r="J103" s="82" t="s">
        <v>124</v>
      </c>
      <c r="K103" s="82" t="s">
        <v>128</v>
      </c>
      <c r="L103" s="83">
        <v>4.1299999999999996E-2</v>
      </c>
      <c r="M103" s="83">
        <v>1.0800000000154932E-2</v>
      </c>
      <c r="N103" s="102">
        <v>14131.192648</v>
      </c>
      <c r="O103" s="81">
        <v>109.62</v>
      </c>
      <c r="P103" s="102">
        <v>15.490613596999999</v>
      </c>
      <c r="Q103" s="80">
        <f t="shared" si="1"/>
        <v>8.8736763408899036E-3</v>
      </c>
      <c r="R103" s="80">
        <f>P103/'סכום נכסי הקרן'!$C$42</f>
        <v>2.9972988256105846E-4</v>
      </c>
    </row>
    <row r="104" spans="2:18">
      <c r="B104" s="100" t="s">
        <v>2600</v>
      </c>
      <c r="C104" s="82" t="s">
        <v>2505</v>
      </c>
      <c r="D104" s="72" t="s">
        <v>2545</v>
      </c>
      <c r="E104" s="72"/>
      <c r="F104" s="72" t="s">
        <v>2544</v>
      </c>
      <c r="G104" s="104">
        <v>42242</v>
      </c>
      <c r="H104" s="72" t="s">
        <v>2504</v>
      </c>
      <c r="I104" s="102">
        <v>4.4500000000174325</v>
      </c>
      <c r="J104" s="82" t="s">
        <v>657</v>
      </c>
      <c r="K104" s="82" t="s">
        <v>128</v>
      </c>
      <c r="L104" s="83">
        <v>2.3599999999999999E-2</v>
      </c>
      <c r="M104" s="83">
        <v>6.4999999994770352E-3</v>
      </c>
      <c r="N104" s="102">
        <v>7984.3847249999999</v>
      </c>
      <c r="O104" s="81">
        <v>107.77</v>
      </c>
      <c r="P104" s="102">
        <v>8.6047714529999997</v>
      </c>
      <c r="Q104" s="80">
        <f t="shared" si="1"/>
        <v>4.9291757478243771E-3</v>
      </c>
      <c r="R104" s="80">
        <f>P104/'סכום נכסי הקרן'!$C$42</f>
        <v>1.6649483385034681E-4</v>
      </c>
    </row>
    <row r="105" spans="2:18">
      <c r="B105" s="100" t="s">
        <v>2601</v>
      </c>
      <c r="C105" s="82" t="s">
        <v>2517</v>
      </c>
      <c r="D105" s="72" t="s">
        <v>2546</v>
      </c>
      <c r="E105" s="72"/>
      <c r="F105" s="72" t="s">
        <v>2544</v>
      </c>
      <c r="G105" s="104">
        <v>42978</v>
      </c>
      <c r="H105" s="72" t="s">
        <v>2504</v>
      </c>
      <c r="I105" s="102">
        <v>2.2800000005623504</v>
      </c>
      <c r="J105" s="82" t="s">
        <v>124</v>
      </c>
      <c r="K105" s="82" t="s">
        <v>128</v>
      </c>
      <c r="L105" s="83">
        <v>2.3E-2</v>
      </c>
      <c r="M105" s="83">
        <v>1.6300000009457711E-2</v>
      </c>
      <c r="N105" s="102">
        <v>764.83537200000001</v>
      </c>
      <c r="O105" s="81">
        <v>102.3</v>
      </c>
      <c r="P105" s="102">
        <v>0.78243030199999997</v>
      </c>
      <c r="Q105" s="80">
        <f t="shared" si="1"/>
        <v>4.4820905355210516E-4</v>
      </c>
      <c r="R105" s="80">
        <f>P105/'סכום נכסי הקרן'!$C$42</f>
        <v>1.5139344936994073E-5</v>
      </c>
    </row>
    <row r="106" spans="2:18">
      <c r="B106" s="100" t="s">
        <v>2601</v>
      </c>
      <c r="C106" s="82" t="s">
        <v>2517</v>
      </c>
      <c r="D106" s="72" t="s">
        <v>2547</v>
      </c>
      <c r="E106" s="72"/>
      <c r="F106" s="72" t="s">
        <v>2544</v>
      </c>
      <c r="G106" s="104">
        <v>42978</v>
      </c>
      <c r="H106" s="72" t="s">
        <v>2504</v>
      </c>
      <c r="I106" s="102">
        <v>2.2700000003578746</v>
      </c>
      <c r="J106" s="82" t="s">
        <v>124</v>
      </c>
      <c r="K106" s="82" t="s">
        <v>128</v>
      </c>
      <c r="L106" s="83">
        <v>2.76E-2</v>
      </c>
      <c r="M106" s="83">
        <v>1.7000000003253402E-2</v>
      </c>
      <c r="N106" s="102">
        <v>1784.6158720000001</v>
      </c>
      <c r="O106" s="81">
        <v>103.34</v>
      </c>
      <c r="P106" s="102">
        <v>1.8442220420000002</v>
      </c>
      <c r="Q106" s="80">
        <f t="shared" si="1"/>
        <v>1.0564481128502495E-3</v>
      </c>
      <c r="R106" s="80">
        <f>P106/'סכום נכסי הקרן'!$C$42</f>
        <v>3.5684090407640649E-5</v>
      </c>
    </row>
    <row r="107" spans="2:18">
      <c r="B107" s="100" t="s">
        <v>2602</v>
      </c>
      <c r="C107" s="82" t="s">
        <v>2517</v>
      </c>
      <c r="D107" s="72">
        <v>7561</v>
      </c>
      <c r="E107" s="72"/>
      <c r="F107" s="72" t="s">
        <v>629</v>
      </c>
      <c r="G107" s="104">
        <v>43920</v>
      </c>
      <c r="H107" s="72" t="s">
        <v>126</v>
      </c>
      <c r="I107" s="102">
        <v>6.5500000000000007</v>
      </c>
      <c r="J107" s="82" t="s">
        <v>152</v>
      </c>
      <c r="K107" s="82" t="s">
        <v>128</v>
      </c>
      <c r="L107" s="83">
        <v>5.5918000000000002E-2</v>
      </c>
      <c r="M107" s="83">
        <v>2.7900000000000001E-2</v>
      </c>
      <c r="N107" s="102">
        <v>22106.65</v>
      </c>
      <c r="O107" s="81">
        <v>120.31</v>
      </c>
      <c r="P107" s="102">
        <v>26.596509999999999</v>
      </c>
      <c r="Q107" s="80">
        <f t="shared" si="1"/>
        <v>1.5235601873314335E-2</v>
      </c>
      <c r="R107" s="80">
        <f>P107/'סכום נכסי הקרן'!$C$42</f>
        <v>5.1461930600204728E-4</v>
      </c>
    </row>
    <row r="108" spans="2:18">
      <c r="B108" s="100" t="s">
        <v>2602</v>
      </c>
      <c r="C108" s="82" t="s">
        <v>2517</v>
      </c>
      <c r="D108" s="72">
        <v>7894</v>
      </c>
      <c r="E108" s="72"/>
      <c r="F108" s="72" t="s">
        <v>629</v>
      </c>
      <c r="G108" s="104">
        <v>44068</v>
      </c>
      <c r="H108" s="72" t="s">
        <v>126</v>
      </c>
      <c r="I108" s="102">
        <v>6.59</v>
      </c>
      <c r="J108" s="82" t="s">
        <v>152</v>
      </c>
      <c r="K108" s="82" t="s">
        <v>128</v>
      </c>
      <c r="L108" s="83">
        <v>4.5102999999999997E-2</v>
      </c>
      <c r="M108" s="83">
        <v>3.7000000000000005E-2</v>
      </c>
      <c r="N108" s="102">
        <v>27500.73</v>
      </c>
      <c r="O108" s="81">
        <v>106.74</v>
      </c>
      <c r="P108" s="102">
        <v>29.354279999999999</v>
      </c>
      <c r="Q108" s="80">
        <f t="shared" si="1"/>
        <v>1.6815368759201622E-2</v>
      </c>
      <c r="R108" s="80">
        <f>P108/'סכום נכסי הקרן'!$C$42</f>
        <v>5.6797975380190016E-4</v>
      </c>
    </row>
    <row r="109" spans="2:18">
      <c r="B109" s="100" t="s">
        <v>2602</v>
      </c>
      <c r="C109" s="82" t="s">
        <v>2517</v>
      </c>
      <c r="D109" s="72">
        <v>8076</v>
      </c>
      <c r="E109" s="72"/>
      <c r="F109" s="72" t="s">
        <v>629</v>
      </c>
      <c r="G109" s="104">
        <v>44160</v>
      </c>
      <c r="H109" s="72" t="s">
        <v>126</v>
      </c>
      <c r="I109" s="102">
        <v>6.5200000000000005</v>
      </c>
      <c r="J109" s="82" t="s">
        <v>152</v>
      </c>
      <c r="K109" s="82" t="s">
        <v>128</v>
      </c>
      <c r="L109" s="83">
        <v>4.5465999999999999E-2</v>
      </c>
      <c r="M109" s="83">
        <v>4.6799999999999994E-2</v>
      </c>
      <c r="N109" s="102">
        <v>25376.9</v>
      </c>
      <c r="O109" s="81">
        <v>100.08</v>
      </c>
      <c r="P109" s="102">
        <v>25.397200000000002</v>
      </c>
      <c r="Q109" s="80">
        <f t="shared" si="1"/>
        <v>1.4548586558798086E-2</v>
      </c>
      <c r="R109" s="80">
        <f>P109/'סכום נכסי הקרן'!$C$42</f>
        <v>4.914137019629717E-4</v>
      </c>
    </row>
    <row r="110" spans="2:18">
      <c r="B110" s="100" t="s">
        <v>2603</v>
      </c>
      <c r="C110" s="82" t="s">
        <v>2517</v>
      </c>
      <c r="D110" s="72" t="s">
        <v>2548</v>
      </c>
      <c r="E110" s="72"/>
      <c r="F110" s="72" t="s">
        <v>629</v>
      </c>
      <c r="G110" s="104">
        <v>42372</v>
      </c>
      <c r="H110" s="72" t="s">
        <v>126</v>
      </c>
      <c r="I110" s="102">
        <v>9.3800000000114405</v>
      </c>
      <c r="J110" s="82" t="s">
        <v>124</v>
      </c>
      <c r="K110" s="82" t="s">
        <v>128</v>
      </c>
      <c r="L110" s="83">
        <v>6.7000000000000004E-2</v>
      </c>
      <c r="M110" s="83">
        <v>1.6599999999656757E-2</v>
      </c>
      <c r="N110" s="102">
        <v>5769.8624650000002</v>
      </c>
      <c r="O110" s="81">
        <v>151.47999999999999</v>
      </c>
      <c r="P110" s="102">
        <v>8.7401873549999998</v>
      </c>
      <c r="Q110" s="80">
        <f t="shared" si="1"/>
        <v>5.0067476837734074E-3</v>
      </c>
      <c r="R110" s="80">
        <f>P110/'סכום נכסי הקרן'!$C$42</f>
        <v>1.6911501362238765E-4</v>
      </c>
    </row>
    <row r="111" spans="2:18">
      <c r="B111" s="113"/>
      <c r="C111" s="113"/>
      <c r="D111" s="113"/>
      <c r="E111" s="113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</row>
    <row r="112" spans="2:18">
      <c r="B112" s="113"/>
      <c r="C112" s="113"/>
      <c r="D112" s="113"/>
      <c r="E112" s="113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</row>
    <row r="113" spans="2:18"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102"/>
      <c r="O113" s="81"/>
      <c r="P113" s="72"/>
      <c r="Q113" s="80"/>
      <c r="R113" s="72"/>
    </row>
    <row r="114" spans="2:18">
      <c r="B114" s="99" t="s">
        <v>39</v>
      </c>
      <c r="C114" s="70"/>
      <c r="D114" s="70"/>
      <c r="E114" s="70"/>
      <c r="F114" s="70"/>
      <c r="G114" s="70"/>
      <c r="H114" s="70"/>
      <c r="I114" s="101">
        <v>4.0880186232394493</v>
      </c>
      <c r="J114" s="70"/>
      <c r="K114" s="70"/>
      <c r="L114" s="70"/>
      <c r="M114" s="87">
        <v>2.7971370802637945E-2</v>
      </c>
      <c r="N114" s="101"/>
      <c r="O114" s="79"/>
      <c r="P114" s="101">
        <v>1026.3327200000001</v>
      </c>
      <c r="Q114" s="78">
        <f t="shared" si="1"/>
        <v>0.58792663817454993</v>
      </c>
      <c r="R114" s="78">
        <f>P114/'סכום נכסי הקרן'!$C$42</f>
        <v>1.9858644314370327E-2</v>
      </c>
    </row>
    <row r="115" spans="2:18">
      <c r="B115" s="85" t="s">
        <v>37</v>
      </c>
      <c r="C115" s="70"/>
      <c r="D115" s="70"/>
      <c r="E115" s="70"/>
      <c r="F115" s="70"/>
      <c r="G115" s="70"/>
      <c r="H115" s="70"/>
      <c r="I115" s="101">
        <v>4.0880186232394493</v>
      </c>
      <c r="J115" s="70"/>
      <c r="K115" s="70"/>
      <c r="L115" s="70"/>
      <c r="M115" s="87">
        <v>2.7971370802637945E-2</v>
      </c>
      <c r="N115" s="101"/>
      <c r="O115" s="79"/>
      <c r="P115" s="101">
        <v>1026.3327200000001</v>
      </c>
      <c r="Q115" s="78">
        <f t="shared" si="1"/>
        <v>0.58792663817454993</v>
      </c>
      <c r="R115" s="78">
        <f>P115/'סכום נכסי הקרן'!$C$42</f>
        <v>1.9858644314370327E-2</v>
      </c>
    </row>
    <row r="116" spans="2:18">
      <c r="B116" s="100" t="s">
        <v>2604</v>
      </c>
      <c r="C116" s="82" t="s">
        <v>2517</v>
      </c>
      <c r="D116" s="72">
        <v>6831</v>
      </c>
      <c r="E116" s="72"/>
      <c r="F116" s="72" t="s">
        <v>2519</v>
      </c>
      <c r="G116" s="104">
        <v>43552</v>
      </c>
      <c r="H116" s="72" t="s">
        <v>2504</v>
      </c>
      <c r="I116" s="102">
        <v>5.04</v>
      </c>
      <c r="J116" s="82" t="s">
        <v>151</v>
      </c>
      <c r="K116" s="82" t="s">
        <v>127</v>
      </c>
      <c r="L116" s="83">
        <v>4.5999999999999999E-2</v>
      </c>
      <c r="M116" s="83">
        <v>2.4000000000000004E-2</v>
      </c>
      <c r="N116" s="102">
        <v>12580.91</v>
      </c>
      <c r="O116" s="81">
        <v>112.89</v>
      </c>
      <c r="P116" s="102">
        <v>45.661339999999996</v>
      </c>
      <c r="Q116" s="80">
        <f t="shared" si="1"/>
        <v>2.6156740009950281E-2</v>
      </c>
      <c r="R116" s="80">
        <f>P116/'סכום נכסי הקרן'!$C$42</f>
        <v>8.8350716323019516E-4</v>
      </c>
    </row>
    <row r="117" spans="2:18">
      <c r="B117" s="100" t="s">
        <v>2604</v>
      </c>
      <c r="C117" s="82" t="s">
        <v>2505</v>
      </c>
      <c r="D117" s="72">
        <v>7598</v>
      </c>
      <c r="E117" s="72"/>
      <c r="F117" s="72" t="s">
        <v>2519</v>
      </c>
      <c r="G117" s="104">
        <v>43942</v>
      </c>
      <c r="H117" s="72" t="s">
        <v>2504</v>
      </c>
      <c r="I117" s="102">
        <v>4.87</v>
      </c>
      <c r="J117" s="82" t="s">
        <v>151</v>
      </c>
      <c r="K117" s="82" t="s">
        <v>127</v>
      </c>
      <c r="L117" s="83">
        <v>5.4400000000000004E-2</v>
      </c>
      <c r="M117" s="83">
        <v>3.9599999999999996E-2</v>
      </c>
      <c r="N117" s="102">
        <v>18013.650000000001</v>
      </c>
      <c r="O117" s="81">
        <v>109.08</v>
      </c>
      <c r="P117" s="102">
        <v>63.172460000000001</v>
      </c>
      <c r="Q117" s="80">
        <f t="shared" si="1"/>
        <v>3.618784757541027E-2</v>
      </c>
      <c r="R117" s="80">
        <f>P117/'סכום נכסי הקרן'!$C$42</f>
        <v>1.2223320850608629E-3</v>
      </c>
    </row>
    <row r="118" spans="2:18">
      <c r="B118" s="100" t="s">
        <v>2605</v>
      </c>
      <c r="C118" s="82" t="s">
        <v>2505</v>
      </c>
      <c r="D118" s="72" t="s">
        <v>2549</v>
      </c>
      <c r="E118" s="72"/>
      <c r="F118" s="72" t="s">
        <v>967</v>
      </c>
      <c r="G118" s="104">
        <v>43811</v>
      </c>
      <c r="H118" s="72" t="s">
        <v>912</v>
      </c>
      <c r="I118" s="102">
        <v>9.59</v>
      </c>
      <c r="J118" s="82" t="s">
        <v>882</v>
      </c>
      <c r="K118" s="82" t="s">
        <v>127</v>
      </c>
      <c r="L118" s="83">
        <v>4.4800000000000006E-2</v>
      </c>
      <c r="M118" s="83">
        <v>3.0699999999999998E-2</v>
      </c>
      <c r="N118" s="102">
        <v>6327.45</v>
      </c>
      <c r="O118" s="81">
        <v>115.36</v>
      </c>
      <c r="P118" s="102">
        <v>23.467369999999999</v>
      </c>
      <c r="Q118" s="80">
        <f t="shared" si="1"/>
        <v>1.3443098599544099E-2</v>
      </c>
      <c r="R118" s="80">
        <f>P118/'סכום נכסי הקרן'!$C$42</f>
        <v>4.5407317212270572E-4</v>
      </c>
    </row>
    <row r="119" spans="2:18">
      <c r="B119" s="100" t="s">
        <v>2606</v>
      </c>
      <c r="C119" s="82" t="s">
        <v>2505</v>
      </c>
      <c r="D119" s="72">
        <v>7889</v>
      </c>
      <c r="E119" s="72"/>
      <c r="F119" s="72" t="s">
        <v>640</v>
      </c>
      <c r="G119" s="104">
        <v>44064</v>
      </c>
      <c r="H119" s="72"/>
      <c r="I119" s="102">
        <v>4.9399999999999995</v>
      </c>
      <c r="J119" s="82" t="s">
        <v>882</v>
      </c>
      <c r="K119" s="82" t="s">
        <v>127</v>
      </c>
      <c r="L119" s="83">
        <v>3.6499999999999998E-2</v>
      </c>
      <c r="M119" s="83">
        <v>3.4099999999999991E-2</v>
      </c>
      <c r="N119" s="102">
        <v>5618.14</v>
      </c>
      <c r="O119" s="81">
        <v>101.66</v>
      </c>
      <c r="P119" s="102">
        <v>18.36215</v>
      </c>
      <c r="Q119" s="80">
        <f t="shared" si="1"/>
        <v>1.0518613417252069E-2</v>
      </c>
      <c r="R119" s="80">
        <f>P119/'סכום נכסי הקרן'!$C$42</f>
        <v>3.5529161118152313E-4</v>
      </c>
    </row>
    <row r="120" spans="2:18">
      <c r="B120" s="100" t="s">
        <v>2606</v>
      </c>
      <c r="C120" s="82" t="s">
        <v>2505</v>
      </c>
      <c r="D120" s="72">
        <v>7979</v>
      </c>
      <c r="E120" s="72"/>
      <c r="F120" s="72" t="s">
        <v>640</v>
      </c>
      <c r="G120" s="104">
        <v>44104</v>
      </c>
      <c r="H120" s="72"/>
      <c r="I120" s="102">
        <v>4.9400000000000004</v>
      </c>
      <c r="J120" s="82" t="s">
        <v>882</v>
      </c>
      <c r="K120" s="82" t="s">
        <v>127</v>
      </c>
      <c r="L120" s="83">
        <v>3.6499999999999998E-2</v>
      </c>
      <c r="M120" s="83">
        <v>3.4099999999999998E-2</v>
      </c>
      <c r="N120" s="102">
        <v>500.78</v>
      </c>
      <c r="O120" s="81">
        <v>101.66</v>
      </c>
      <c r="P120" s="102">
        <v>1.63672</v>
      </c>
      <c r="Q120" s="80">
        <f t="shared" si="1"/>
        <v>9.3758219774290079E-4</v>
      </c>
      <c r="R120" s="80">
        <f>P120/'סכום נכסי הקרן'!$C$42</f>
        <v>3.166910660532795E-5</v>
      </c>
    </row>
    <row r="121" spans="2:18">
      <c r="B121" s="100" t="s">
        <v>2606</v>
      </c>
      <c r="C121" s="82" t="s">
        <v>2505</v>
      </c>
      <c r="D121" s="72">
        <v>8037</v>
      </c>
      <c r="E121" s="72"/>
      <c r="F121" s="72" t="s">
        <v>640</v>
      </c>
      <c r="G121" s="104">
        <v>44134</v>
      </c>
      <c r="H121" s="72"/>
      <c r="I121" s="102">
        <v>4.9400000000000004</v>
      </c>
      <c r="J121" s="82" t="s">
        <v>882</v>
      </c>
      <c r="K121" s="82" t="s">
        <v>127</v>
      </c>
      <c r="L121" s="83">
        <v>3.6499999999999998E-2</v>
      </c>
      <c r="M121" s="83">
        <v>3.4099999999999998E-2</v>
      </c>
      <c r="N121" s="102">
        <v>636.41</v>
      </c>
      <c r="O121" s="81">
        <v>101.66</v>
      </c>
      <c r="P121" s="102">
        <v>2.08</v>
      </c>
      <c r="Q121" s="80">
        <f t="shared" si="1"/>
        <v>1.1915116643685137E-3</v>
      </c>
      <c r="R121" s="80">
        <f>P121/'סכום נכסי הקרן'!$C$42</f>
        <v>4.0246188559486127E-5</v>
      </c>
    </row>
    <row r="122" spans="2:18">
      <c r="B122" s="100" t="s">
        <v>2606</v>
      </c>
      <c r="C122" s="82" t="s">
        <v>2505</v>
      </c>
      <c r="D122" s="72">
        <v>8102</v>
      </c>
      <c r="E122" s="72"/>
      <c r="F122" s="72" t="s">
        <v>640</v>
      </c>
      <c r="G122" s="104">
        <v>44165</v>
      </c>
      <c r="H122" s="72"/>
      <c r="I122" s="102">
        <v>4.9400000000000004</v>
      </c>
      <c r="J122" s="82" t="s">
        <v>882</v>
      </c>
      <c r="K122" s="82" t="s">
        <v>127</v>
      </c>
      <c r="L122" s="83">
        <v>3.6499999999999998E-2</v>
      </c>
      <c r="M122" s="83">
        <v>3.4099999999999998E-2</v>
      </c>
      <c r="N122" s="102">
        <v>751.17</v>
      </c>
      <c r="O122" s="81">
        <v>101.66</v>
      </c>
      <c r="P122" s="102">
        <v>2.4550999999999998</v>
      </c>
      <c r="Q122" s="80">
        <f t="shared" si="1"/>
        <v>1.4063847534572778E-3</v>
      </c>
      <c r="R122" s="80">
        <f>P122/'סכום נכסי הקרן'!$C$42</f>
        <v>4.7504046890574219E-5</v>
      </c>
    </row>
    <row r="123" spans="2:18">
      <c r="B123" s="100" t="s">
        <v>2606</v>
      </c>
      <c r="C123" s="82" t="s">
        <v>2505</v>
      </c>
      <c r="D123" s="72">
        <v>8164</v>
      </c>
      <c r="E123" s="72"/>
      <c r="F123" s="72" t="s">
        <v>640</v>
      </c>
      <c r="G123" s="104">
        <v>44196</v>
      </c>
      <c r="H123" s="72"/>
      <c r="I123" s="102">
        <v>4.92</v>
      </c>
      <c r="J123" s="82" t="s">
        <v>882</v>
      </c>
      <c r="K123" s="82" t="s">
        <v>127</v>
      </c>
      <c r="L123" s="83">
        <v>3.6499999999999998E-2</v>
      </c>
      <c r="M123" s="83">
        <v>4.2899999999999994E-2</v>
      </c>
      <c r="N123" s="102">
        <v>1664.05</v>
      </c>
      <c r="O123" s="81">
        <v>97.5</v>
      </c>
      <c r="P123" s="102">
        <v>5.2161800000000005</v>
      </c>
      <c r="Q123" s="80">
        <f t="shared" si="1"/>
        <v>2.9880477468489206E-3</v>
      </c>
      <c r="R123" s="80">
        <f>P123/'סכום נכסי הקרן'!$C$42</f>
        <v>1.0092854030779825E-4</v>
      </c>
    </row>
    <row r="124" spans="2:18">
      <c r="B124" s="100" t="s">
        <v>2607</v>
      </c>
      <c r="C124" s="82" t="s">
        <v>2505</v>
      </c>
      <c r="D124" s="72">
        <v>8056</v>
      </c>
      <c r="E124" s="72"/>
      <c r="F124" s="72" t="s">
        <v>640</v>
      </c>
      <c r="G124" s="104">
        <v>44141</v>
      </c>
      <c r="H124" s="72"/>
      <c r="I124" s="102">
        <v>2.98</v>
      </c>
      <c r="J124" s="82" t="s">
        <v>882</v>
      </c>
      <c r="K124" s="82" t="s">
        <v>127</v>
      </c>
      <c r="L124" s="83">
        <v>4.7538999999999998E-2</v>
      </c>
      <c r="M124" s="83">
        <v>5.0200000000000002E-2</v>
      </c>
      <c r="N124" s="102">
        <v>13896.55</v>
      </c>
      <c r="O124" s="81">
        <v>99.63</v>
      </c>
      <c r="P124" s="102">
        <v>44.512129999999999</v>
      </c>
      <c r="Q124" s="80">
        <f t="shared" si="1"/>
        <v>2.5498424086965215E-2</v>
      </c>
      <c r="R124" s="80">
        <f>P124/'סכום נכסי הקרן'!$C$42</f>
        <v>8.6127095055978803E-4</v>
      </c>
    </row>
    <row r="125" spans="2:18">
      <c r="B125" s="100" t="s">
        <v>2608</v>
      </c>
      <c r="C125" s="82" t="s">
        <v>2505</v>
      </c>
      <c r="D125" s="72">
        <v>7903</v>
      </c>
      <c r="E125" s="72"/>
      <c r="F125" s="72" t="s">
        <v>640</v>
      </c>
      <c r="G125" s="104">
        <v>44070</v>
      </c>
      <c r="H125" s="72"/>
      <c r="I125" s="102">
        <v>3.6899999999999995</v>
      </c>
      <c r="J125" s="82" t="s">
        <v>910</v>
      </c>
      <c r="K125" s="82" t="s">
        <v>127</v>
      </c>
      <c r="L125" s="83">
        <v>2.7339000000000002E-2</v>
      </c>
      <c r="M125" s="83">
        <v>2.8099999999999993E-2</v>
      </c>
      <c r="N125" s="102">
        <v>11390.76</v>
      </c>
      <c r="O125" s="81">
        <v>100.67</v>
      </c>
      <c r="P125" s="102">
        <v>36.866660000000003</v>
      </c>
      <c r="Q125" s="80">
        <f t="shared" ref="Q125:Q162" si="2">IFERROR(P125/$P$10,0)</f>
        <v>2.1118776642455823E-2</v>
      </c>
      <c r="R125" s="80">
        <f>P125/'סכום נכסי הקרן'!$C$42</f>
        <v>7.1333776438387735E-4</v>
      </c>
    </row>
    <row r="126" spans="2:18">
      <c r="B126" s="100" t="s">
        <v>2608</v>
      </c>
      <c r="C126" s="82" t="s">
        <v>2505</v>
      </c>
      <c r="D126" s="72">
        <v>7364</v>
      </c>
      <c r="E126" s="72"/>
      <c r="F126" s="72" t="s">
        <v>640</v>
      </c>
      <c r="G126" s="104">
        <v>43846</v>
      </c>
      <c r="H126" s="72"/>
      <c r="I126" s="102">
        <v>2.29</v>
      </c>
      <c r="J126" s="82" t="s">
        <v>882</v>
      </c>
      <c r="K126" s="82" t="s">
        <v>129</v>
      </c>
      <c r="L126" s="83">
        <v>1.7500000000000002E-2</v>
      </c>
      <c r="M126" s="83">
        <v>1.3699999999999999E-2</v>
      </c>
      <c r="N126" s="102">
        <v>22332.03</v>
      </c>
      <c r="O126" s="81">
        <v>100.94</v>
      </c>
      <c r="P126" s="102">
        <v>88.907710000000009</v>
      </c>
      <c r="Q126" s="80">
        <f t="shared" si="2"/>
        <v>5.093008342177556E-2</v>
      </c>
      <c r="R126" s="80">
        <f>P126/'סכום נכסי הקרן'!$C$42</f>
        <v>1.720286760121207E-3</v>
      </c>
    </row>
    <row r="127" spans="2:18">
      <c r="B127" s="100" t="s">
        <v>2609</v>
      </c>
      <c r="C127" s="82" t="s">
        <v>2505</v>
      </c>
      <c r="D127" s="72">
        <v>8160</v>
      </c>
      <c r="E127" s="72"/>
      <c r="F127" s="72" t="s">
        <v>640</v>
      </c>
      <c r="G127" s="104">
        <v>44195</v>
      </c>
      <c r="H127" s="72"/>
      <c r="I127" s="102">
        <v>5.4600000000000009</v>
      </c>
      <c r="J127" s="82" t="s">
        <v>882</v>
      </c>
      <c r="K127" s="82" t="s">
        <v>129</v>
      </c>
      <c r="L127" s="83">
        <v>2.6249999999999999E-2</v>
      </c>
      <c r="M127" s="83">
        <v>2.86E-2</v>
      </c>
      <c r="N127" s="102">
        <v>1441.1</v>
      </c>
      <c r="O127" s="81">
        <v>99.1</v>
      </c>
      <c r="P127" s="102">
        <v>5.6326899999999993</v>
      </c>
      <c r="Q127" s="80">
        <f t="shared" si="2"/>
        <v>3.2266422292172511E-3</v>
      </c>
      <c r="R127" s="80">
        <f>P127/'סכום נכסי הקרן'!$C$42</f>
        <v>1.0898764607554417E-4</v>
      </c>
    </row>
    <row r="128" spans="2:18">
      <c r="B128" s="100" t="s">
        <v>2609</v>
      </c>
      <c r="C128" s="82" t="s">
        <v>2505</v>
      </c>
      <c r="D128" s="72">
        <v>8159</v>
      </c>
      <c r="E128" s="72"/>
      <c r="F128" s="72" t="s">
        <v>640</v>
      </c>
      <c r="G128" s="104">
        <v>44195</v>
      </c>
      <c r="H128" s="72"/>
      <c r="I128" s="102">
        <v>5.43</v>
      </c>
      <c r="J128" s="82" t="s">
        <v>882</v>
      </c>
      <c r="K128" s="82" t="s">
        <v>130</v>
      </c>
      <c r="L128" s="83">
        <v>2.8999E-2</v>
      </c>
      <c r="M128" s="83">
        <v>3.1099999999999999E-2</v>
      </c>
      <c r="N128" s="102">
        <v>1070.03</v>
      </c>
      <c r="O128" s="81">
        <v>99.1</v>
      </c>
      <c r="P128" s="102">
        <v>4.6571800000000003</v>
      </c>
      <c r="Q128" s="80">
        <f t="shared" si="2"/>
        <v>2.6678289870498821E-3</v>
      </c>
      <c r="R128" s="80">
        <f>P128/'סכום נכסי הקרן'!$C$42</f>
        <v>9.0112377132436344E-5</v>
      </c>
    </row>
    <row r="129" spans="2:18">
      <c r="B129" s="100" t="s">
        <v>2610</v>
      </c>
      <c r="C129" s="82" t="s">
        <v>2505</v>
      </c>
      <c r="D129" s="72">
        <v>7952</v>
      </c>
      <c r="E129" s="72"/>
      <c r="F129" s="72" t="s">
        <v>640</v>
      </c>
      <c r="G129" s="104">
        <v>44095</v>
      </c>
      <c r="H129" s="72"/>
      <c r="I129" s="102">
        <v>2.1400000000000006</v>
      </c>
      <c r="J129" s="82" t="s">
        <v>910</v>
      </c>
      <c r="K129" s="82" t="s">
        <v>127</v>
      </c>
      <c r="L129" s="83">
        <v>3.6516E-2</v>
      </c>
      <c r="M129" s="83">
        <v>3.6499999999999998E-2</v>
      </c>
      <c r="N129" s="102">
        <v>414.21</v>
      </c>
      <c r="O129" s="81">
        <v>100.33</v>
      </c>
      <c r="P129" s="102">
        <v>1.33606</v>
      </c>
      <c r="Q129" s="80">
        <f t="shared" si="2"/>
        <v>7.6535147802701754E-4</v>
      </c>
      <c r="R129" s="80">
        <f>P129/'סכום נכסי הקרן'!$C$42</f>
        <v>2.5851597445570691E-5</v>
      </c>
    </row>
    <row r="130" spans="2:18">
      <c r="B130" s="100" t="s">
        <v>2610</v>
      </c>
      <c r="C130" s="82" t="s">
        <v>2505</v>
      </c>
      <c r="D130" s="72">
        <v>7996</v>
      </c>
      <c r="E130" s="72"/>
      <c r="F130" s="72" t="s">
        <v>640</v>
      </c>
      <c r="G130" s="104">
        <v>44124</v>
      </c>
      <c r="H130" s="72"/>
      <c r="I130" s="102">
        <v>2.1399999999999997</v>
      </c>
      <c r="J130" s="82" t="s">
        <v>910</v>
      </c>
      <c r="K130" s="82" t="s">
        <v>127</v>
      </c>
      <c r="L130" s="83">
        <v>3.6516E-2</v>
      </c>
      <c r="M130" s="83">
        <v>3.6499999999999998E-2</v>
      </c>
      <c r="N130" s="102">
        <v>656.18</v>
      </c>
      <c r="O130" s="81">
        <v>100.33</v>
      </c>
      <c r="P130" s="102">
        <v>2.1165700000000003</v>
      </c>
      <c r="Q130" s="80">
        <f t="shared" si="2"/>
        <v>1.2124605016598392E-3</v>
      </c>
      <c r="R130" s="80">
        <f>P130/'סכום נכסי הקרן'!$C$42</f>
        <v>4.0953786211226709E-5</v>
      </c>
    </row>
    <row r="131" spans="2:18">
      <c r="B131" s="100" t="s">
        <v>2610</v>
      </c>
      <c r="C131" s="82" t="s">
        <v>2505</v>
      </c>
      <c r="D131" s="72">
        <v>8078</v>
      </c>
      <c r="E131" s="72"/>
      <c r="F131" s="72" t="s">
        <v>640</v>
      </c>
      <c r="G131" s="104">
        <v>44155</v>
      </c>
      <c r="H131" s="72"/>
      <c r="I131" s="102">
        <v>2.14</v>
      </c>
      <c r="J131" s="82" t="s">
        <v>910</v>
      </c>
      <c r="K131" s="82" t="s">
        <v>127</v>
      </c>
      <c r="L131" s="83">
        <v>3.6516E-2</v>
      </c>
      <c r="M131" s="83">
        <v>3.6499999999999998E-2</v>
      </c>
      <c r="N131" s="102">
        <v>724.21</v>
      </c>
      <c r="O131" s="81">
        <v>100.33</v>
      </c>
      <c r="P131" s="102">
        <v>2.33602</v>
      </c>
      <c r="Q131" s="80">
        <f t="shared" si="2"/>
        <v>1.3381707106721805E-3</v>
      </c>
      <c r="R131" s="80">
        <f>P131/'סכום נכסי הקרן'!$C$42</f>
        <v>4.5199952595543644E-5</v>
      </c>
    </row>
    <row r="132" spans="2:18">
      <c r="B132" s="100" t="s">
        <v>2610</v>
      </c>
      <c r="C132" s="82" t="s">
        <v>2505</v>
      </c>
      <c r="D132" s="72">
        <v>7902</v>
      </c>
      <c r="E132" s="72"/>
      <c r="F132" s="72" t="s">
        <v>640</v>
      </c>
      <c r="G132" s="104">
        <v>44063</v>
      </c>
      <c r="H132" s="72"/>
      <c r="I132" s="102">
        <v>2.1399999999999997</v>
      </c>
      <c r="J132" s="82" t="s">
        <v>910</v>
      </c>
      <c r="K132" s="82" t="s">
        <v>127</v>
      </c>
      <c r="L132" s="83">
        <v>3.6516E-2</v>
      </c>
      <c r="M132" s="83">
        <v>3.6499999999999998E-2</v>
      </c>
      <c r="N132" s="102">
        <v>920.85</v>
      </c>
      <c r="O132" s="81">
        <v>100.33</v>
      </c>
      <c r="P132" s="102">
        <v>2.9703000000000004</v>
      </c>
      <c r="Q132" s="80">
        <f t="shared" si="2"/>
        <v>1.7015130272470178E-3</v>
      </c>
      <c r="R132" s="80">
        <f>P132/'סכום נכסי הקרן'!$C$42</f>
        <v>5.7472718210693102E-5</v>
      </c>
    </row>
    <row r="133" spans="2:18">
      <c r="B133" s="100" t="s">
        <v>2610</v>
      </c>
      <c r="C133" s="82" t="s">
        <v>2505</v>
      </c>
      <c r="D133" s="72">
        <v>8129</v>
      </c>
      <c r="E133" s="72"/>
      <c r="F133" s="72" t="s">
        <v>640</v>
      </c>
      <c r="G133" s="104">
        <v>44186</v>
      </c>
      <c r="H133" s="72"/>
      <c r="I133" s="102">
        <v>2.14</v>
      </c>
      <c r="J133" s="82" t="s">
        <v>910</v>
      </c>
      <c r="K133" s="82" t="s">
        <v>127</v>
      </c>
      <c r="L133" s="83">
        <v>3.6516E-2</v>
      </c>
      <c r="M133" s="83">
        <v>3.6500000000000005E-2</v>
      </c>
      <c r="N133" s="102">
        <v>1643.71</v>
      </c>
      <c r="O133" s="81">
        <v>100.32</v>
      </c>
      <c r="P133" s="102">
        <v>5.3014399999999995</v>
      </c>
      <c r="Q133" s="80">
        <f t="shared" si="2"/>
        <v>3.0368882682451021E-3</v>
      </c>
      <c r="R133" s="80">
        <f>P133/'סכום נכסי הקרן'!$C$42</f>
        <v>1.0257824705615486E-4</v>
      </c>
    </row>
    <row r="134" spans="2:18">
      <c r="B134" s="100" t="s">
        <v>2611</v>
      </c>
      <c r="C134" s="82" t="s">
        <v>2505</v>
      </c>
      <c r="D134" s="72">
        <v>8062</v>
      </c>
      <c r="E134" s="72"/>
      <c r="F134" s="72" t="s">
        <v>640</v>
      </c>
      <c r="G134" s="104">
        <v>44137</v>
      </c>
      <c r="H134" s="72"/>
      <c r="I134" s="102">
        <v>1.6800000000000004</v>
      </c>
      <c r="J134" s="82" t="s">
        <v>935</v>
      </c>
      <c r="K134" s="82" t="s">
        <v>127</v>
      </c>
      <c r="L134" s="83">
        <v>2.155E-2</v>
      </c>
      <c r="M134" s="83">
        <v>2.6700000000000005E-2</v>
      </c>
      <c r="N134" s="102">
        <v>36942.18</v>
      </c>
      <c r="O134" s="81">
        <v>99.41</v>
      </c>
      <c r="P134" s="102">
        <v>118.0684</v>
      </c>
      <c r="Q134" s="80">
        <f t="shared" si="2"/>
        <v>6.7634555669868951E-2</v>
      </c>
      <c r="R134" s="80">
        <f>P134/'סכום נכסי הקרן'!$C$42</f>
        <v>2.2845207160177073E-3</v>
      </c>
    </row>
    <row r="135" spans="2:18">
      <c r="B135" s="100" t="s">
        <v>2611</v>
      </c>
      <c r="C135" s="82" t="s">
        <v>2505</v>
      </c>
      <c r="D135" s="72">
        <v>8144</v>
      </c>
      <c r="E135" s="72"/>
      <c r="F135" s="72" t="s">
        <v>640</v>
      </c>
      <c r="G135" s="104">
        <v>44188</v>
      </c>
      <c r="H135" s="72"/>
      <c r="I135" s="102">
        <v>1.6799999999999997</v>
      </c>
      <c r="J135" s="82" t="s">
        <v>935</v>
      </c>
      <c r="K135" s="82" t="s">
        <v>127</v>
      </c>
      <c r="L135" s="83">
        <v>2.155E-2</v>
      </c>
      <c r="M135" s="83">
        <v>2.6599999999999999E-2</v>
      </c>
      <c r="N135" s="102">
        <v>460.43</v>
      </c>
      <c r="O135" s="81">
        <v>99.28</v>
      </c>
      <c r="P135" s="102">
        <v>1.4696400000000001</v>
      </c>
      <c r="Q135" s="80">
        <f t="shared" si="2"/>
        <v>8.4187173193391474E-4</v>
      </c>
      <c r="R135" s="80">
        <f>P135/'סכום נכסי הקרן'!$C$42</f>
        <v>2.8436254112770766E-5</v>
      </c>
    </row>
    <row r="136" spans="2:18">
      <c r="B136" s="100" t="s">
        <v>2611</v>
      </c>
      <c r="C136" s="82" t="s">
        <v>2505</v>
      </c>
      <c r="D136" s="72">
        <v>8072</v>
      </c>
      <c r="E136" s="72"/>
      <c r="F136" s="72" t="s">
        <v>640</v>
      </c>
      <c r="G136" s="104">
        <v>44152</v>
      </c>
      <c r="H136" s="72"/>
      <c r="I136" s="102">
        <v>1.68</v>
      </c>
      <c r="J136" s="82" t="s">
        <v>935</v>
      </c>
      <c r="K136" s="82" t="s">
        <v>127</v>
      </c>
      <c r="L136" s="83">
        <v>2.155E-2</v>
      </c>
      <c r="M136" s="83">
        <v>2.6699999999999995E-2</v>
      </c>
      <c r="N136" s="102">
        <v>2464.7399999999998</v>
      </c>
      <c r="O136" s="81">
        <v>99.41</v>
      </c>
      <c r="P136" s="102">
        <v>7.8773900000000001</v>
      </c>
      <c r="Q136" s="80">
        <f t="shared" si="2"/>
        <v>4.5125009950864837E-3</v>
      </c>
      <c r="R136" s="80">
        <f>P136/'סכום נכסי הקרן'!$C$42</f>
        <v>1.5242063620029346E-4</v>
      </c>
    </row>
    <row r="137" spans="2:18">
      <c r="B137" s="100" t="s">
        <v>2612</v>
      </c>
      <c r="C137" s="82" t="s">
        <v>2505</v>
      </c>
      <c r="D137" s="72">
        <v>8125</v>
      </c>
      <c r="E137" s="72"/>
      <c r="F137" s="72" t="s">
        <v>640</v>
      </c>
      <c r="G137" s="104">
        <v>44174</v>
      </c>
      <c r="H137" s="72"/>
      <c r="I137" s="102">
        <v>3.67</v>
      </c>
      <c r="J137" s="82" t="s">
        <v>935</v>
      </c>
      <c r="K137" s="82" t="s">
        <v>127</v>
      </c>
      <c r="L137" s="83">
        <v>2.3987999999999999E-2</v>
      </c>
      <c r="M137" s="83">
        <v>3.5399999999999994E-2</v>
      </c>
      <c r="N137" s="102">
        <v>30664.27</v>
      </c>
      <c r="O137" s="81">
        <v>96.34</v>
      </c>
      <c r="P137" s="102">
        <v>94.977410000000006</v>
      </c>
      <c r="Q137" s="80">
        <f t="shared" si="2"/>
        <v>5.4407063397360927E-2</v>
      </c>
      <c r="R137" s="80">
        <f>P137/'סכום נכסי הקרן'!$C$42</f>
        <v>1.8377301691113574E-3</v>
      </c>
    </row>
    <row r="138" spans="2:18">
      <c r="B138" s="100" t="s">
        <v>2613</v>
      </c>
      <c r="C138" s="82" t="s">
        <v>2505</v>
      </c>
      <c r="D138" s="72">
        <v>7373</v>
      </c>
      <c r="E138" s="72"/>
      <c r="F138" s="72" t="s">
        <v>640</v>
      </c>
      <c r="G138" s="104">
        <v>43857</v>
      </c>
      <c r="H138" s="72"/>
      <c r="I138" s="102">
        <v>4.42</v>
      </c>
      <c r="J138" s="82" t="s">
        <v>882</v>
      </c>
      <c r="K138" s="82" t="s">
        <v>127</v>
      </c>
      <c r="L138" s="83">
        <v>2.6467000000000001E-2</v>
      </c>
      <c r="M138" s="83">
        <v>2.8600000000000004E-2</v>
      </c>
      <c r="N138" s="102">
        <v>2582.98</v>
      </c>
      <c r="O138" s="81">
        <v>99.37</v>
      </c>
      <c r="P138" s="102">
        <v>8.25197</v>
      </c>
      <c r="Q138" s="80">
        <f t="shared" si="2"/>
        <v>4.7270762062591558E-3</v>
      </c>
      <c r="R138" s="80">
        <f>P138/'סכום נכסי הקרן'!$C$42</f>
        <v>1.5966843298424169E-4</v>
      </c>
    </row>
    <row r="139" spans="2:18">
      <c r="B139" s="100" t="s">
        <v>2614</v>
      </c>
      <c r="C139" s="82" t="s">
        <v>2505</v>
      </c>
      <c r="D139" s="72">
        <v>7646</v>
      </c>
      <c r="E139" s="72"/>
      <c r="F139" s="72" t="s">
        <v>640</v>
      </c>
      <c r="G139" s="104">
        <v>43951</v>
      </c>
      <c r="H139" s="72"/>
      <c r="I139" s="102">
        <v>11</v>
      </c>
      <c r="J139" s="82" t="s">
        <v>882</v>
      </c>
      <c r="K139" s="82" t="s">
        <v>130</v>
      </c>
      <c r="L139" s="83">
        <v>2.9388999999999998E-2</v>
      </c>
      <c r="M139" s="83">
        <v>2.4900000000000002E-2</v>
      </c>
      <c r="N139" s="102">
        <v>95.14</v>
      </c>
      <c r="O139" s="81">
        <v>105.09</v>
      </c>
      <c r="P139" s="102">
        <v>0.43911</v>
      </c>
      <c r="Q139" s="80">
        <f t="shared" si="2"/>
        <v>2.5154071487541252E-4</v>
      </c>
      <c r="R139" s="80">
        <f>P139/'סכום נכסי הקרן'!$C$42</f>
        <v>8.4963960857480535E-6</v>
      </c>
    </row>
    <row r="140" spans="2:18">
      <c r="B140" s="100" t="s">
        <v>2614</v>
      </c>
      <c r="C140" s="82" t="s">
        <v>2505</v>
      </c>
      <c r="D140" s="72">
        <v>7701</v>
      </c>
      <c r="E140" s="72"/>
      <c r="F140" s="72" t="s">
        <v>640</v>
      </c>
      <c r="G140" s="104">
        <v>43979</v>
      </c>
      <c r="H140" s="72"/>
      <c r="I140" s="102">
        <v>10.99</v>
      </c>
      <c r="J140" s="82" t="s">
        <v>882</v>
      </c>
      <c r="K140" s="82" t="s">
        <v>130</v>
      </c>
      <c r="L140" s="83">
        <v>2.9388999999999998E-2</v>
      </c>
      <c r="M140" s="83">
        <v>2.4900000000000002E-2</v>
      </c>
      <c r="N140" s="102">
        <v>5.75</v>
      </c>
      <c r="O140" s="81">
        <v>105.09</v>
      </c>
      <c r="P140" s="102">
        <v>2.6530000000000001E-2</v>
      </c>
      <c r="Q140" s="80">
        <f t="shared" si="2"/>
        <v>1.5197502142161861E-5</v>
      </c>
      <c r="R140" s="80">
        <f>P140/'סכום נכסי הקרן'!$C$42</f>
        <v>5.1333239542459952E-7</v>
      </c>
    </row>
    <row r="141" spans="2:18">
      <c r="B141" s="100" t="s">
        <v>2614</v>
      </c>
      <c r="C141" s="82" t="s">
        <v>2505</v>
      </c>
      <c r="D141" s="72" t="s">
        <v>2550</v>
      </c>
      <c r="E141" s="72"/>
      <c r="F141" s="72" t="s">
        <v>640</v>
      </c>
      <c r="G141" s="104">
        <v>44012</v>
      </c>
      <c r="H141" s="72"/>
      <c r="I141" s="102">
        <v>11</v>
      </c>
      <c r="J141" s="82" t="s">
        <v>882</v>
      </c>
      <c r="K141" s="82" t="s">
        <v>130</v>
      </c>
      <c r="L141" s="83">
        <v>2.9388999999999998E-2</v>
      </c>
      <c r="M141" s="83">
        <v>2.4900000000000002E-2</v>
      </c>
      <c r="N141" s="102">
        <v>360.06</v>
      </c>
      <c r="O141" s="81">
        <v>105.09</v>
      </c>
      <c r="P141" s="102">
        <v>1.6618499999999998</v>
      </c>
      <c r="Q141" s="80">
        <f t="shared" si="2"/>
        <v>9.5197772088019919E-4</v>
      </c>
      <c r="R141" s="80">
        <f>P141/'סכום נכסי הקרן'!$C$42</f>
        <v>3.2155350219991353E-5</v>
      </c>
    </row>
    <row r="142" spans="2:18">
      <c r="B142" s="100" t="s">
        <v>2614</v>
      </c>
      <c r="C142" s="82" t="s">
        <v>2505</v>
      </c>
      <c r="D142" s="72">
        <v>7846</v>
      </c>
      <c r="E142" s="72"/>
      <c r="F142" s="72" t="s">
        <v>640</v>
      </c>
      <c r="G142" s="104">
        <v>44043</v>
      </c>
      <c r="H142" s="72"/>
      <c r="I142" s="102">
        <v>11</v>
      </c>
      <c r="J142" s="82" t="s">
        <v>882</v>
      </c>
      <c r="K142" s="82" t="s">
        <v>130</v>
      </c>
      <c r="L142" s="83">
        <v>2.9388999999999998E-2</v>
      </c>
      <c r="M142" s="83">
        <v>2.4899999999999999E-2</v>
      </c>
      <c r="N142" s="102">
        <v>227.15</v>
      </c>
      <c r="O142" s="81">
        <v>105.09</v>
      </c>
      <c r="P142" s="102">
        <v>1.0483900000000002</v>
      </c>
      <c r="Q142" s="80">
        <f t="shared" si="2"/>
        <v>6.0056197779197412E-4</v>
      </c>
      <c r="R142" s="80">
        <f>P142/'סכום נכסי הקרן'!$C$42</f>
        <v>2.0285433473019069E-5</v>
      </c>
    </row>
    <row r="143" spans="2:18">
      <c r="B143" s="100" t="s">
        <v>2614</v>
      </c>
      <c r="C143" s="82" t="s">
        <v>2505</v>
      </c>
      <c r="D143" s="72">
        <v>7916</v>
      </c>
      <c r="E143" s="72"/>
      <c r="F143" s="72" t="s">
        <v>640</v>
      </c>
      <c r="G143" s="104">
        <v>44075</v>
      </c>
      <c r="H143" s="72"/>
      <c r="I143" s="102">
        <v>11</v>
      </c>
      <c r="J143" s="82" t="s">
        <v>882</v>
      </c>
      <c r="K143" s="82" t="s">
        <v>130</v>
      </c>
      <c r="L143" s="83">
        <v>2.9388999999999998E-2</v>
      </c>
      <c r="M143" s="83">
        <v>2.4900000000000002E-2</v>
      </c>
      <c r="N143" s="102">
        <v>273.89</v>
      </c>
      <c r="O143" s="81">
        <v>105.09</v>
      </c>
      <c r="P143" s="102">
        <v>1.2641199999999999</v>
      </c>
      <c r="Q143" s="80">
        <f t="shared" si="2"/>
        <v>7.2414121401996416E-4</v>
      </c>
      <c r="R143" s="80">
        <f>P143/'סכום נכסי הקרן'!$C$42</f>
        <v>2.4459621097027691E-5</v>
      </c>
    </row>
    <row r="144" spans="2:18">
      <c r="B144" s="100" t="s">
        <v>2614</v>
      </c>
      <c r="C144" s="82" t="s">
        <v>2505</v>
      </c>
      <c r="D144" s="72">
        <v>7978</v>
      </c>
      <c r="E144" s="72"/>
      <c r="F144" s="72" t="s">
        <v>640</v>
      </c>
      <c r="G144" s="104">
        <v>44104</v>
      </c>
      <c r="H144" s="72"/>
      <c r="I144" s="102">
        <v>11</v>
      </c>
      <c r="J144" s="82" t="s">
        <v>882</v>
      </c>
      <c r="K144" s="82" t="s">
        <v>130</v>
      </c>
      <c r="L144" s="83">
        <v>2.9388999999999998E-2</v>
      </c>
      <c r="M144" s="83">
        <v>2.4899999999999992E-2</v>
      </c>
      <c r="N144" s="102">
        <v>305.26</v>
      </c>
      <c r="O144" s="81">
        <v>105.09</v>
      </c>
      <c r="P144" s="102">
        <v>1.4089200000000002</v>
      </c>
      <c r="Q144" s="80">
        <f t="shared" si="2"/>
        <v>8.0708875680869543E-4</v>
      </c>
      <c r="R144" s="80">
        <f>P144/'סכום נכסי הקרן'!$C$42</f>
        <v>2.7261374992899615E-5</v>
      </c>
    </row>
    <row r="145" spans="2:18">
      <c r="B145" s="100" t="s">
        <v>2614</v>
      </c>
      <c r="C145" s="82" t="s">
        <v>2505</v>
      </c>
      <c r="D145" s="72">
        <v>8022</v>
      </c>
      <c r="E145" s="72"/>
      <c r="F145" s="72" t="s">
        <v>640</v>
      </c>
      <c r="G145" s="104">
        <v>44134</v>
      </c>
      <c r="H145" s="72"/>
      <c r="I145" s="102">
        <v>11</v>
      </c>
      <c r="J145" s="82" t="s">
        <v>882</v>
      </c>
      <c r="K145" s="82" t="s">
        <v>130</v>
      </c>
      <c r="L145" s="83">
        <v>2.9388999999999998E-2</v>
      </c>
      <c r="M145" s="83">
        <v>2.4900000000000002E-2</v>
      </c>
      <c r="N145" s="102">
        <v>126.55</v>
      </c>
      <c r="O145" s="81">
        <v>105.09</v>
      </c>
      <c r="P145" s="102">
        <v>0.58408000000000004</v>
      </c>
      <c r="Q145" s="80">
        <f t="shared" si="2"/>
        <v>3.3458564082901999E-4</v>
      </c>
      <c r="R145" s="80">
        <f>P145/'סכום נכסי הקרן'!$C$42</f>
        <v>1.1301439333569547E-5</v>
      </c>
    </row>
    <row r="146" spans="2:18">
      <c r="B146" s="100" t="s">
        <v>2614</v>
      </c>
      <c r="C146" s="82" t="s">
        <v>2505</v>
      </c>
      <c r="D146" s="72">
        <v>8101</v>
      </c>
      <c r="E146" s="72"/>
      <c r="F146" s="72" t="s">
        <v>640</v>
      </c>
      <c r="G146" s="104">
        <v>44165</v>
      </c>
      <c r="H146" s="72"/>
      <c r="I146" s="102">
        <v>9.69</v>
      </c>
      <c r="J146" s="82" t="s">
        <v>882</v>
      </c>
      <c r="K146" s="82" t="s">
        <v>130</v>
      </c>
      <c r="L146" s="83">
        <v>2.921E-2</v>
      </c>
      <c r="M146" s="83">
        <v>2.4200000000000003E-2</v>
      </c>
      <c r="N146" s="102">
        <v>67.180000000000007</v>
      </c>
      <c r="O146" s="81">
        <v>105.09</v>
      </c>
      <c r="P146" s="102">
        <v>0.31006</v>
      </c>
      <c r="Q146" s="80">
        <f t="shared" si="2"/>
        <v>1.7761543589139489E-4</v>
      </c>
      <c r="R146" s="80">
        <f>P146/'סכום נכסי הקרן'!$C$42</f>
        <v>5.9993909734395524E-6</v>
      </c>
    </row>
    <row r="147" spans="2:18">
      <c r="B147" s="100" t="s">
        <v>2614</v>
      </c>
      <c r="C147" s="82" t="s">
        <v>2505</v>
      </c>
      <c r="D147" s="72">
        <v>7436</v>
      </c>
      <c r="E147" s="72"/>
      <c r="F147" s="72" t="s">
        <v>640</v>
      </c>
      <c r="G147" s="104">
        <v>43871</v>
      </c>
      <c r="H147" s="72"/>
      <c r="I147" s="102">
        <v>11</v>
      </c>
      <c r="J147" s="82" t="s">
        <v>882</v>
      </c>
      <c r="K147" s="82" t="s">
        <v>130</v>
      </c>
      <c r="L147" s="83">
        <v>2.9388999999999998E-2</v>
      </c>
      <c r="M147" s="83">
        <v>2.4900000000000002E-2</v>
      </c>
      <c r="N147" s="102">
        <v>722.03</v>
      </c>
      <c r="O147" s="81">
        <v>105.09</v>
      </c>
      <c r="P147" s="102">
        <v>3.33249</v>
      </c>
      <c r="Q147" s="80">
        <f t="shared" si="2"/>
        <v>1.9089907242266482E-3</v>
      </c>
      <c r="R147" s="80">
        <f>P147/'סכום נכסי הקרן'!$C$42</f>
        <v>6.4480779284904773E-5</v>
      </c>
    </row>
    <row r="148" spans="2:18">
      <c r="B148" s="100" t="s">
        <v>2614</v>
      </c>
      <c r="C148" s="82" t="s">
        <v>2505</v>
      </c>
      <c r="D148" s="72">
        <v>7455</v>
      </c>
      <c r="E148" s="72"/>
      <c r="F148" s="72" t="s">
        <v>640</v>
      </c>
      <c r="G148" s="104">
        <v>43889</v>
      </c>
      <c r="H148" s="72"/>
      <c r="I148" s="102">
        <v>11</v>
      </c>
      <c r="J148" s="82" t="s">
        <v>882</v>
      </c>
      <c r="K148" s="82" t="s">
        <v>130</v>
      </c>
      <c r="L148" s="83">
        <v>2.9388999999999998E-2</v>
      </c>
      <c r="M148" s="83">
        <v>2.4900000000000005E-2</v>
      </c>
      <c r="N148" s="102">
        <v>495.33</v>
      </c>
      <c r="O148" s="81">
        <v>105.09</v>
      </c>
      <c r="P148" s="102">
        <v>2.2861599999999997</v>
      </c>
      <c r="Q148" s="80">
        <f t="shared" si="2"/>
        <v>1.3096088012561158E-3</v>
      </c>
      <c r="R148" s="80">
        <f>P148/'סכום נכסי הקרן'!$C$42</f>
        <v>4.4235205017862881E-5</v>
      </c>
    </row>
    <row r="149" spans="2:18">
      <c r="B149" s="100" t="s">
        <v>2614</v>
      </c>
      <c r="C149" s="82" t="s">
        <v>2505</v>
      </c>
      <c r="D149" s="72">
        <v>7536</v>
      </c>
      <c r="E149" s="72"/>
      <c r="F149" s="72" t="s">
        <v>640</v>
      </c>
      <c r="G149" s="104">
        <v>43921</v>
      </c>
      <c r="H149" s="72"/>
      <c r="I149" s="102">
        <v>10.99</v>
      </c>
      <c r="J149" s="82" t="s">
        <v>882</v>
      </c>
      <c r="K149" s="82" t="s">
        <v>130</v>
      </c>
      <c r="L149" s="83">
        <v>2.9388999999999998E-2</v>
      </c>
      <c r="M149" s="83">
        <v>2.4900000000000002E-2</v>
      </c>
      <c r="N149" s="102">
        <v>76.7</v>
      </c>
      <c r="O149" s="81">
        <v>105.09</v>
      </c>
      <c r="P149" s="102">
        <v>0.35399000000000003</v>
      </c>
      <c r="Q149" s="80">
        <f t="shared" si="2"/>
        <v>2.0278039137971646E-4</v>
      </c>
      <c r="R149" s="80">
        <f>P149/'סכום נכסי הקרן'!$C$42</f>
        <v>6.8493982154675452E-6</v>
      </c>
    </row>
    <row r="150" spans="2:18">
      <c r="B150" s="100" t="s">
        <v>2615</v>
      </c>
      <c r="C150" s="82" t="s">
        <v>2505</v>
      </c>
      <c r="D150" s="72">
        <v>7770</v>
      </c>
      <c r="E150" s="72"/>
      <c r="F150" s="72" t="s">
        <v>640</v>
      </c>
      <c r="G150" s="104">
        <v>44004</v>
      </c>
      <c r="H150" s="72"/>
      <c r="I150" s="102">
        <v>4.07</v>
      </c>
      <c r="J150" s="82" t="s">
        <v>882</v>
      </c>
      <c r="K150" s="82" t="s">
        <v>131</v>
      </c>
      <c r="L150" s="83">
        <v>4.6325999999999999E-2</v>
      </c>
      <c r="M150" s="83">
        <v>3.39E-2</v>
      </c>
      <c r="N150" s="102">
        <v>48212.14</v>
      </c>
      <c r="O150" s="81">
        <v>103.21</v>
      </c>
      <c r="P150" s="102">
        <v>123.57337</v>
      </c>
      <c r="Q150" s="80">
        <f t="shared" si="2"/>
        <v>7.0788034500156805E-2</v>
      </c>
      <c r="R150" s="80">
        <f>P150/'סכום נכסי הקרן'!$C$42</f>
        <v>2.3910370913226664E-3</v>
      </c>
    </row>
    <row r="151" spans="2:18">
      <c r="B151" s="100" t="s">
        <v>2615</v>
      </c>
      <c r="C151" s="82" t="s">
        <v>2505</v>
      </c>
      <c r="D151" s="72">
        <v>7771</v>
      </c>
      <c r="E151" s="72"/>
      <c r="F151" s="72" t="s">
        <v>640</v>
      </c>
      <c r="G151" s="104">
        <v>44004</v>
      </c>
      <c r="H151" s="72"/>
      <c r="I151" s="102">
        <v>4.07</v>
      </c>
      <c r="J151" s="82" t="s">
        <v>882</v>
      </c>
      <c r="K151" s="82" t="s">
        <v>131</v>
      </c>
      <c r="L151" s="83">
        <v>4.6325999999999999E-2</v>
      </c>
      <c r="M151" s="83">
        <v>3.4599999999999999E-2</v>
      </c>
      <c r="N151" s="102">
        <v>2919.28</v>
      </c>
      <c r="O151" s="81">
        <v>102.93</v>
      </c>
      <c r="P151" s="102">
        <v>7.4621700000000004</v>
      </c>
      <c r="Q151" s="80">
        <f t="shared" si="2"/>
        <v>4.2746454790869191E-3</v>
      </c>
      <c r="R151" s="80">
        <f>P151/'סכום נכסי הקרן'!$C$42</f>
        <v>1.4438649080910607E-4</v>
      </c>
    </row>
    <row r="152" spans="2:18">
      <c r="B152" s="100" t="s">
        <v>2615</v>
      </c>
      <c r="C152" s="82" t="s">
        <v>2505</v>
      </c>
      <c r="D152" s="72">
        <v>8012</v>
      </c>
      <c r="E152" s="72"/>
      <c r="F152" s="72" t="s">
        <v>640</v>
      </c>
      <c r="G152" s="104">
        <v>44120</v>
      </c>
      <c r="H152" s="72"/>
      <c r="I152" s="102">
        <v>4.0699999999999994</v>
      </c>
      <c r="J152" s="82" t="s">
        <v>882</v>
      </c>
      <c r="K152" s="82" t="s">
        <v>131</v>
      </c>
      <c r="L152" s="83">
        <v>4.6300000000000001E-2</v>
      </c>
      <c r="M152" s="83">
        <v>3.44E-2</v>
      </c>
      <c r="N152" s="102">
        <v>95.09</v>
      </c>
      <c r="O152" s="81">
        <v>102.92</v>
      </c>
      <c r="P152" s="102">
        <v>0.24305000000000002</v>
      </c>
      <c r="Q152" s="80">
        <f t="shared" si="2"/>
        <v>1.392292836657535E-4</v>
      </c>
      <c r="R152" s="80">
        <f>P152/'סכום נכסי הקרן'!$C$42</f>
        <v>4.7028058314341846E-6</v>
      </c>
    </row>
    <row r="153" spans="2:18">
      <c r="B153" s="100" t="s">
        <v>2615</v>
      </c>
      <c r="C153" s="82" t="s">
        <v>2505</v>
      </c>
      <c r="D153" s="72">
        <v>8018</v>
      </c>
      <c r="E153" s="72"/>
      <c r="F153" s="72" t="s">
        <v>640</v>
      </c>
      <c r="G153" s="104">
        <v>44127</v>
      </c>
      <c r="H153" s="72"/>
      <c r="I153" s="102">
        <v>4.07</v>
      </c>
      <c r="J153" s="82" t="s">
        <v>882</v>
      </c>
      <c r="K153" s="82" t="s">
        <v>131</v>
      </c>
      <c r="L153" s="83">
        <v>4.6100000000000002E-2</v>
      </c>
      <c r="M153" s="83">
        <v>3.4099999999999998E-2</v>
      </c>
      <c r="N153" s="102">
        <v>855.84</v>
      </c>
      <c r="O153" s="81">
        <v>102.92</v>
      </c>
      <c r="P153" s="102">
        <v>2.1874499999999997</v>
      </c>
      <c r="Q153" s="80">
        <f t="shared" si="2"/>
        <v>1.2530635529917813E-3</v>
      </c>
      <c r="R153" s="80">
        <f>P153/'סכום נכסי הקרן'!$C$42</f>
        <v>4.2325252482907647E-5</v>
      </c>
    </row>
    <row r="154" spans="2:18">
      <c r="B154" s="100" t="s">
        <v>2616</v>
      </c>
      <c r="C154" s="82" t="s">
        <v>2505</v>
      </c>
      <c r="D154" s="72">
        <v>7382</v>
      </c>
      <c r="E154" s="72"/>
      <c r="F154" s="72" t="s">
        <v>640</v>
      </c>
      <c r="G154" s="104">
        <v>43860</v>
      </c>
      <c r="H154" s="72"/>
      <c r="I154" s="102">
        <v>4.589999999999999</v>
      </c>
      <c r="J154" s="82" t="s">
        <v>882</v>
      </c>
      <c r="K154" s="82" t="s">
        <v>127</v>
      </c>
      <c r="L154" s="83">
        <v>2.8967999999999997E-2</v>
      </c>
      <c r="M154" s="83">
        <v>2.0900000000000002E-2</v>
      </c>
      <c r="N154" s="102">
        <v>24691.439999999999</v>
      </c>
      <c r="O154" s="81">
        <v>104.4</v>
      </c>
      <c r="P154" s="102">
        <v>82.87585</v>
      </c>
      <c r="Q154" s="80">
        <f t="shared" si="2"/>
        <v>4.7474779793007349E-2</v>
      </c>
      <c r="R154" s="80">
        <f>P154/'סכום נכסי הקרן'!$C$42</f>
        <v>1.6035755221767733E-3</v>
      </c>
    </row>
    <row r="155" spans="2:18">
      <c r="B155" s="100" t="s">
        <v>2617</v>
      </c>
      <c r="C155" s="82" t="s">
        <v>2505</v>
      </c>
      <c r="D155" s="72">
        <v>7901</v>
      </c>
      <c r="E155" s="72"/>
      <c r="F155" s="72" t="s">
        <v>640</v>
      </c>
      <c r="G155" s="104">
        <v>44070</v>
      </c>
      <c r="H155" s="72"/>
      <c r="I155" s="102">
        <v>4.32</v>
      </c>
      <c r="J155" s="82" t="s">
        <v>910</v>
      </c>
      <c r="K155" s="82" t="s">
        <v>130</v>
      </c>
      <c r="L155" s="83">
        <v>3.0472000000000003E-2</v>
      </c>
      <c r="M155" s="83">
        <v>2.3700000000000002E-2</v>
      </c>
      <c r="N155" s="102">
        <v>6143.16</v>
      </c>
      <c r="O155" s="81">
        <v>104.02</v>
      </c>
      <c r="P155" s="102">
        <v>28.06494</v>
      </c>
      <c r="Q155" s="80">
        <f t="shared" si="2"/>
        <v>1.6076780466251189E-2</v>
      </c>
      <c r="R155" s="80">
        <f>P155/'סכום נכסי הקרן'!$C$42</f>
        <v>5.4303214766858877E-4</v>
      </c>
    </row>
    <row r="156" spans="2:18">
      <c r="B156" s="100" t="s">
        <v>2617</v>
      </c>
      <c r="C156" s="82" t="s">
        <v>2505</v>
      </c>
      <c r="D156" s="72">
        <v>7948</v>
      </c>
      <c r="E156" s="72"/>
      <c r="F156" s="72" t="s">
        <v>640</v>
      </c>
      <c r="G156" s="104">
        <v>44091</v>
      </c>
      <c r="H156" s="72"/>
      <c r="I156" s="102">
        <v>4.33</v>
      </c>
      <c r="J156" s="82" t="s">
        <v>910</v>
      </c>
      <c r="K156" s="82" t="s">
        <v>130</v>
      </c>
      <c r="L156" s="83">
        <v>3.0748999999999999E-2</v>
      </c>
      <c r="M156" s="83">
        <v>2.3700000000000002E-2</v>
      </c>
      <c r="N156" s="102">
        <v>1579.67</v>
      </c>
      <c r="O156" s="81">
        <v>103.84</v>
      </c>
      <c r="P156" s="102">
        <v>7.2041199999999996</v>
      </c>
      <c r="Q156" s="80">
        <f t="shared" si="2"/>
        <v>4.1268235632262E-3</v>
      </c>
      <c r="R156" s="80">
        <f>P156/'סכום נכסי הקרן'!$C$42</f>
        <v>1.3939344804094478E-4</v>
      </c>
    </row>
    <row r="157" spans="2:18">
      <c r="B157" s="100" t="s">
        <v>2617</v>
      </c>
      <c r="C157" s="82" t="s">
        <v>2505</v>
      </c>
      <c r="D157" s="72">
        <v>8011</v>
      </c>
      <c r="E157" s="72"/>
      <c r="F157" s="72" t="s">
        <v>640</v>
      </c>
      <c r="G157" s="104">
        <v>44120</v>
      </c>
      <c r="H157" s="72"/>
      <c r="I157" s="102">
        <v>4.3400000000000007</v>
      </c>
      <c r="J157" s="82" t="s">
        <v>910</v>
      </c>
      <c r="K157" s="82" t="s">
        <v>130</v>
      </c>
      <c r="L157" s="83">
        <v>3.0523999999999999E-2</v>
      </c>
      <c r="M157" s="83">
        <v>2.3700000000000006E-2</v>
      </c>
      <c r="N157" s="102">
        <v>1930.71</v>
      </c>
      <c r="O157" s="81">
        <v>103.59</v>
      </c>
      <c r="P157" s="102">
        <v>8.7838799999999999</v>
      </c>
      <c r="Q157" s="80">
        <f t="shared" si="2"/>
        <v>5.0317766723140863E-3</v>
      </c>
      <c r="R157" s="80">
        <f>P157/'סכום נכסי הקרן'!$C$42</f>
        <v>1.6996042825187451E-4</v>
      </c>
    </row>
    <row r="158" spans="2:18">
      <c r="B158" s="100" t="s">
        <v>2617</v>
      </c>
      <c r="C158" s="82" t="s">
        <v>2505</v>
      </c>
      <c r="D158" s="72">
        <v>8074</v>
      </c>
      <c r="E158" s="72"/>
      <c r="F158" s="72" t="s">
        <v>640</v>
      </c>
      <c r="G158" s="104">
        <v>44154</v>
      </c>
      <c r="H158" s="72"/>
      <c r="I158" s="102">
        <v>4.3500000000000005</v>
      </c>
      <c r="J158" s="82" t="s">
        <v>910</v>
      </c>
      <c r="K158" s="82" t="s">
        <v>130</v>
      </c>
      <c r="L158" s="83">
        <v>3.0543999999999998E-2</v>
      </c>
      <c r="M158" s="83">
        <v>2.3699999999999995E-2</v>
      </c>
      <c r="N158" s="102">
        <v>2457.2600000000002</v>
      </c>
      <c r="O158" s="81">
        <v>103.31</v>
      </c>
      <c r="P158" s="102">
        <v>11.14922</v>
      </c>
      <c r="Q158" s="80">
        <f t="shared" si="2"/>
        <v>6.3867431147166922E-3</v>
      </c>
      <c r="R158" s="80">
        <f>P158/'סכום נכסי הקרן'!$C$42</f>
        <v>2.1572769731307399E-4</v>
      </c>
    </row>
    <row r="159" spans="2:18">
      <c r="B159" s="100" t="s">
        <v>2617</v>
      </c>
      <c r="C159" s="82" t="s">
        <v>2505</v>
      </c>
      <c r="D159" s="72">
        <v>8140</v>
      </c>
      <c r="E159" s="72"/>
      <c r="F159" s="72" t="s">
        <v>640</v>
      </c>
      <c r="G159" s="104">
        <v>44182</v>
      </c>
      <c r="H159" s="72"/>
      <c r="I159" s="102">
        <v>4.3599999999999994</v>
      </c>
      <c r="J159" s="82" t="s">
        <v>910</v>
      </c>
      <c r="K159" s="82" t="s">
        <v>130</v>
      </c>
      <c r="L159" s="83">
        <v>3.0276000000000001E-2</v>
      </c>
      <c r="M159" s="83">
        <v>2.3700000000000002E-2</v>
      </c>
      <c r="N159" s="102">
        <v>1053.1099999999999</v>
      </c>
      <c r="O159" s="81">
        <v>103.07</v>
      </c>
      <c r="P159" s="102">
        <v>4.7671400000000004</v>
      </c>
      <c r="Q159" s="80">
        <f t="shared" si="2"/>
        <v>2.7308187094604408E-3</v>
      </c>
      <c r="R159" s="80">
        <f>P159/'סכום נכסי הקרן'!$C$42</f>
        <v>9.224000736993688E-5</v>
      </c>
    </row>
    <row r="160" spans="2:18">
      <c r="B160" s="100" t="s">
        <v>2617</v>
      </c>
      <c r="C160" s="82" t="s">
        <v>2505</v>
      </c>
      <c r="D160" s="72">
        <v>7900</v>
      </c>
      <c r="E160" s="72"/>
      <c r="F160" s="72" t="s">
        <v>640</v>
      </c>
      <c r="G160" s="104">
        <v>44070</v>
      </c>
      <c r="H160" s="72"/>
      <c r="I160" s="102">
        <v>4.32</v>
      </c>
      <c r="J160" s="82" t="s">
        <v>910</v>
      </c>
      <c r="K160" s="82" t="s">
        <v>130</v>
      </c>
      <c r="L160" s="83">
        <v>3.0748999999999999E-2</v>
      </c>
      <c r="M160" s="83">
        <v>2.3700000000000002E-2</v>
      </c>
      <c r="N160" s="102">
        <v>9972.66</v>
      </c>
      <c r="O160" s="81">
        <v>104.02</v>
      </c>
      <c r="P160" s="102">
        <v>45.55968</v>
      </c>
      <c r="Q160" s="80">
        <f t="shared" si="2"/>
        <v>2.6098504877354274E-2</v>
      </c>
      <c r="R160" s="80">
        <f>P160/'סכום נכסי הקרן'!$C$42</f>
        <v>8.815401307643504E-4</v>
      </c>
    </row>
    <row r="161" spans="2:18">
      <c r="B161" s="100" t="s">
        <v>2618</v>
      </c>
      <c r="C161" s="82" t="s">
        <v>2505</v>
      </c>
      <c r="D161" s="72">
        <v>7823</v>
      </c>
      <c r="E161" s="72"/>
      <c r="F161" s="72" t="s">
        <v>640</v>
      </c>
      <c r="G161" s="104">
        <v>44027</v>
      </c>
      <c r="H161" s="72"/>
      <c r="I161" s="102">
        <v>5.83</v>
      </c>
      <c r="J161" s="82" t="s">
        <v>882</v>
      </c>
      <c r="K161" s="82" t="s">
        <v>129</v>
      </c>
      <c r="L161" s="83">
        <v>2.35E-2</v>
      </c>
      <c r="M161" s="83">
        <v>1.8600000000000002E-2</v>
      </c>
      <c r="N161" s="102">
        <v>12834.91</v>
      </c>
      <c r="O161" s="81">
        <v>103.13</v>
      </c>
      <c r="P161" s="102">
        <v>52.206629999999997</v>
      </c>
      <c r="Q161" s="80">
        <f t="shared" si="2"/>
        <v>2.990615798190922E-2</v>
      </c>
      <c r="R161" s="80">
        <f>P161/'סכום נכסי הקרן'!$C$42</f>
        <v>1.0101528245362139E-3</v>
      </c>
    </row>
    <row r="162" spans="2:18">
      <c r="B162" s="100" t="s">
        <v>2618</v>
      </c>
      <c r="C162" s="82" t="s">
        <v>2505</v>
      </c>
      <c r="D162" s="72">
        <v>7993</v>
      </c>
      <c r="E162" s="72"/>
      <c r="F162" s="72" t="s">
        <v>640</v>
      </c>
      <c r="G162" s="104">
        <v>44119</v>
      </c>
      <c r="H162" s="72"/>
      <c r="I162" s="102">
        <v>5.83</v>
      </c>
      <c r="J162" s="82" t="s">
        <v>882</v>
      </c>
      <c r="K162" s="82" t="s">
        <v>129</v>
      </c>
      <c r="L162" s="83">
        <v>2.35E-2</v>
      </c>
      <c r="M162" s="83">
        <v>1.8600000000000002E-2</v>
      </c>
      <c r="N162" s="102">
        <v>12834.91</v>
      </c>
      <c r="O162" s="81">
        <v>103.13</v>
      </c>
      <c r="P162" s="102">
        <v>52.206629999999997</v>
      </c>
      <c r="Q162" s="80">
        <f t="shared" si="2"/>
        <v>2.990615798190922E-2</v>
      </c>
      <c r="R162" s="80">
        <f>P162/'סכום נכסי הקרן'!$C$42</f>
        <v>1.0101528245362139E-3</v>
      </c>
    </row>
    <row r="163" spans="2:18">
      <c r="B163" s="113"/>
      <c r="C163" s="113"/>
      <c r="D163" s="113"/>
      <c r="E163" s="113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</row>
    <row r="164" spans="2:18">
      <c r="B164" s="113"/>
      <c r="C164" s="113"/>
      <c r="D164" s="113"/>
      <c r="E164" s="113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</row>
    <row r="165" spans="2:18">
      <c r="B165" s="113"/>
      <c r="C165" s="113"/>
      <c r="D165" s="113"/>
      <c r="E165" s="113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</row>
    <row r="166" spans="2:18">
      <c r="B166" s="115" t="s">
        <v>212</v>
      </c>
      <c r="C166" s="113"/>
      <c r="D166" s="113"/>
      <c r="E166" s="113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</row>
    <row r="167" spans="2:18">
      <c r="B167" s="115" t="s">
        <v>107</v>
      </c>
      <c r="C167" s="113"/>
      <c r="D167" s="113"/>
      <c r="E167" s="113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</row>
    <row r="168" spans="2:18">
      <c r="B168" s="115" t="s">
        <v>195</v>
      </c>
      <c r="C168" s="113"/>
      <c r="D168" s="113"/>
      <c r="E168" s="113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</row>
    <row r="169" spans="2:18">
      <c r="B169" s="115" t="s">
        <v>203</v>
      </c>
      <c r="C169" s="113"/>
      <c r="D169" s="113"/>
      <c r="E169" s="113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</row>
    <row r="170" spans="2:18">
      <c r="B170" s="113"/>
      <c r="C170" s="113"/>
      <c r="D170" s="113"/>
      <c r="E170" s="113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</row>
    <row r="171" spans="2:18">
      <c r="B171" s="113"/>
      <c r="C171" s="113"/>
      <c r="D171" s="113"/>
      <c r="E171" s="113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</row>
    <row r="172" spans="2:18">
      <c r="B172" s="113"/>
      <c r="C172" s="113"/>
      <c r="D172" s="113"/>
      <c r="E172" s="113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</row>
    <row r="173" spans="2:18">
      <c r="B173" s="113"/>
      <c r="C173" s="113"/>
      <c r="D173" s="113"/>
      <c r="E173" s="113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</row>
    <row r="174" spans="2:18">
      <c r="B174" s="113"/>
      <c r="C174" s="113"/>
      <c r="D174" s="113"/>
      <c r="E174" s="113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</row>
    <row r="175" spans="2:18">
      <c r="B175" s="113"/>
      <c r="C175" s="113"/>
      <c r="D175" s="113"/>
      <c r="E175" s="113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</row>
    <row r="176" spans="2:18">
      <c r="B176" s="113"/>
      <c r="C176" s="113"/>
      <c r="D176" s="113"/>
      <c r="E176" s="113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</row>
    <row r="177" spans="2:18">
      <c r="B177" s="113"/>
      <c r="C177" s="113"/>
      <c r="D177" s="113"/>
      <c r="E177" s="113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</row>
    <row r="178" spans="2:18">
      <c r="B178" s="113"/>
      <c r="C178" s="113"/>
      <c r="D178" s="113"/>
      <c r="E178" s="113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</row>
    <row r="179" spans="2:18">
      <c r="B179" s="113"/>
      <c r="C179" s="113"/>
      <c r="D179" s="113"/>
      <c r="E179" s="113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</row>
    <row r="180" spans="2:18">
      <c r="B180" s="113"/>
      <c r="C180" s="113"/>
      <c r="D180" s="113"/>
      <c r="E180" s="113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</row>
    <row r="181" spans="2:18">
      <c r="B181" s="113"/>
      <c r="C181" s="113"/>
      <c r="D181" s="113"/>
      <c r="E181" s="113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</row>
    <row r="182" spans="2:18">
      <c r="B182" s="113"/>
      <c r="C182" s="113"/>
      <c r="D182" s="113"/>
      <c r="E182" s="113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</row>
    <row r="183" spans="2:18">
      <c r="B183" s="113"/>
      <c r="C183" s="113"/>
      <c r="D183" s="113"/>
      <c r="E183" s="113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</row>
    <row r="184" spans="2:18">
      <c r="B184" s="113"/>
      <c r="C184" s="113"/>
      <c r="D184" s="113"/>
      <c r="E184" s="113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</row>
    <row r="185" spans="2:18">
      <c r="B185" s="113"/>
      <c r="C185" s="113"/>
      <c r="D185" s="113"/>
      <c r="E185" s="113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</row>
    <row r="186" spans="2:18">
      <c r="B186" s="113"/>
      <c r="C186" s="113"/>
      <c r="D186" s="113"/>
      <c r="E186" s="113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</row>
    <row r="187" spans="2:18">
      <c r="B187" s="113"/>
      <c r="C187" s="113"/>
      <c r="D187" s="113"/>
      <c r="E187" s="113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</row>
    <row r="188" spans="2:18">
      <c r="B188" s="113"/>
      <c r="C188" s="113"/>
      <c r="D188" s="113"/>
      <c r="E188" s="113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</row>
    <row r="189" spans="2:18">
      <c r="B189" s="113"/>
      <c r="C189" s="113"/>
      <c r="D189" s="113"/>
      <c r="E189" s="113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</row>
    <row r="190" spans="2:18">
      <c r="B190" s="113"/>
      <c r="C190" s="113"/>
      <c r="D190" s="113"/>
      <c r="E190" s="113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</row>
    <row r="191" spans="2:18">
      <c r="B191" s="113"/>
      <c r="C191" s="113"/>
      <c r="D191" s="113"/>
      <c r="E191" s="113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</row>
    <row r="192" spans="2:18">
      <c r="B192" s="113"/>
      <c r="C192" s="113"/>
      <c r="D192" s="113"/>
      <c r="E192" s="113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</row>
    <row r="193" spans="2:18">
      <c r="B193" s="113"/>
      <c r="C193" s="113"/>
      <c r="D193" s="113"/>
      <c r="E193" s="113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</row>
    <row r="194" spans="2:18">
      <c r="B194" s="113"/>
      <c r="C194" s="113"/>
      <c r="D194" s="113"/>
      <c r="E194" s="113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</row>
    <row r="195" spans="2:18">
      <c r="B195" s="113"/>
      <c r="C195" s="113"/>
      <c r="D195" s="113"/>
      <c r="E195" s="113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</row>
    <row r="196" spans="2:18">
      <c r="B196" s="113"/>
      <c r="C196" s="113"/>
      <c r="D196" s="113"/>
      <c r="E196" s="113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</row>
    <row r="197" spans="2:18">
      <c r="B197" s="113"/>
      <c r="C197" s="113"/>
      <c r="D197" s="113"/>
      <c r="E197" s="113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</row>
    <row r="198" spans="2:18">
      <c r="B198" s="113"/>
      <c r="C198" s="113"/>
      <c r="D198" s="113"/>
      <c r="E198" s="113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</row>
    <row r="199" spans="2:18">
      <c r="B199" s="113"/>
      <c r="C199" s="113"/>
      <c r="D199" s="113"/>
      <c r="E199" s="113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</row>
    <row r="200" spans="2:18">
      <c r="B200" s="113"/>
      <c r="C200" s="113"/>
      <c r="D200" s="113"/>
      <c r="E200" s="113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</row>
    <row r="201" spans="2:18">
      <c r="B201" s="113"/>
      <c r="C201" s="113"/>
      <c r="D201" s="113"/>
      <c r="E201" s="113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</row>
    <row r="202" spans="2:18">
      <c r="B202" s="113"/>
      <c r="C202" s="113"/>
      <c r="D202" s="113"/>
      <c r="E202" s="113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</row>
    <row r="203" spans="2:18">
      <c r="B203" s="113"/>
      <c r="C203" s="113"/>
      <c r="D203" s="113"/>
      <c r="E203" s="113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</row>
    <row r="204" spans="2:18">
      <c r="B204" s="113"/>
      <c r="C204" s="113"/>
      <c r="D204" s="113"/>
      <c r="E204" s="113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</row>
    <row r="205" spans="2:18">
      <c r="B205" s="113"/>
      <c r="C205" s="113"/>
      <c r="D205" s="113"/>
      <c r="E205" s="113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</row>
    <row r="206" spans="2:18">
      <c r="B206" s="113"/>
      <c r="C206" s="113"/>
      <c r="D206" s="113"/>
      <c r="E206" s="113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</row>
    <row r="207" spans="2:18">
      <c r="B207" s="113"/>
      <c r="C207" s="113"/>
      <c r="D207" s="113"/>
      <c r="E207" s="113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</row>
    <row r="208" spans="2:18">
      <c r="B208" s="113"/>
      <c r="C208" s="113"/>
      <c r="D208" s="113"/>
      <c r="E208" s="113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</row>
    <row r="209" spans="2:18">
      <c r="B209" s="113"/>
      <c r="C209" s="113"/>
      <c r="D209" s="113"/>
      <c r="E209" s="113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</row>
    <row r="210" spans="2:18">
      <c r="B210" s="113"/>
      <c r="C210" s="113"/>
      <c r="D210" s="113"/>
      <c r="E210" s="113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</row>
    <row r="211" spans="2:18">
      <c r="B211" s="113"/>
      <c r="C211" s="113"/>
      <c r="D211" s="113"/>
      <c r="E211" s="113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</row>
    <row r="212" spans="2:18">
      <c r="B212" s="113"/>
      <c r="C212" s="113"/>
      <c r="D212" s="113"/>
      <c r="E212" s="113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</row>
    <row r="213" spans="2:18">
      <c r="B213" s="113"/>
      <c r="C213" s="113"/>
      <c r="D213" s="113"/>
      <c r="E213" s="113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</row>
    <row r="214" spans="2:18">
      <c r="B214" s="113"/>
      <c r="C214" s="113"/>
      <c r="D214" s="113"/>
      <c r="E214" s="113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</row>
    <row r="215" spans="2:18">
      <c r="B215" s="113"/>
      <c r="C215" s="113"/>
      <c r="D215" s="113"/>
      <c r="E215" s="113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</row>
    <row r="216" spans="2:18">
      <c r="B216" s="113"/>
      <c r="C216" s="113"/>
      <c r="D216" s="113"/>
      <c r="E216" s="113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</row>
    <row r="217" spans="2:18">
      <c r="B217" s="113"/>
      <c r="C217" s="113"/>
      <c r="D217" s="113"/>
      <c r="E217" s="113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</row>
    <row r="218" spans="2:18">
      <c r="B218" s="113"/>
      <c r="C218" s="113"/>
      <c r="D218" s="113"/>
      <c r="E218" s="113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</row>
    <row r="219" spans="2:18">
      <c r="B219" s="113"/>
      <c r="C219" s="113"/>
      <c r="D219" s="113"/>
      <c r="E219" s="113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</row>
    <row r="220" spans="2:18">
      <c r="B220" s="113"/>
      <c r="C220" s="113"/>
      <c r="D220" s="113"/>
      <c r="E220" s="113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</row>
    <row r="221" spans="2:18">
      <c r="B221" s="113"/>
      <c r="C221" s="113"/>
      <c r="D221" s="113"/>
      <c r="E221" s="113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</row>
    <row r="222" spans="2:18">
      <c r="B222" s="113"/>
      <c r="C222" s="113"/>
      <c r="D222" s="113"/>
      <c r="E222" s="113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</row>
    <row r="223" spans="2:18">
      <c r="B223" s="113"/>
      <c r="C223" s="113"/>
      <c r="D223" s="113"/>
      <c r="E223" s="113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</row>
    <row r="224" spans="2:18">
      <c r="B224" s="113"/>
      <c r="C224" s="113"/>
      <c r="D224" s="113"/>
      <c r="E224" s="113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</row>
    <row r="225" spans="2:18">
      <c r="B225" s="113"/>
      <c r="C225" s="113"/>
      <c r="D225" s="113"/>
      <c r="E225" s="113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</row>
    <row r="226" spans="2:18">
      <c r="B226" s="113"/>
      <c r="C226" s="113"/>
      <c r="D226" s="113"/>
      <c r="E226" s="113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</row>
    <row r="227" spans="2:18">
      <c r="B227" s="113"/>
      <c r="C227" s="113"/>
      <c r="D227" s="113"/>
      <c r="E227" s="113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</row>
    <row r="228" spans="2:18">
      <c r="B228" s="113"/>
      <c r="C228" s="113"/>
      <c r="D228" s="113"/>
      <c r="E228" s="113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</row>
    <row r="229" spans="2:18">
      <c r="B229" s="113"/>
      <c r="C229" s="113"/>
      <c r="D229" s="113"/>
      <c r="E229" s="113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</row>
    <row r="230" spans="2:18">
      <c r="B230" s="113"/>
      <c r="C230" s="113"/>
      <c r="D230" s="113"/>
      <c r="E230" s="113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</row>
    <row r="231" spans="2:18">
      <c r="B231" s="113"/>
      <c r="C231" s="113"/>
      <c r="D231" s="113"/>
      <c r="E231" s="113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</row>
    <row r="232" spans="2:18">
      <c r="B232" s="113"/>
      <c r="C232" s="113"/>
      <c r="D232" s="113"/>
      <c r="E232" s="113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</row>
    <row r="233" spans="2:18">
      <c r="B233" s="113"/>
      <c r="C233" s="113"/>
      <c r="D233" s="113"/>
      <c r="E233" s="113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</row>
    <row r="234" spans="2:18">
      <c r="B234" s="113"/>
      <c r="C234" s="113"/>
      <c r="D234" s="113"/>
      <c r="E234" s="113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</row>
    <row r="235" spans="2:18">
      <c r="B235" s="113"/>
      <c r="C235" s="113"/>
      <c r="D235" s="113"/>
      <c r="E235" s="113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</row>
    <row r="236" spans="2:18">
      <c r="B236" s="113"/>
      <c r="C236" s="113"/>
      <c r="D236" s="113"/>
      <c r="E236" s="113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</row>
    <row r="237" spans="2:18">
      <c r="B237" s="113"/>
      <c r="C237" s="113"/>
      <c r="D237" s="113"/>
      <c r="E237" s="113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</row>
    <row r="238" spans="2:18">
      <c r="B238" s="113"/>
      <c r="C238" s="113"/>
      <c r="D238" s="113"/>
      <c r="E238" s="113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</row>
    <row r="239" spans="2:18">
      <c r="B239" s="113"/>
      <c r="C239" s="113"/>
      <c r="D239" s="113"/>
      <c r="E239" s="113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</row>
    <row r="240" spans="2:18">
      <c r="B240" s="113"/>
      <c r="C240" s="113"/>
      <c r="D240" s="113"/>
      <c r="E240" s="113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</row>
    <row r="241" spans="2:18">
      <c r="B241" s="113"/>
      <c r="C241" s="113"/>
      <c r="D241" s="113"/>
      <c r="E241" s="113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</row>
    <row r="242" spans="2:18">
      <c r="B242" s="113"/>
      <c r="C242" s="113"/>
      <c r="D242" s="113"/>
      <c r="E242" s="113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</row>
    <row r="243" spans="2:18">
      <c r="B243" s="113"/>
      <c r="C243" s="113"/>
      <c r="D243" s="113"/>
      <c r="E243" s="113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</row>
    <row r="244" spans="2:18">
      <c r="B244" s="113"/>
      <c r="C244" s="113"/>
      <c r="D244" s="113"/>
      <c r="E244" s="113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</row>
    <row r="245" spans="2:18">
      <c r="B245" s="113"/>
      <c r="C245" s="113"/>
      <c r="D245" s="113"/>
      <c r="E245" s="113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</row>
    <row r="246" spans="2:18">
      <c r="B246" s="113"/>
      <c r="C246" s="113"/>
      <c r="D246" s="113"/>
      <c r="E246" s="113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</row>
    <row r="247" spans="2:18">
      <c r="B247" s="113"/>
      <c r="C247" s="113"/>
      <c r="D247" s="113"/>
      <c r="E247" s="113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</row>
    <row r="248" spans="2:18">
      <c r="B248" s="113"/>
      <c r="C248" s="113"/>
      <c r="D248" s="113"/>
      <c r="E248" s="113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</row>
    <row r="249" spans="2:18">
      <c r="B249" s="113"/>
      <c r="C249" s="113"/>
      <c r="D249" s="113"/>
      <c r="E249" s="113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</row>
    <row r="250" spans="2:18">
      <c r="B250" s="113"/>
      <c r="C250" s="113"/>
      <c r="D250" s="113"/>
      <c r="E250" s="113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</row>
    <row r="251" spans="2:18">
      <c r="B251" s="113"/>
      <c r="C251" s="113"/>
      <c r="D251" s="113"/>
      <c r="E251" s="113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</row>
    <row r="252" spans="2:18">
      <c r="B252" s="113"/>
      <c r="C252" s="113"/>
      <c r="D252" s="113"/>
      <c r="E252" s="113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</row>
    <row r="253" spans="2:18">
      <c r="B253" s="113"/>
      <c r="C253" s="113"/>
      <c r="D253" s="113"/>
      <c r="E253" s="113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</row>
    <row r="254" spans="2:18">
      <c r="B254" s="113"/>
      <c r="C254" s="113"/>
      <c r="D254" s="113"/>
      <c r="E254" s="113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</row>
    <row r="255" spans="2:18">
      <c r="B255" s="113"/>
      <c r="C255" s="113"/>
      <c r="D255" s="113"/>
      <c r="E255" s="113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</row>
    <row r="256" spans="2:18">
      <c r="B256" s="113"/>
      <c r="C256" s="113"/>
      <c r="D256" s="113"/>
      <c r="E256" s="113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</row>
    <row r="257" spans="2:18">
      <c r="B257" s="113"/>
      <c r="C257" s="113"/>
      <c r="D257" s="113"/>
      <c r="E257" s="113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</row>
    <row r="258" spans="2:18">
      <c r="B258" s="113"/>
      <c r="C258" s="113"/>
      <c r="D258" s="113"/>
      <c r="E258" s="113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</row>
    <row r="259" spans="2:18">
      <c r="B259" s="113"/>
      <c r="C259" s="113"/>
      <c r="D259" s="113"/>
      <c r="E259" s="113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</row>
    <row r="260" spans="2:18">
      <c r="B260" s="113"/>
      <c r="C260" s="113"/>
      <c r="D260" s="113"/>
      <c r="E260" s="113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</row>
    <row r="261" spans="2:18">
      <c r="B261" s="113"/>
      <c r="C261" s="113"/>
      <c r="D261" s="113"/>
      <c r="E261" s="113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</row>
    <row r="262" spans="2:18">
      <c r="B262" s="113"/>
      <c r="C262" s="113"/>
      <c r="D262" s="113"/>
      <c r="E262" s="113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</row>
    <row r="263" spans="2:18">
      <c r="B263" s="113"/>
      <c r="C263" s="113"/>
      <c r="D263" s="113"/>
      <c r="E263" s="113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</row>
    <row r="264" spans="2:18">
      <c r="B264" s="113"/>
      <c r="C264" s="113"/>
      <c r="D264" s="113"/>
      <c r="E264" s="113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</row>
    <row r="265" spans="2:18">
      <c r="B265" s="113"/>
      <c r="C265" s="113"/>
      <c r="D265" s="113"/>
      <c r="E265" s="113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</row>
    <row r="266" spans="2:18">
      <c r="B266" s="113"/>
      <c r="C266" s="113"/>
      <c r="D266" s="113"/>
      <c r="E266" s="113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</row>
    <row r="267" spans="2:18">
      <c r="B267" s="113"/>
      <c r="C267" s="113"/>
      <c r="D267" s="113"/>
      <c r="E267" s="113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</row>
    <row r="268" spans="2:18">
      <c r="B268" s="113"/>
      <c r="C268" s="113"/>
      <c r="D268" s="113"/>
      <c r="E268" s="113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</row>
    <row r="269" spans="2:18">
      <c r="B269" s="113"/>
      <c r="C269" s="113"/>
      <c r="D269" s="113"/>
      <c r="E269" s="113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</row>
    <row r="270" spans="2:18">
      <c r="B270" s="113"/>
      <c r="C270" s="113"/>
      <c r="D270" s="113"/>
      <c r="E270" s="113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</row>
    <row r="271" spans="2:18">
      <c r="B271" s="113"/>
      <c r="C271" s="113"/>
      <c r="D271" s="113"/>
      <c r="E271" s="113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</row>
    <row r="272" spans="2:18">
      <c r="B272" s="113"/>
      <c r="C272" s="113"/>
      <c r="D272" s="113"/>
      <c r="E272" s="113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</row>
    <row r="273" spans="2:18">
      <c r="B273" s="113"/>
      <c r="C273" s="113"/>
      <c r="D273" s="113"/>
      <c r="E273" s="113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</row>
    <row r="274" spans="2:18">
      <c r="B274" s="113"/>
      <c r="C274" s="113"/>
      <c r="D274" s="113"/>
      <c r="E274" s="113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</row>
    <row r="275" spans="2:18">
      <c r="B275" s="113"/>
      <c r="C275" s="113"/>
      <c r="D275" s="113"/>
      <c r="E275" s="113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</row>
    <row r="276" spans="2:18">
      <c r="B276" s="113"/>
      <c r="C276" s="113"/>
      <c r="D276" s="113"/>
      <c r="E276" s="113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</row>
    <row r="277" spans="2:18">
      <c r="B277" s="113"/>
      <c r="C277" s="113"/>
      <c r="D277" s="113"/>
      <c r="E277" s="113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</row>
    <row r="278" spans="2:18">
      <c r="B278" s="113"/>
      <c r="C278" s="113"/>
      <c r="D278" s="113"/>
      <c r="E278" s="113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</row>
    <row r="279" spans="2:18">
      <c r="B279" s="113"/>
      <c r="C279" s="113"/>
      <c r="D279" s="113"/>
      <c r="E279" s="113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</row>
    <row r="280" spans="2:18">
      <c r="B280" s="113"/>
      <c r="C280" s="113"/>
      <c r="D280" s="113"/>
      <c r="E280" s="113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</row>
    <row r="281" spans="2:18">
      <c r="B281" s="113"/>
      <c r="C281" s="113"/>
      <c r="D281" s="113"/>
      <c r="E281" s="113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</row>
    <row r="282" spans="2:18">
      <c r="B282" s="113"/>
      <c r="C282" s="113"/>
      <c r="D282" s="113"/>
      <c r="E282" s="113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</row>
    <row r="283" spans="2:18">
      <c r="B283" s="113"/>
      <c r="C283" s="113"/>
      <c r="D283" s="113"/>
      <c r="E283" s="113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</row>
    <row r="284" spans="2:18">
      <c r="B284" s="113"/>
      <c r="C284" s="113"/>
      <c r="D284" s="113"/>
      <c r="E284" s="113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</row>
    <row r="285" spans="2:18">
      <c r="B285" s="113"/>
      <c r="C285" s="113"/>
      <c r="D285" s="113"/>
      <c r="E285" s="113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</row>
    <row r="286" spans="2:18">
      <c r="B286" s="113"/>
      <c r="C286" s="113"/>
      <c r="D286" s="113"/>
      <c r="E286" s="113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</row>
    <row r="287" spans="2:18">
      <c r="B287" s="113"/>
      <c r="C287" s="113"/>
      <c r="D287" s="113"/>
      <c r="E287" s="113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</row>
    <row r="288" spans="2:18">
      <c r="B288" s="113"/>
      <c r="C288" s="113"/>
      <c r="D288" s="113"/>
      <c r="E288" s="113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</row>
    <row r="289" spans="2:18">
      <c r="B289" s="113"/>
      <c r="C289" s="113"/>
      <c r="D289" s="113"/>
      <c r="E289" s="113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</row>
    <row r="290" spans="2:18">
      <c r="B290" s="113"/>
      <c r="C290" s="113"/>
      <c r="D290" s="113"/>
      <c r="E290" s="113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</row>
    <row r="291" spans="2:18">
      <c r="B291" s="113"/>
      <c r="C291" s="113"/>
      <c r="D291" s="113"/>
      <c r="E291" s="113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</row>
    <row r="292" spans="2:18">
      <c r="B292" s="113"/>
      <c r="C292" s="113"/>
      <c r="D292" s="113"/>
      <c r="E292" s="113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</row>
    <row r="293" spans="2:18">
      <c r="B293" s="113"/>
      <c r="C293" s="113"/>
      <c r="D293" s="113"/>
      <c r="E293" s="113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</row>
    <row r="294" spans="2:18">
      <c r="B294" s="113"/>
      <c r="C294" s="113"/>
      <c r="D294" s="113"/>
      <c r="E294" s="113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</row>
    <row r="295" spans="2:18">
      <c r="B295" s="113"/>
      <c r="C295" s="113"/>
      <c r="D295" s="113"/>
      <c r="E295" s="113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</row>
    <row r="296" spans="2:18">
      <c r="B296" s="113"/>
      <c r="C296" s="113"/>
      <c r="D296" s="113"/>
      <c r="E296" s="113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</row>
    <row r="297" spans="2:18">
      <c r="B297" s="113"/>
      <c r="C297" s="113"/>
      <c r="D297" s="113"/>
      <c r="E297" s="113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</row>
    <row r="298" spans="2:18">
      <c r="B298" s="113"/>
      <c r="C298" s="113"/>
      <c r="D298" s="113"/>
      <c r="E298" s="113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</row>
    <row r="299" spans="2:18">
      <c r="B299" s="113"/>
      <c r="C299" s="113"/>
      <c r="D299" s="113"/>
      <c r="E299" s="113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</row>
    <row r="300" spans="2:18">
      <c r="B300" s="113"/>
      <c r="C300" s="113"/>
      <c r="D300" s="113"/>
      <c r="E300" s="113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</row>
    <row r="301" spans="2:18">
      <c r="B301" s="113"/>
      <c r="C301" s="113"/>
      <c r="D301" s="113"/>
      <c r="E301" s="113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</row>
    <row r="302" spans="2:18">
      <c r="B302" s="113"/>
      <c r="C302" s="113"/>
      <c r="D302" s="113"/>
      <c r="E302" s="113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</row>
    <row r="303" spans="2:18">
      <c r="B303" s="113"/>
      <c r="C303" s="113"/>
      <c r="D303" s="113"/>
      <c r="E303" s="113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</row>
    <row r="304" spans="2:18">
      <c r="B304" s="113"/>
      <c r="C304" s="113"/>
      <c r="D304" s="113"/>
      <c r="E304" s="113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</row>
    <row r="305" spans="2:18">
      <c r="B305" s="113"/>
      <c r="C305" s="113"/>
      <c r="D305" s="113"/>
      <c r="E305" s="113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</row>
    <row r="306" spans="2:18">
      <c r="B306" s="113"/>
      <c r="C306" s="113"/>
      <c r="D306" s="113"/>
      <c r="E306" s="113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</row>
    <row r="307" spans="2:18">
      <c r="B307" s="113"/>
      <c r="C307" s="113"/>
      <c r="D307" s="113"/>
      <c r="E307" s="113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</row>
    <row r="308" spans="2:18">
      <c r="B308" s="113"/>
      <c r="C308" s="113"/>
      <c r="D308" s="113"/>
      <c r="E308" s="113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</row>
    <row r="309" spans="2:18">
      <c r="B309" s="113"/>
      <c r="C309" s="113"/>
      <c r="D309" s="113"/>
      <c r="E309" s="113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</row>
    <row r="310" spans="2:18">
      <c r="B310" s="113"/>
      <c r="C310" s="113"/>
      <c r="D310" s="113"/>
      <c r="E310" s="113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</row>
    <row r="311" spans="2:18">
      <c r="B311" s="113"/>
      <c r="C311" s="113"/>
      <c r="D311" s="113"/>
      <c r="E311" s="113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</row>
    <row r="312" spans="2:18">
      <c r="B312" s="113"/>
      <c r="C312" s="113"/>
      <c r="D312" s="113"/>
      <c r="E312" s="113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</row>
    <row r="313" spans="2:18">
      <c r="B313" s="113"/>
      <c r="C313" s="113"/>
      <c r="D313" s="113"/>
      <c r="E313" s="113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</row>
    <row r="314" spans="2:18">
      <c r="B314" s="113"/>
      <c r="C314" s="113"/>
      <c r="D314" s="113"/>
      <c r="E314" s="113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</row>
    <row r="315" spans="2:18">
      <c r="B315" s="113"/>
      <c r="C315" s="113"/>
      <c r="D315" s="113"/>
      <c r="E315" s="113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</row>
    <row r="316" spans="2:18">
      <c r="B316" s="113"/>
      <c r="C316" s="113"/>
      <c r="D316" s="113"/>
      <c r="E316" s="113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</row>
    <row r="317" spans="2:18">
      <c r="B317" s="113"/>
      <c r="C317" s="113"/>
      <c r="D317" s="113"/>
      <c r="E317" s="113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</row>
    <row r="318" spans="2:18">
      <c r="B318" s="113"/>
      <c r="C318" s="113"/>
      <c r="D318" s="113"/>
      <c r="E318" s="113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</row>
    <row r="319" spans="2:18">
      <c r="B319" s="113"/>
      <c r="C319" s="113"/>
      <c r="D319" s="113"/>
      <c r="E319" s="113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</row>
    <row r="320" spans="2:18">
      <c r="B320" s="113"/>
      <c r="C320" s="113"/>
      <c r="D320" s="113"/>
      <c r="E320" s="113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</row>
    <row r="321" spans="2:18">
      <c r="B321" s="113"/>
      <c r="C321" s="113"/>
      <c r="D321" s="113"/>
      <c r="E321" s="113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</row>
    <row r="322" spans="2:18">
      <c r="B322" s="113"/>
      <c r="C322" s="113"/>
      <c r="D322" s="113"/>
      <c r="E322" s="113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</row>
    <row r="323" spans="2:18">
      <c r="B323" s="113"/>
      <c r="C323" s="113"/>
      <c r="D323" s="113"/>
      <c r="E323" s="113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</row>
    <row r="324" spans="2:18">
      <c r="B324" s="113"/>
      <c r="C324" s="113"/>
      <c r="D324" s="113"/>
      <c r="E324" s="113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</row>
    <row r="325" spans="2:18">
      <c r="B325" s="113"/>
      <c r="C325" s="113"/>
      <c r="D325" s="113"/>
      <c r="E325" s="113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</row>
    <row r="326" spans="2:18">
      <c r="B326" s="113"/>
      <c r="C326" s="113"/>
      <c r="D326" s="113"/>
      <c r="E326" s="113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</row>
    <row r="327" spans="2:18">
      <c r="B327" s="113"/>
      <c r="C327" s="113"/>
      <c r="D327" s="113"/>
      <c r="E327" s="113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</row>
    <row r="328" spans="2:18">
      <c r="B328" s="113"/>
      <c r="C328" s="113"/>
      <c r="D328" s="113"/>
      <c r="E328" s="113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</row>
    <row r="329" spans="2:18">
      <c r="B329" s="113"/>
      <c r="C329" s="113"/>
      <c r="D329" s="113"/>
      <c r="E329" s="113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</row>
    <row r="330" spans="2:18">
      <c r="B330" s="113"/>
      <c r="C330" s="113"/>
      <c r="D330" s="113"/>
      <c r="E330" s="113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</row>
    <row r="331" spans="2:18">
      <c r="B331" s="113"/>
      <c r="C331" s="113"/>
      <c r="D331" s="113"/>
      <c r="E331" s="113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</row>
    <row r="332" spans="2:18">
      <c r="B332" s="113"/>
      <c r="C332" s="113"/>
      <c r="D332" s="113"/>
      <c r="E332" s="113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</row>
    <row r="333" spans="2:18">
      <c r="B333" s="113"/>
      <c r="C333" s="113"/>
      <c r="D333" s="113"/>
      <c r="E333" s="113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</row>
    <row r="334" spans="2:18">
      <c r="B334" s="113"/>
      <c r="C334" s="113"/>
      <c r="D334" s="113"/>
      <c r="E334" s="113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</row>
    <row r="335" spans="2:18">
      <c r="B335" s="113"/>
      <c r="C335" s="113"/>
      <c r="D335" s="113"/>
      <c r="E335" s="113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</row>
    <row r="336" spans="2:18">
      <c r="B336" s="113"/>
      <c r="C336" s="113"/>
      <c r="D336" s="113"/>
      <c r="E336" s="113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</row>
    <row r="337" spans="2:18">
      <c r="B337" s="113"/>
      <c r="C337" s="113"/>
      <c r="D337" s="113"/>
      <c r="E337" s="113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</row>
    <row r="338" spans="2:18">
      <c r="B338" s="113"/>
      <c r="C338" s="113"/>
      <c r="D338" s="113"/>
      <c r="E338" s="113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</row>
    <row r="339" spans="2:18">
      <c r="B339" s="113"/>
      <c r="C339" s="113"/>
      <c r="D339" s="113"/>
      <c r="E339" s="113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</row>
    <row r="340" spans="2:18">
      <c r="B340" s="113"/>
      <c r="C340" s="113"/>
      <c r="D340" s="113"/>
      <c r="E340" s="113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</row>
    <row r="341" spans="2:18">
      <c r="B341" s="113"/>
      <c r="C341" s="113"/>
      <c r="D341" s="113"/>
      <c r="E341" s="113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</row>
    <row r="342" spans="2:18">
      <c r="B342" s="113"/>
      <c r="C342" s="113"/>
      <c r="D342" s="113"/>
      <c r="E342" s="113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</row>
    <row r="343" spans="2:18">
      <c r="B343" s="113"/>
      <c r="C343" s="113"/>
      <c r="D343" s="113"/>
      <c r="E343" s="113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</row>
    <row r="344" spans="2:18">
      <c r="B344" s="113"/>
      <c r="C344" s="113"/>
      <c r="D344" s="113"/>
      <c r="E344" s="113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</row>
    <row r="345" spans="2:18">
      <c r="B345" s="113"/>
      <c r="C345" s="113"/>
      <c r="D345" s="113"/>
      <c r="E345" s="113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</row>
    <row r="346" spans="2:18">
      <c r="B346" s="113"/>
      <c r="C346" s="113"/>
      <c r="D346" s="113"/>
      <c r="E346" s="113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</row>
    <row r="347" spans="2:18">
      <c r="B347" s="113"/>
      <c r="C347" s="113"/>
      <c r="D347" s="113"/>
      <c r="E347" s="113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</row>
    <row r="348" spans="2:18">
      <c r="B348" s="113"/>
      <c r="C348" s="113"/>
      <c r="D348" s="113"/>
      <c r="E348" s="113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</row>
    <row r="349" spans="2:18">
      <c r="B349" s="113"/>
      <c r="C349" s="113"/>
      <c r="D349" s="113"/>
      <c r="E349" s="113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</row>
    <row r="350" spans="2:18">
      <c r="B350" s="113"/>
      <c r="C350" s="113"/>
      <c r="D350" s="113"/>
      <c r="E350" s="113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</row>
    <row r="351" spans="2:18">
      <c r="B351" s="113"/>
      <c r="C351" s="113"/>
      <c r="D351" s="113"/>
      <c r="E351" s="113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</row>
    <row r="352" spans="2:18">
      <c r="B352" s="113"/>
      <c r="C352" s="113"/>
      <c r="D352" s="113"/>
      <c r="E352" s="113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</row>
    <row r="353" spans="2:18">
      <c r="B353" s="113"/>
      <c r="C353" s="113"/>
      <c r="D353" s="113"/>
      <c r="E353" s="113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</row>
    <row r="354" spans="2:18">
      <c r="B354" s="113"/>
      <c r="C354" s="113"/>
      <c r="D354" s="113"/>
      <c r="E354" s="113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</row>
    <row r="355" spans="2:18">
      <c r="B355" s="113"/>
      <c r="C355" s="113"/>
      <c r="D355" s="113"/>
      <c r="E355" s="113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</row>
    <row r="356" spans="2:18">
      <c r="B356" s="113"/>
      <c r="C356" s="113"/>
      <c r="D356" s="113"/>
      <c r="E356" s="113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</row>
    <row r="357" spans="2:18">
      <c r="B357" s="113"/>
      <c r="C357" s="113"/>
      <c r="D357" s="113"/>
      <c r="E357" s="113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</row>
    <row r="358" spans="2:18">
      <c r="B358" s="113"/>
      <c r="C358" s="113"/>
      <c r="D358" s="113"/>
      <c r="E358" s="113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</row>
    <row r="359" spans="2:18">
      <c r="B359" s="113"/>
      <c r="C359" s="113"/>
      <c r="D359" s="113"/>
      <c r="E359" s="113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</row>
    <row r="360" spans="2:18">
      <c r="B360" s="113"/>
      <c r="C360" s="113"/>
      <c r="D360" s="113"/>
      <c r="E360" s="113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</row>
    <row r="361" spans="2:18">
      <c r="B361" s="113"/>
      <c r="C361" s="113"/>
      <c r="D361" s="113"/>
      <c r="E361" s="113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</row>
    <row r="362" spans="2:18">
      <c r="B362" s="113"/>
      <c r="C362" s="113"/>
      <c r="D362" s="113"/>
      <c r="E362" s="113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</row>
    <row r="363" spans="2:18">
      <c r="B363" s="113"/>
      <c r="C363" s="113"/>
      <c r="D363" s="113"/>
      <c r="E363" s="113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</row>
    <row r="364" spans="2:18">
      <c r="B364" s="113"/>
      <c r="C364" s="113"/>
      <c r="D364" s="113"/>
      <c r="E364" s="113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</row>
    <row r="365" spans="2:18">
      <c r="B365" s="113"/>
      <c r="C365" s="113"/>
      <c r="D365" s="113"/>
      <c r="E365" s="113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</row>
    <row r="366" spans="2:18">
      <c r="B366" s="113"/>
      <c r="C366" s="113"/>
      <c r="D366" s="113"/>
      <c r="E366" s="113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</row>
    <row r="367" spans="2:18">
      <c r="B367" s="113"/>
      <c r="C367" s="113"/>
      <c r="D367" s="113"/>
      <c r="E367" s="113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</row>
    <row r="368" spans="2:18">
      <c r="B368" s="113"/>
      <c r="C368" s="113"/>
      <c r="D368" s="113"/>
      <c r="E368" s="113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</row>
    <row r="369" spans="2:18">
      <c r="B369" s="113"/>
      <c r="C369" s="113"/>
      <c r="D369" s="113"/>
      <c r="E369" s="113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</row>
    <row r="370" spans="2:18">
      <c r="B370" s="113"/>
      <c r="C370" s="113"/>
      <c r="D370" s="113"/>
      <c r="E370" s="113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</row>
    <row r="371" spans="2:18">
      <c r="B371" s="113"/>
      <c r="C371" s="113"/>
      <c r="D371" s="113"/>
      <c r="E371" s="113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</row>
    <row r="372" spans="2:18">
      <c r="B372" s="113"/>
      <c r="C372" s="113"/>
      <c r="D372" s="113"/>
      <c r="E372" s="113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</row>
    <row r="373" spans="2:18">
      <c r="B373" s="113"/>
      <c r="C373" s="113"/>
      <c r="D373" s="113"/>
      <c r="E373" s="113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</row>
    <row r="374" spans="2:18">
      <c r="B374" s="113"/>
      <c r="C374" s="113"/>
      <c r="D374" s="113"/>
      <c r="E374" s="113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</row>
    <row r="375" spans="2:18">
      <c r="B375" s="113"/>
      <c r="C375" s="113"/>
      <c r="D375" s="113"/>
      <c r="E375" s="113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</row>
    <row r="376" spans="2:18">
      <c r="B376" s="113"/>
      <c r="C376" s="113"/>
      <c r="D376" s="113"/>
      <c r="E376" s="113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</row>
    <row r="377" spans="2:18">
      <c r="B377" s="113"/>
      <c r="C377" s="113"/>
      <c r="D377" s="113"/>
      <c r="E377" s="113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</row>
    <row r="378" spans="2:18">
      <c r="B378" s="113"/>
      <c r="C378" s="113"/>
      <c r="D378" s="113"/>
      <c r="E378" s="113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</row>
    <row r="379" spans="2:18">
      <c r="B379" s="113"/>
      <c r="C379" s="113"/>
      <c r="D379" s="113"/>
      <c r="E379" s="113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</row>
    <row r="380" spans="2:18">
      <c r="B380" s="113"/>
      <c r="C380" s="113"/>
      <c r="D380" s="113"/>
      <c r="E380" s="113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</row>
    <row r="381" spans="2:18">
      <c r="B381" s="113"/>
      <c r="C381" s="113"/>
      <c r="D381" s="113"/>
      <c r="E381" s="113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</row>
    <row r="382" spans="2:18">
      <c r="B382" s="113"/>
      <c r="C382" s="113"/>
      <c r="D382" s="113"/>
      <c r="E382" s="113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</row>
    <row r="383" spans="2:18">
      <c r="B383" s="113"/>
      <c r="C383" s="113"/>
      <c r="D383" s="113"/>
      <c r="E383" s="113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</row>
    <row r="384" spans="2:18">
      <c r="B384" s="113"/>
      <c r="C384" s="113"/>
      <c r="D384" s="113"/>
      <c r="E384" s="113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</row>
    <row r="385" spans="2:18">
      <c r="B385" s="113"/>
      <c r="C385" s="113"/>
      <c r="D385" s="113"/>
      <c r="E385" s="113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</row>
    <row r="386" spans="2:18">
      <c r="B386" s="113"/>
      <c r="C386" s="113"/>
      <c r="D386" s="113"/>
      <c r="E386" s="113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</row>
    <row r="387" spans="2:18">
      <c r="B387" s="113"/>
      <c r="C387" s="113"/>
      <c r="D387" s="113"/>
      <c r="E387" s="113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</row>
    <row r="388" spans="2:18">
      <c r="B388" s="113"/>
      <c r="C388" s="113"/>
      <c r="D388" s="113"/>
      <c r="E388" s="113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</row>
    <row r="389" spans="2:18">
      <c r="B389" s="113"/>
      <c r="C389" s="113"/>
      <c r="D389" s="113"/>
      <c r="E389" s="113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</row>
    <row r="390" spans="2:18">
      <c r="B390" s="113"/>
      <c r="C390" s="113"/>
      <c r="D390" s="113"/>
      <c r="E390" s="113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</row>
    <row r="391" spans="2:18">
      <c r="B391" s="113"/>
      <c r="C391" s="113"/>
      <c r="D391" s="113"/>
      <c r="E391" s="113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</row>
    <row r="392" spans="2:18">
      <c r="B392" s="113"/>
      <c r="C392" s="113"/>
      <c r="D392" s="113"/>
      <c r="E392" s="113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</row>
    <row r="393" spans="2:18">
      <c r="B393" s="113"/>
      <c r="C393" s="113"/>
      <c r="D393" s="113"/>
      <c r="E393" s="113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</row>
    <row r="394" spans="2:18">
      <c r="B394" s="113"/>
      <c r="C394" s="113"/>
      <c r="D394" s="113"/>
      <c r="E394" s="113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</row>
    <row r="395" spans="2:18">
      <c r="B395" s="113"/>
      <c r="C395" s="113"/>
      <c r="D395" s="113"/>
      <c r="E395" s="113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</row>
    <row r="396" spans="2:18">
      <c r="B396" s="113"/>
      <c r="C396" s="113"/>
      <c r="D396" s="113"/>
      <c r="E396" s="113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</row>
    <row r="397" spans="2:18">
      <c r="B397" s="113"/>
      <c r="C397" s="113"/>
      <c r="D397" s="113"/>
      <c r="E397" s="113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</row>
    <row r="398" spans="2:18">
      <c r="B398" s="113"/>
      <c r="C398" s="113"/>
      <c r="D398" s="113"/>
      <c r="E398" s="113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</row>
    <row r="399" spans="2:18">
      <c r="B399" s="113"/>
      <c r="C399" s="113"/>
      <c r="D399" s="113"/>
      <c r="E399" s="113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</row>
    <row r="400" spans="2:18">
      <c r="B400" s="113"/>
      <c r="C400" s="113"/>
      <c r="D400" s="113"/>
      <c r="E400" s="113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</row>
    <row r="401" spans="2:18">
      <c r="B401" s="113"/>
      <c r="C401" s="113"/>
      <c r="D401" s="113"/>
      <c r="E401" s="113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</row>
    <row r="402" spans="2:18">
      <c r="B402" s="113"/>
      <c r="C402" s="113"/>
      <c r="D402" s="113"/>
      <c r="E402" s="113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</row>
    <row r="403" spans="2:18">
      <c r="B403" s="113"/>
      <c r="C403" s="113"/>
      <c r="D403" s="113"/>
      <c r="E403" s="113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</row>
    <row r="404" spans="2:18">
      <c r="B404" s="113"/>
      <c r="C404" s="113"/>
      <c r="D404" s="113"/>
      <c r="E404" s="113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</row>
    <row r="405" spans="2:18">
      <c r="B405" s="113"/>
      <c r="C405" s="113"/>
      <c r="D405" s="113"/>
      <c r="E405" s="113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</row>
    <row r="406" spans="2:18">
      <c r="B406" s="113"/>
      <c r="C406" s="113"/>
      <c r="D406" s="113"/>
      <c r="E406" s="113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</row>
    <row r="407" spans="2:18">
      <c r="B407" s="113"/>
      <c r="C407" s="113"/>
      <c r="D407" s="113"/>
      <c r="E407" s="113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</row>
    <row r="408" spans="2:18">
      <c r="B408" s="113"/>
      <c r="C408" s="113"/>
      <c r="D408" s="113"/>
      <c r="E408" s="113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</row>
    <row r="409" spans="2:18">
      <c r="B409" s="113"/>
      <c r="C409" s="113"/>
      <c r="D409" s="113"/>
      <c r="E409" s="113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</row>
    <row r="410" spans="2:18">
      <c r="B410" s="113"/>
      <c r="C410" s="113"/>
      <c r="D410" s="113"/>
      <c r="E410" s="113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</row>
    <row r="411" spans="2:18">
      <c r="B411" s="113"/>
      <c r="C411" s="113"/>
      <c r="D411" s="113"/>
      <c r="E411" s="113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</row>
    <row r="412" spans="2:18">
      <c r="B412" s="113"/>
      <c r="C412" s="113"/>
      <c r="D412" s="113"/>
      <c r="E412" s="113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</row>
    <row r="413" spans="2:18">
      <c r="B413" s="113"/>
      <c r="C413" s="113"/>
      <c r="D413" s="113"/>
      <c r="E413" s="113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</row>
    <row r="414" spans="2:18">
      <c r="B414" s="113"/>
      <c r="C414" s="113"/>
      <c r="D414" s="113"/>
      <c r="E414" s="113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</row>
    <row r="415" spans="2:18">
      <c r="B415" s="113"/>
      <c r="C415" s="113"/>
      <c r="D415" s="113"/>
      <c r="E415" s="113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</row>
    <row r="416" spans="2:18">
      <c r="B416" s="113"/>
      <c r="C416" s="113"/>
      <c r="D416" s="113"/>
      <c r="E416" s="113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</row>
    <row r="417" spans="2:18">
      <c r="B417" s="113"/>
      <c r="C417" s="113"/>
      <c r="D417" s="113"/>
      <c r="E417" s="113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</row>
    <row r="418" spans="2:18">
      <c r="B418" s="113"/>
      <c r="C418" s="113"/>
      <c r="D418" s="113"/>
      <c r="E418" s="113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</row>
    <row r="419" spans="2:18">
      <c r="B419" s="113"/>
      <c r="C419" s="113"/>
      <c r="D419" s="113"/>
      <c r="E419" s="113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</row>
    <row r="420" spans="2:18">
      <c r="B420" s="113"/>
      <c r="C420" s="113"/>
      <c r="D420" s="113"/>
      <c r="E420" s="113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</row>
    <row r="421" spans="2:18">
      <c r="B421" s="113"/>
      <c r="C421" s="113"/>
      <c r="D421" s="113"/>
      <c r="E421" s="113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</row>
    <row r="422" spans="2:18">
      <c r="B422" s="113"/>
      <c r="C422" s="113"/>
      <c r="D422" s="113"/>
      <c r="E422" s="113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</row>
    <row r="423" spans="2:18">
      <c r="B423" s="113"/>
      <c r="C423" s="113"/>
      <c r="D423" s="113"/>
      <c r="E423" s="113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</row>
    <row r="424" spans="2:18">
      <c r="B424" s="113"/>
      <c r="C424" s="113"/>
      <c r="D424" s="113"/>
      <c r="E424" s="113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</row>
    <row r="425" spans="2:18">
      <c r="B425" s="113"/>
      <c r="C425" s="113"/>
      <c r="D425" s="113"/>
      <c r="E425" s="113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</row>
    <row r="426" spans="2:18">
      <c r="B426" s="113"/>
      <c r="C426" s="113"/>
      <c r="D426" s="113"/>
      <c r="E426" s="113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</row>
    <row r="427" spans="2:18">
      <c r="B427" s="113"/>
      <c r="C427" s="113"/>
      <c r="D427" s="113"/>
      <c r="E427" s="113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</row>
    <row r="428" spans="2:18">
      <c r="B428" s="113"/>
      <c r="C428" s="113"/>
      <c r="D428" s="113"/>
      <c r="E428" s="113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</row>
    <row r="429" spans="2:18">
      <c r="B429" s="113"/>
      <c r="C429" s="113"/>
      <c r="D429" s="113"/>
      <c r="E429" s="113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</row>
    <row r="430" spans="2:18">
      <c r="B430" s="113"/>
      <c r="C430" s="113"/>
      <c r="D430" s="113"/>
      <c r="E430" s="113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</row>
    <row r="431" spans="2:18">
      <c r="B431" s="113"/>
      <c r="C431" s="113"/>
      <c r="D431" s="113"/>
      <c r="E431" s="113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</row>
    <row r="432" spans="2:18">
      <c r="B432" s="113"/>
      <c r="C432" s="113"/>
      <c r="D432" s="113"/>
      <c r="E432" s="113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</row>
    <row r="433" spans="2:18">
      <c r="B433" s="113"/>
      <c r="C433" s="113"/>
      <c r="D433" s="113"/>
      <c r="E433" s="113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</row>
    <row r="434" spans="2:18">
      <c r="B434" s="113"/>
      <c r="C434" s="113"/>
      <c r="D434" s="113"/>
      <c r="E434" s="113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</row>
    <row r="435" spans="2:18">
      <c r="B435" s="113"/>
      <c r="C435" s="113"/>
      <c r="D435" s="113"/>
      <c r="E435" s="113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</row>
    <row r="436" spans="2:18">
      <c r="B436" s="113"/>
      <c r="C436" s="113"/>
      <c r="D436" s="113"/>
      <c r="E436" s="113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</row>
    <row r="437" spans="2:18">
      <c r="B437" s="113"/>
      <c r="C437" s="113"/>
      <c r="D437" s="113"/>
      <c r="E437" s="113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</row>
    <row r="438" spans="2:18">
      <c r="B438" s="113"/>
      <c r="C438" s="113"/>
      <c r="D438" s="113"/>
      <c r="E438" s="113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</row>
    <row r="439" spans="2:18">
      <c r="B439" s="113"/>
      <c r="C439" s="113"/>
      <c r="D439" s="113"/>
      <c r="E439" s="113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</row>
    <row r="440" spans="2:18">
      <c r="B440" s="113"/>
      <c r="C440" s="113"/>
      <c r="D440" s="113"/>
      <c r="E440" s="113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</row>
    <row r="441" spans="2:18">
      <c r="B441" s="113"/>
      <c r="C441" s="113"/>
      <c r="D441" s="113"/>
      <c r="E441" s="113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</row>
    <row r="442" spans="2:18">
      <c r="B442" s="113"/>
      <c r="C442" s="113"/>
      <c r="D442" s="113"/>
      <c r="E442" s="113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</row>
    <row r="443" spans="2:18">
      <c r="B443" s="113"/>
      <c r="C443" s="113"/>
      <c r="D443" s="113"/>
      <c r="E443" s="113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</row>
    <row r="444" spans="2:18">
      <c r="B444" s="113"/>
      <c r="C444" s="113"/>
      <c r="D444" s="113"/>
      <c r="E444" s="113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</row>
    <row r="445" spans="2:18">
      <c r="B445" s="113"/>
      <c r="C445" s="113"/>
      <c r="D445" s="113"/>
      <c r="E445" s="113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</row>
    <row r="446" spans="2:18">
      <c r="B446" s="113"/>
      <c r="C446" s="113"/>
      <c r="D446" s="113"/>
      <c r="E446" s="113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</row>
    <row r="447" spans="2:18">
      <c r="B447" s="113"/>
      <c r="C447" s="113"/>
      <c r="D447" s="113"/>
      <c r="E447" s="113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</row>
    <row r="448" spans="2:18">
      <c r="B448" s="113"/>
      <c r="C448" s="113"/>
      <c r="D448" s="113"/>
      <c r="E448" s="113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</row>
    <row r="449" spans="2:18">
      <c r="B449" s="113"/>
      <c r="C449" s="113"/>
      <c r="D449" s="113"/>
      <c r="E449" s="113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</row>
    <row r="450" spans="2:18">
      <c r="B450" s="113"/>
      <c r="C450" s="113"/>
      <c r="D450" s="113"/>
      <c r="E450" s="113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</row>
    <row r="451" spans="2:18">
      <c r="B451" s="113"/>
      <c r="C451" s="113"/>
      <c r="D451" s="113"/>
      <c r="E451" s="113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</row>
    <row r="452" spans="2:18">
      <c r="B452" s="113"/>
      <c r="C452" s="113"/>
      <c r="D452" s="113"/>
      <c r="E452" s="113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</row>
    <row r="453" spans="2:18">
      <c r="B453" s="113"/>
      <c r="C453" s="113"/>
      <c r="D453" s="113"/>
      <c r="E453" s="113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</row>
    <row r="454" spans="2:18">
      <c r="B454" s="113"/>
      <c r="C454" s="113"/>
      <c r="D454" s="113"/>
      <c r="E454" s="113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</row>
    <row r="455" spans="2:18">
      <c r="B455" s="113"/>
      <c r="C455" s="113"/>
      <c r="D455" s="113"/>
      <c r="E455" s="113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</row>
    <row r="456" spans="2:18">
      <c r="B456" s="113"/>
      <c r="C456" s="113"/>
      <c r="D456" s="113"/>
      <c r="E456" s="113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</row>
    <row r="457" spans="2:18">
      <c r="B457" s="113"/>
      <c r="C457" s="113"/>
      <c r="D457" s="113"/>
      <c r="E457" s="113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</row>
    <row r="458" spans="2:18">
      <c r="B458" s="113"/>
      <c r="C458" s="113"/>
      <c r="D458" s="113"/>
      <c r="E458" s="113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</row>
    <row r="459" spans="2:18">
      <c r="B459" s="113"/>
      <c r="C459" s="113"/>
      <c r="D459" s="113"/>
      <c r="E459" s="113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</row>
    <row r="460" spans="2:18">
      <c r="B460" s="113"/>
      <c r="C460" s="113"/>
      <c r="D460" s="113"/>
      <c r="E460" s="113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</row>
    <row r="461" spans="2:18">
      <c r="B461" s="113"/>
      <c r="C461" s="113"/>
      <c r="D461" s="113"/>
      <c r="E461" s="113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</row>
    <row r="462" spans="2:18">
      <c r="B462" s="113"/>
      <c r="C462" s="113"/>
      <c r="D462" s="113"/>
      <c r="E462" s="113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</row>
    <row r="463" spans="2:18">
      <c r="B463" s="113"/>
      <c r="C463" s="113"/>
      <c r="D463" s="113"/>
      <c r="E463" s="113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</row>
    <row r="464" spans="2:18">
      <c r="B464" s="113"/>
      <c r="C464" s="113"/>
      <c r="D464" s="113"/>
      <c r="E464" s="113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</row>
    <row r="465" spans="2:18">
      <c r="B465" s="113"/>
      <c r="C465" s="113"/>
      <c r="D465" s="113"/>
      <c r="E465" s="113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</row>
    <row r="466" spans="2:18">
      <c r="B466" s="113"/>
      <c r="C466" s="113"/>
      <c r="D466" s="113"/>
      <c r="E466" s="113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</row>
    <row r="467" spans="2:18">
      <c r="B467" s="113"/>
      <c r="C467" s="113"/>
      <c r="D467" s="113"/>
      <c r="E467" s="113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</row>
    <row r="468" spans="2:18">
      <c r="B468" s="113"/>
      <c r="C468" s="113"/>
      <c r="D468" s="113"/>
      <c r="E468" s="113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</row>
    <row r="469" spans="2:18">
      <c r="B469" s="113"/>
      <c r="C469" s="113"/>
      <c r="D469" s="113"/>
      <c r="E469" s="113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</row>
    <row r="470" spans="2:18">
      <c r="B470" s="113"/>
      <c r="C470" s="113"/>
      <c r="D470" s="113"/>
      <c r="E470" s="113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</row>
    <row r="471" spans="2:18">
      <c r="B471" s="113"/>
      <c r="C471" s="113"/>
      <c r="D471" s="113"/>
      <c r="E471" s="113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</row>
    <row r="472" spans="2:18">
      <c r="B472" s="113"/>
      <c r="C472" s="113"/>
      <c r="D472" s="113"/>
      <c r="E472" s="113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</row>
    <row r="473" spans="2:18">
      <c r="B473" s="113"/>
      <c r="C473" s="113"/>
      <c r="D473" s="113"/>
      <c r="E473" s="113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</row>
    <row r="474" spans="2:18">
      <c r="B474" s="113"/>
      <c r="C474" s="113"/>
      <c r="D474" s="113"/>
      <c r="E474" s="113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</row>
    <row r="475" spans="2:18">
      <c r="B475" s="113"/>
      <c r="C475" s="113"/>
      <c r="D475" s="113"/>
      <c r="E475" s="113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</row>
    <row r="476" spans="2:18">
      <c r="B476" s="113"/>
      <c r="C476" s="113"/>
      <c r="D476" s="113"/>
      <c r="E476" s="113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</row>
    <row r="477" spans="2:18">
      <c r="B477" s="113"/>
      <c r="C477" s="113"/>
      <c r="D477" s="113"/>
      <c r="E477" s="113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</row>
    <row r="478" spans="2:18">
      <c r="B478" s="113"/>
      <c r="C478" s="113"/>
      <c r="D478" s="113"/>
      <c r="E478" s="113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</row>
    <row r="479" spans="2:18">
      <c r="B479" s="113"/>
      <c r="C479" s="113"/>
      <c r="D479" s="113"/>
      <c r="E479" s="113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</row>
    <row r="480" spans="2:18">
      <c r="B480" s="113"/>
      <c r="C480" s="113"/>
      <c r="D480" s="113"/>
      <c r="E480" s="113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</row>
    <row r="481" spans="2:18">
      <c r="B481" s="113"/>
      <c r="C481" s="113"/>
      <c r="D481" s="113"/>
      <c r="E481" s="113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</row>
    <row r="482" spans="2:18">
      <c r="B482" s="113"/>
      <c r="C482" s="113"/>
      <c r="D482" s="113"/>
      <c r="E482" s="113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</row>
    <row r="483" spans="2:18">
      <c r="B483" s="113"/>
      <c r="C483" s="113"/>
      <c r="D483" s="113"/>
      <c r="E483" s="113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</row>
    <row r="484" spans="2:18">
      <c r="B484" s="113"/>
      <c r="C484" s="113"/>
      <c r="D484" s="113"/>
      <c r="E484" s="113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</row>
    <row r="485" spans="2:18">
      <c r="B485" s="113"/>
      <c r="C485" s="113"/>
      <c r="D485" s="113"/>
      <c r="E485" s="113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</row>
    <row r="486" spans="2:18">
      <c r="B486" s="113"/>
      <c r="C486" s="113"/>
      <c r="D486" s="113"/>
      <c r="E486" s="113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</row>
    <row r="487" spans="2:18">
      <c r="B487" s="113"/>
      <c r="C487" s="113"/>
      <c r="D487" s="113"/>
      <c r="E487" s="113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</row>
    <row r="488" spans="2:18">
      <c r="B488" s="113"/>
      <c r="C488" s="113"/>
      <c r="D488" s="113"/>
      <c r="E488" s="113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</row>
    <row r="489" spans="2:18">
      <c r="B489" s="113"/>
      <c r="C489" s="113"/>
      <c r="D489" s="113"/>
      <c r="E489" s="113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</row>
    <row r="490" spans="2:18">
      <c r="B490" s="113"/>
      <c r="C490" s="113"/>
      <c r="D490" s="113"/>
      <c r="E490" s="113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</row>
    <row r="491" spans="2:18">
      <c r="B491" s="113"/>
      <c r="C491" s="113"/>
      <c r="D491" s="113"/>
      <c r="E491" s="113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</row>
    <row r="492" spans="2:18">
      <c r="B492" s="113"/>
      <c r="C492" s="113"/>
      <c r="D492" s="113"/>
      <c r="E492" s="113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</row>
    <row r="493" spans="2:18">
      <c r="B493" s="113"/>
      <c r="C493" s="113"/>
      <c r="D493" s="113"/>
      <c r="E493" s="113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</row>
    <row r="494" spans="2:18">
      <c r="B494" s="113"/>
      <c r="C494" s="113"/>
      <c r="D494" s="113"/>
      <c r="E494" s="113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</row>
    <row r="495" spans="2:18">
      <c r="B495" s="113"/>
      <c r="C495" s="113"/>
      <c r="D495" s="113"/>
      <c r="E495" s="113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</row>
    <row r="496" spans="2:18">
      <c r="B496" s="113"/>
      <c r="C496" s="113"/>
      <c r="D496" s="113"/>
      <c r="E496" s="113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</row>
    <row r="497" spans="2:18">
      <c r="B497" s="113"/>
      <c r="C497" s="113"/>
      <c r="D497" s="113"/>
      <c r="E497" s="113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</row>
    <row r="498" spans="2:18">
      <c r="B498" s="113"/>
      <c r="C498" s="113"/>
      <c r="D498" s="113"/>
      <c r="E498" s="113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</row>
    <row r="499" spans="2:18">
      <c r="B499" s="113"/>
      <c r="C499" s="113"/>
      <c r="D499" s="113"/>
      <c r="E499" s="113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</row>
    <row r="500" spans="2:18">
      <c r="B500" s="113"/>
      <c r="C500" s="113"/>
      <c r="D500" s="113"/>
      <c r="E500" s="113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</row>
    <row r="501" spans="2:18">
      <c r="B501" s="113"/>
      <c r="C501" s="113"/>
      <c r="D501" s="113"/>
      <c r="E501" s="113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</row>
    <row r="502" spans="2:18">
      <c r="B502" s="113"/>
      <c r="C502" s="113"/>
      <c r="D502" s="113"/>
      <c r="E502" s="113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</row>
    <row r="503" spans="2:18">
      <c r="B503" s="113"/>
      <c r="C503" s="113"/>
      <c r="D503" s="113"/>
      <c r="E503" s="113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</row>
    <row r="504" spans="2:18">
      <c r="B504" s="113"/>
      <c r="C504" s="113"/>
      <c r="D504" s="113"/>
      <c r="E504" s="113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</row>
    <row r="505" spans="2:18">
      <c r="B505" s="113"/>
      <c r="C505" s="113"/>
      <c r="D505" s="113"/>
      <c r="E505" s="113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</row>
    <row r="506" spans="2:18">
      <c r="B506" s="113"/>
      <c r="C506" s="113"/>
      <c r="D506" s="113"/>
      <c r="E506" s="113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</row>
    <row r="507" spans="2:18">
      <c r="B507" s="113"/>
      <c r="C507" s="113"/>
      <c r="D507" s="113"/>
      <c r="E507" s="113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</row>
    <row r="508" spans="2:18">
      <c r="B508" s="113"/>
      <c r="C508" s="113"/>
      <c r="D508" s="113"/>
      <c r="E508" s="113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</row>
    <row r="509" spans="2:18">
      <c r="B509" s="113"/>
      <c r="C509" s="113"/>
      <c r="D509" s="113"/>
      <c r="E509" s="113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</row>
    <row r="510" spans="2:18">
      <c r="B510" s="113"/>
      <c r="C510" s="113"/>
      <c r="D510" s="113"/>
      <c r="E510" s="113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</row>
    <row r="511" spans="2:18">
      <c r="B511" s="113"/>
      <c r="C511" s="113"/>
      <c r="D511" s="113"/>
      <c r="E511" s="113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</row>
    <row r="512" spans="2:18">
      <c r="B512" s="113"/>
      <c r="C512" s="113"/>
      <c r="D512" s="113"/>
      <c r="E512" s="113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</row>
    <row r="513" spans="2:18">
      <c r="B513" s="113"/>
      <c r="C513" s="113"/>
      <c r="D513" s="113"/>
      <c r="E513" s="113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</row>
    <row r="514" spans="2:18">
      <c r="B514" s="113"/>
      <c r="C514" s="113"/>
      <c r="D514" s="113"/>
      <c r="E514" s="113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</row>
    <row r="515" spans="2:18">
      <c r="B515" s="113"/>
      <c r="C515" s="113"/>
      <c r="D515" s="113"/>
      <c r="E515" s="113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</row>
    <row r="516" spans="2:18">
      <c r="B516" s="113"/>
      <c r="C516" s="113"/>
      <c r="D516" s="113"/>
      <c r="E516" s="113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</row>
    <row r="517" spans="2:18">
      <c r="B517" s="113"/>
      <c r="C517" s="113"/>
      <c r="D517" s="113"/>
      <c r="E517" s="113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</row>
    <row r="518" spans="2:18">
      <c r="B518" s="113"/>
      <c r="C518" s="113"/>
      <c r="D518" s="113"/>
      <c r="E518" s="113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</row>
    <row r="519" spans="2:18">
      <c r="B519" s="113"/>
      <c r="C519" s="113"/>
      <c r="D519" s="113"/>
      <c r="E519" s="113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</row>
    <row r="520" spans="2:18">
      <c r="B520" s="113"/>
      <c r="C520" s="113"/>
      <c r="D520" s="113"/>
      <c r="E520" s="113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</row>
    <row r="521" spans="2:18">
      <c r="B521" s="113"/>
      <c r="C521" s="113"/>
      <c r="D521" s="113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</row>
    <row r="522" spans="2:18">
      <c r="B522" s="113"/>
      <c r="C522" s="113"/>
      <c r="D522" s="113"/>
      <c r="E522" s="113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</row>
    <row r="523" spans="2:18">
      <c r="B523" s="113"/>
      <c r="C523" s="113"/>
      <c r="D523" s="113"/>
      <c r="E523" s="113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</row>
    <row r="524" spans="2:18">
      <c r="B524" s="113"/>
      <c r="C524" s="113"/>
      <c r="D524" s="113"/>
      <c r="E524" s="113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</row>
    <row r="525" spans="2:18">
      <c r="B525" s="113"/>
      <c r="C525" s="113"/>
      <c r="D525" s="113"/>
      <c r="E525" s="113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</row>
    <row r="526" spans="2:18">
      <c r="B526" s="113"/>
      <c r="C526" s="113"/>
      <c r="D526" s="113"/>
      <c r="E526" s="113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</row>
    <row r="527" spans="2:18">
      <c r="B527" s="113"/>
      <c r="C527" s="113"/>
      <c r="D527" s="113"/>
      <c r="E527" s="113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</row>
    <row r="528" spans="2:18">
      <c r="B528" s="113"/>
      <c r="C528" s="113"/>
      <c r="D528" s="113"/>
      <c r="E528" s="113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</row>
    <row r="529" spans="2:18">
      <c r="B529" s="113"/>
      <c r="C529" s="113"/>
      <c r="D529" s="113"/>
      <c r="E529" s="113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</row>
    <row r="530" spans="2:18">
      <c r="B530" s="113"/>
      <c r="C530" s="113"/>
      <c r="D530" s="113"/>
      <c r="E530" s="113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</row>
    <row r="531" spans="2:18">
      <c r="B531" s="113"/>
      <c r="C531" s="113"/>
      <c r="D531" s="113"/>
      <c r="E531" s="113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</row>
    <row r="532" spans="2:18">
      <c r="B532" s="113"/>
      <c r="C532" s="113"/>
      <c r="D532" s="113"/>
      <c r="E532" s="113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</row>
    <row r="533" spans="2:18">
      <c r="B533" s="113"/>
      <c r="C533" s="113"/>
      <c r="D533" s="113"/>
      <c r="E533" s="113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</row>
    <row r="534" spans="2:18">
      <c r="B534" s="113"/>
      <c r="C534" s="113"/>
      <c r="D534" s="113"/>
      <c r="E534" s="113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</row>
    <row r="535" spans="2:18">
      <c r="B535" s="113"/>
      <c r="C535" s="113"/>
      <c r="D535" s="113"/>
      <c r="E535" s="113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</row>
    <row r="536" spans="2:18">
      <c r="B536" s="113"/>
      <c r="C536" s="113"/>
      <c r="D536" s="113"/>
      <c r="E536" s="113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</row>
    <row r="537" spans="2:18">
      <c r="B537" s="113"/>
      <c r="C537" s="113"/>
      <c r="D537" s="113"/>
      <c r="E537" s="113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</row>
    <row r="538" spans="2:18">
      <c r="B538" s="113"/>
      <c r="C538" s="113"/>
      <c r="D538" s="113"/>
      <c r="E538" s="113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</row>
    <row r="539" spans="2:18">
      <c r="B539" s="113"/>
      <c r="C539" s="113"/>
      <c r="D539" s="113"/>
      <c r="E539" s="113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</row>
    <row r="540" spans="2:18">
      <c r="B540" s="113"/>
      <c r="C540" s="113"/>
      <c r="D540" s="113"/>
      <c r="E540" s="113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</row>
    <row r="541" spans="2:18">
      <c r="B541" s="113"/>
      <c r="C541" s="113"/>
      <c r="D541" s="113"/>
      <c r="E541" s="113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</row>
    <row r="542" spans="2:18">
      <c r="B542" s="113"/>
      <c r="C542" s="113"/>
      <c r="D542" s="113"/>
      <c r="E542" s="113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</row>
    <row r="543" spans="2:18">
      <c r="B543" s="113"/>
      <c r="C543" s="113"/>
      <c r="D543" s="113"/>
      <c r="E543" s="113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</row>
    <row r="544" spans="2:18">
      <c r="B544" s="113"/>
      <c r="C544" s="113"/>
      <c r="D544" s="113"/>
      <c r="E544" s="113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</row>
    <row r="545" spans="2:18">
      <c r="B545" s="113"/>
      <c r="C545" s="113"/>
      <c r="D545" s="113"/>
      <c r="E545" s="113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</row>
    <row r="546" spans="2:18">
      <c r="B546" s="113"/>
      <c r="C546" s="113"/>
      <c r="D546" s="113"/>
      <c r="E546" s="113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</row>
    <row r="547" spans="2:18">
      <c r="B547" s="113"/>
      <c r="C547" s="113"/>
      <c r="D547" s="113"/>
      <c r="E547" s="113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</row>
    <row r="548" spans="2:18">
      <c r="B548" s="113"/>
      <c r="C548" s="113"/>
      <c r="D548" s="113"/>
      <c r="E548" s="113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</row>
    <row r="549" spans="2:18">
      <c r="B549" s="113"/>
      <c r="C549" s="113"/>
      <c r="D549" s="113"/>
      <c r="E549" s="113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</row>
    <row r="550" spans="2:18">
      <c r="B550" s="113"/>
      <c r="C550" s="113"/>
      <c r="D550" s="113"/>
      <c r="E550" s="113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</row>
    <row r="551" spans="2:18">
      <c r="B551" s="113"/>
      <c r="C551" s="113"/>
      <c r="D551" s="113"/>
      <c r="E551" s="113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</row>
    <row r="552" spans="2:18">
      <c r="B552" s="113"/>
      <c r="C552" s="113"/>
      <c r="D552" s="113"/>
      <c r="E552" s="113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</row>
    <row r="553" spans="2:18">
      <c r="B553" s="113"/>
      <c r="C553" s="113"/>
      <c r="D553" s="113"/>
      <c r="E553" s="113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</row>
    <row r="554" spans="2:18">
      <c r="B554" s="113"/>
      <c r="C554" s="113"/>
      <c r="D554" s="113"/>
      <c r="E554" s="113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</row>
    <row r="555" spans="2:18">
      <c r="B555" s="113"/>
      <c r="C555" s="113"/>
      <c r="D555" s="113"/>
      <c r="E555" s="113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</row>
    <row r="556" spans="2:18">
      <c r="B556" s="113"/>
      <c r="C556" s="113"/>
      <c r="D556" s="113"/>
      <c r="E556" s="113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</row>
    <row r="557" spans="2:18">
      <c r="B557" s="113"/>
      <c r="C557" s="113"/>
      <c r="D557" s="113"/>
      <c r="E557" s="113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</row>
    <row r="558" spans="2:18">
      <c r="B558" s="113"/>
      <c r="C558" s="113"/>
      <c r="D558" s="113"/>
      <c r="E558" s="113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</row>
    <row r="559" spans="2:18">
      <c r="B559" s="113"/>
      <c r="C559" s="113"/>
      <c r="D559" s="113"/>
      <c r="E559" s="113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</row>
    <row r="560" spans="2:18">
      <c r="B560" s="113"/>
      <c r="C560" s="113"/>
      <c r="D560" s="113"/>
      <c r="E560" s="113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</row>
    <row r="561" spans="2:18">
      <c r="B561" s="113"/>
      <c r="C561" s="113"/>
      <c r="D561" s="113"/>
      <c r="E561" s="113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</row>
    <row r="562" spans="2:18">
      <c r="B562" s="113"/>
      <c r="C562" s="113"/>
      <c r="D562" s="113"/>
      <c r="E562" s="113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</row>
    <row r="563" spans="2:18">
      <c r="B563" s="113"/>
      <c r="C563" s="113"/>
      <c r="D563" s="113"/>
      <c r="E563" s="113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</row>
    <row r="564" spans="2:18">
      <c r="B564" s="113"/>
      <c r="C564" s="113"/>
      <c r="D564" s="113"/>
      <c r="E564" s="113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</row>
    <row r="565" spans="2:18">
      <c r="B565" s="113"/>
      <c r="C565" s="113"/>
      <c r="D565" s="113"/>
      <c r="E565" s="113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</row>
    <row r="566" spans="2:18">
      <c r="B566" s="113"/>
      <c r="C566" s="113"/>
      <c r="D566" s="113"/>
      <c r="E566" s="113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</row>
    <row r="567" spans="2:18">
      <c r="B567" s="113"/>
      <c r="C567" s="113"/>
      <c r="D567" s="113"/>
      <c r="E567" s="113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</row>
    <row r="568" spans="2:18">
      <c r="B568" s="113"/>
      <c r="C568" s="113"/>
      <c r="D568" s="113"/>
      <c r="E568" s="113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</row>
    <row r="569" spans="2:18">
      <c r="B569" s="113"/>
      <c r="C569" s="113"/>
      <c r="D569" s="113"/>
      <c r="E569" s="113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</row>
    <row r="570" spans="2:18">
      <c r="B570" s="113"/>
      <c r="C570" s="113"/>
      <c r="D570" s="113"/>
      <c r="E570" s="113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</row>
    <row r="571" spans="2:18">
      <c r="B571" s="113"/>
      <c r="C571" s="113"/>
      <c r="D571" s="113"/>
      <c r="E571" s="113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</row>
    <row r="572" spans="2:18">
      <c r="B572" s="113"/>
      <c r="C572" s="113"/>
      <c r="D572" s="113"/>
      <c r="E572" s="113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</row>
    <row r="573" spans="2:18">
      <c r="B573" s="113"/>
      <c r="C573" s="113"/>
      <c r="D573" s="113"/>
      <c r="E573" s="113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</row>
    <row r="574" spans="2:18">
      <c r="B574" s="113"/>
      <c r="C574" s="113"/>
      <c r="D574" s="113"/>
      <c r="E574" s="113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</row>
    <row r="575" spans="2:18">
      <c r="B575" s="113"/>
      <c r="C575" s="113"/>
      <c r="D575" s="113"/>
      <c r="E575" s="113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</row>
    <row r="576" spans="2:18">
      <c r="B576" s="113"/>
      <c r="C576" s="113"/>
      <c r="D576" s="113"/>
      <c r="E576" s="113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</row>
    <row r="577" spans="2:18">
      <c r="B577" s="113"/>
      <c r="C577" s="113"/>
      <c r="D577" s="113"/>
      <c r="E577" s="113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</row>
    <row r="578" spans="2:18">
      <c r="B578" s="113"/>
      <c r="C578" s="113"/>
      <c r="D578" s="113"/>
      <c r="E578" s="113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</row>
    <row r="579" spans="2:18">
      <c r="B579" s="113"/>
      <c r="C579" s="113"/>
      <c r="D579" s="113"/>
      <c r="E579" s="113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</row>
    <row r="580" spans="2:18">
      <c r="B580" s="113"/>
      <c r="C580" s="113"/>
      <c r="D580" s="113"/>
      <c r="E580" s="113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</row>
    <row r="581" spans="2:18">
      <c r="B581" s="113"/>
      <c r="C581" s="113"/>
      <c r="D581" s="113"/>
      <c r="E581" s="113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</row>
    <row r="582" spans="2:18">
      <c r="B582" s="113"/>
      <c r="C582" s="113"/>
      <c r="D582" s="113"/>
      <c r="E582" s="113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</row>
    <row r="583" spans="2:18">
      <c r="B583" s="113"/>
      <c r="C583" s="113"/>
      <c r="D583" s="113"/>
      <c r="E583" s="113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</row>
    <row r="584" spans="2:18">
      <c r="B584" s="113"/>
      <c r="C584" s="113"/>
      <c r="D584" s="113"/>
      <c r="E584" s="113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</row>
    <row r="585" spans="2:18">
      <c r="B585" s="113"/>
      <c r="C585" s="113"/>
      <c r="D585" s="113"/>
      <c r="E585" s="113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</row>
    <row r="586" spans="2:18">
      <c r="B586" s="113"/>
      <c r="C586" s="113"/>
      <c r="D586" s="113"/>
      <c r="E586" s="113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</row>
    <row r="587" spans="2:18">
      <c r="B587" s="113"/>
      <c r="C587" s="113"/>
      <c r="D587" s="113"/>
      <c r="E587" s="113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</row>
    <row r="588" spans="2:18">
      <c r="B588" s="113"/>
      <c r="C588" s="113"/>
      <c r="D588" s="113"/>
      <c r="E588" s="113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</row>
    <row r="589" spans="2:18">
      <c r="B589" s="113"/>
      <c r="C589" s="113"/>
      <c r="D589" s="113"/>
      <c r="E589" s="113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</row>
    <row r="590" spans="2:18">
      <c r="B590" s="113"/>
      <c r="C590" s="113"/>
      <c r="D590" s="113"/>
      <c r="E590" s="113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</row>
    <row r="591" spans="2:18">
      <c r="B591" s="113"/>
      <c r="C591" s="113"/>
      <c r="D591" s="113"/>
      <c r="E591" s="113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</row>
    <row r="592" spans="2:18">
      <c r="B592" s="113"/>
      <c r="C592" s="113"/>
      <c r="D592" s="113"/>
      <c r="E592" s="113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</row>
    <row r="593" spans="2:18">
      <c r="B593" s="113"/>
      <c r="C593" s="113"/>
      <c r="D593" s="113"/>
      <c r="E593" s="113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</row>
    <row r="594" spans="2:18">
      <c r="B594" s="113"/>
      <c r="C594" s="113"/>
      <c r="D594" s="113"/>
      <c r="E594" s="113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</row>
    <row r="595" spans="2:18">
      <c r="B595" s="113"/>
      <c r="C595" s="113"/>
      <c r="D595" s="113"/>
      <c r="E595" s="113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</row>
    <row r="596" spans="2:18">
      <c r="B596" s="113"/>
      <c r="C596" s="113"/>
      <c r="D596" s="113"/>
      <c r="E596" s="113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</row>
    <row r="597" spans="2:18">
      <c r="B597" s="113"/>
      <c r="C597" s="113"/>
      <c r="D597" s="113"/>
      <c r="E597" s="113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</row>
    <row r="598" spans="2:18">
      <c r="B598" s="113"/>
      <c r="C598" s="113"/>
      <c r="D598" s="113"/>
      <c r="E598" s="113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</row>
    <row r="599" spans="2:18">
      <c r="B599" s="113"/>
      <c r="C599" s="113"/>
      <c r="D599" s="113"/>
      <c r="E599" s="113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</row>
    <row r="600" spans="2:18">
      <c r="B600" s="113"/>
      <c r="C600" s="113"/>
      <c r="D600" s="113"/>
      <c r="E600" s="113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</row>
    <row r="601" spans="2:18">
      <c r="B601" s="113"/>
      <c r="C601" s="113"/>
      <c r="D601" s="113"/>
      <c r="E601" s="113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</row>
    <row r="602" spans="2:18">
      <c r="B602" s="113"/>
      <c r="C602" s="113"/>
      <c r="D602" s="113"/>
      <c r="E602" s="113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</row>
    <row r="603" spans="2:18">
      <c r="B603" s="113"/>
      <c r="C603" s="113"/>
      <c r="D603" s="113"/>
      <c r="E603" s="113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</row>
    <row r="604" spans="2:18">
      <c r="B604" s="113"/>
      <c r="C604" s="113"/>
      <c r="D604" s="113"/>
      <c r="E604" s="113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</row>
    <row r="605" spans="2:18">
      <c r="B605" s="113"/>
      <c r="C605" s="113"/>
      <c r="D605" s="113"/>
      <c r="E605" s="113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</row>
    <row r="606" spans="2:18">
      <c r="B606" s="113"/>
      <c r="C606" s="113"/>
      <c r="D606" s="113"/>
      <c r="E606" s="113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</row>
    <row r="607" spans="2:18">
      <c r="B607" s="113"/>
      <c r="C607" s="113"/>
      <c r="D607" s="113"/>
      <c r="E607" s="113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</row>
    <row r="608" spans="2:18">
      <c r="B608" s="113"/>
      <c r="C608" s="113"/>
      <c r="D608" s="113"/>
      <c r="E608" s="113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</row>
    <row r="609" spans="2:18">
      <c r="B609" s="113"/>
      <c r="C609" s="113"/>
      <c r="D609" s="113"/>
      <c r="E609" s="113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</row>
    <row r="610" spans="2:18">
      <c r="B610" s="113"/>
      <c r="C610" s="113"/>
      <c r="D610" s="113"/>
      <c r="E610" s="113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</row>
    <row r="611" spans="2:18">
      <c r="B611" s="113"/>
      <c r="C611" s="113"/>
      <c r="D611" s="113"/>
      <c r="E611" s="113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</row>
    <row r="612" spans="2:18">
      <c r="B612" s="113"/>
      <c r="C612" s="113"/>
      <c r="D612" s="113"/>
      <c r="E612" s="113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</row>
    <row r="613" spans="2:18">
      <c r="B613" s="113"/>
      <c r="C613" s="113"/>
      <c r="D613" s="113"/>
      <c r="E613" s="113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</row>
    <row r="614" spans="2:18">
      <c r="B614" s="113"/>
      <c r="C614" s="113"/>
      <c r="D614" s="113"/>
      <c r="E614" s="113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</row>
    <row r="615" spans="2:18">
      <c r="B615" s="113"/>
      <c r="C615" s="113"/>
      <c r="D615" s="113"/>
      <c r="E615" s="113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</row>
    <row r="616" spans="2:18">
      <c r="B616" s="113"/>
      <c r="C616" s="113"/>
      <c r="D616" s="113"/>
      <c r="E616" s="113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</row>
    <row r="617" spans="2:18">
      <c r="B617" s="113"/>
      <c r="C617" s="113"/>
      <c r="D617" s="113"/>
      <c r="E617" s="113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</row>
    <row r="618" spans="2:18">
      <c r="B618" s="113"/>
      <c r="C618" s="113"/>
      <c r="D618" s="113"/>
      <c r="E618" s="113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</row>
    <row r="619" spans="2:18">
      <c r="B619" s="113"/>
      <c r="C619" s="113"/>
      <c r="D619" s="113"/>
      <c r="E619" s="113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</row>
    <row r="620" spans="2:18">
      <c r="B620" s="113"/>
      <c r="C620" s="113"/>
      <c r="D620" s="113"/>
      <c r="E620" s="113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</row>
    <row r="621" spans="2:18">
      <c r="B621" s="113"/>
      <c r="C621" s="113"/>
      <c r="D621" s="113"/>
      <c r="E621" s="113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</row>
    <row r="622" spans="2:18">
      <c r="B622" s="113"/>
      <c r="C622" s="113"/>
      <c r="D622" s="113"/>
      <c r="E622" s="113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</row>
    <row r="623" spans="2:18">
      <c r="B623" s="113"/>
      <c r="C623" s="113"/>
      <c r="D623" s="113"/>
      <c r="E623" s="113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</row>
    <row r="624" spans="2:18">
      <c r="B624" s="113"/>
      <c r="C624" s="113"/>
      <c r="D624" s="113"/>
      <c r="E624" s="113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</row>
    <row r="625" spans="2:18">
      <c r="B625" s="113"/>
      <c r="C625" s="113"/>
      <c r="D625" s="113"/>
      <c r="E625" s="113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</row>
    <row r="626" spans="2:18">
      <c r="B626" s="113"/>
      <c r="C626" s="113"/>
      <c r="D626" s="113"/>
      <c r="E626" s="113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</row>
    <row r="627" spans="2:18">
      <c r="B627" s="113"/>
      <c r="C627" s="113"/>
      <c r="D627" s="113"/>
      <c r="E627" s="113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</row>
    <row r="628" spans="2:18">
      <c r="B628" s="113"/>
      <c r="C628" s="113"/>
      <c r="D628" s="113"/>
      <c r="E628" s="113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</row>
    <row r="629" spans="2:18">
      <c r="B629" s="113"/>
      <c r="C629" s="113"/>
      <c r="D629" s="113"/>
      <c r="E629" s="113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</row>
    <row r="630" spans="2:18">
      <c r="B630" s="113"/>
      <c r="C630" s="113"/>
      <c r="D630" s="113"/>
      <c r="E630" s="113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</row>
    <row r="631" spans="2:18">
      <c r="B631" s="113"/>
      <c r="C631" s="113"/>
      <c r="D631" s="113"/>
      <c r="E631" s="113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</row>
    <row r="632" spans="2:18">
      <c r="B632" s="113"/>
      <c r="C632" s="113"/>
      <c r="D632" s="113"/>
      <c r="E632" s="113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</row>
    <row r="633" spans="2:18">
      <c r="B633" s="113"/>
      <c r="C633" s="113"/>
      <c r="D633" s="113"/>
      <c r="E633" s="113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</row>
    <row r="634" spans="2:18">
      <c r="B634" s="113"/>
      <c r="C634" s="113"/>
      <c r="D634" s="113"/>
      <c r="E634" s="113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</row>
    <row r="635" spans="2:18">
      <c r="B635" s="113"/>
      <c r="C635" s="113"/>
      <c r="D635" s="113"/>
      <c r="E635" s="113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</row>
    <row r="636" spans="2:18">
      <c r="B636" s="113"/>
      <c r="C636" s="113"/>
      <c r="D636" s="113"/>
      <c r="E636" s="113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</row>
    <row r="637" spans="2:18">
      <c r="B637" s="113"/>
      <c r="C637" s="113"/>
      <c r="D637" s="113"/>
      <c r="E637" s="113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</row>
    <row r="638" spans="2:18">
      <c r="B638" s="113"/>
      <c r="C638" s="113"/>
      <c r="D638" s="113"/>
      <c r="E638" s="113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</row>
    <row r="639" spans="2:18">
      <c r="B639" s="113"/>
      <c r="C639" s="113"/>
      <c r="D639" s="113"/>
      <c r="E639" s="113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</row>
    <row r="640" spans="2:18">
      <c r="B640" s="113"/>
      <c r="C640" s="113"/>
      <c r="D640" s="113"/>
      <c r="E640" s="113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</row>
    <row r="641" spans="2:18">
      <c r="B641" s="113"/>
      <c r="C641" s="113"/>
      <c r="D641" s="113"/>
      <c r="E641" s="113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</row>
    <row r="642" spans="2:18">
      <c r="B642" s="113"/>
      <c r="C642" s="113"/>
      <c r="D642" s="113"/>
      <c r="E642" s="113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</row>
    <row r="643" spans="2:18">
      <c r="B643" s="113"/>
      <c r="C643" s="113"/>
      <c r="D643" s="113"/>
      <c r="E643" s="113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</row>
    <row r="644" spans="2:18">
      <c r="B644" s="113"/>
      <c r="C644" s="113"/>
      <c r="D644" s="113"/>
      <c r="E644" s="113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</row>
    <row r="645" spans="2:18">
      <c r="B645" s="113"/>
      <c r="C645" s="113"/>
      <c r="D645" s="113"/>
      <c r="E645" s="113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</row>
    <row r="646" spans="2:18">
      <c r="B646" s="113"/>
      <c r="C646" s="113"/>
      <c r="D646" s="113"/>
      <c r="E646" s="113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</row>
    <row r="647" spans="2:18">
      <c r="B647" s="113"/>
      <c r="C647" s="113"/>
      <c r="D647" s="113"/>
      <c r="E647" s="113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</row>
    <row r="648" spans="2:18">
      <c r="B648" s="113"/>
      <c r="C648" s="113"/>
      <c r="D648" s="113"/>
      <c r="E648" s="113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</row>
    <row r="649" spans="2:18">
      <c r="B649" s="113"/>
      <c r="C649" s="113"/>
      <c r="D649" s="113"/>
      <c r="E649" s="113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</row>
    <row r="650" spans="2:18">
      <c r="B650" s="113"/>
      <c r="C650" s="113"/>
      <c r="D650" s="113"/>
      <c r="E650" s="113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</row>
    <row r="651" spans="2:18">
      <c r="B651" s="113"/>
      <c r="C651" s="113"/>
      <c r="D651" s="113"/>
      <c r="E651" s="113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</row>
    <row r="652" spans="2:18">
      <c r="B652" s="113"/>
      <c r="C652" s="113"/>
      <c r="D652" s="113"/>
      <c r="E652" s="113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</row>
    <row r="653" spans="2:18">
      <c r="B653" s="113"/>
      <c r="C653" s="113"/>
      <c r="D653" s="113"/>
      <c r="E653" s="113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</row>
    <row r="654" spans="2:18">
      <c r="B654" s="113"/>
      <c r="C654" s="113"/>
      <c r="D654" s="113"/>
      <c r="E654" s="113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</row>
    <row r="655" spans="2:18">
      <c r="B655" s="113"/>
      <c r="C655" s="113"/>
      <c r="D655" s="113"/>
      <c r="E655" s="113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</row>
    <row r="656" spans="2:18">
      <c r="B656" s="113"/>
      <c r="C656" s="113"/>
      <c r="D656" s="113"/>
      <c r="E656" s="113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</row>
    <row r="657" spans="2:18">
      <c r="B657" s="113"/>
      <c r="C657" s="113"/>
      <c r="D657" s="113"/>
      <c r="E657" s="113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</row>
    <row r="658" spans="2:18">
      <c r="B658" s="113"/>
      <c r="C658" s="113"/>
      <c r="D658" s="113"/>
      <c r="E658" s="113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</row>
    <row r="659" spans="2:18">
      <c r="B659" s="113"/>
      <c r="C659" s="113"/>
      <c r="D659" s="113"/>
      <c r="E659" s="113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</row>
    <row r="660" spans="2:18">
      <c r="B660" s="113"/>
      <c r="C660" s="113"/>
      <c r="D660" s="113"/>
      <c r="E660" s="113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</row>
    <row r="661" spans="2:18">
      <c r="B661" s="113"/>
      <c r="C661" s="113"/>
      <c r="D661" s="113"/>
      <c r="E661" s="113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</row>
    <row r="662" spans="2:18">
      <c r="B662" s="113"/>
      <c r="C662" s="113"/>
      <c r="D662" s="113"/>
      <c r="E662" s="113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</row>
    <row r="663" spans="2:18">
      <c r="B663" s="113"/>
      <c r="C663" s="113"/>
      <c r="D663" s="113"/>
      <c r="E663" s="113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</row>
    <row r="664" spans="2:18">
      <c r="B664" s="113"/>
      <c r="C664" s="113"/>
      <c r="D664" s="113"/>
      <c r="E664" s="113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</row>
    <row r="665" spans="2:18">
      <c r="B665" s="113"/>
      <c r="C665" s="113"/>
      <c r="D665" s="113"/>
      <c r="E665" s="113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</row>
    <row r="666" spans="2:18">
      <c r="B666" s="113"/>
      <c r="C666" s="113"/>
      <c r="D666" s="113"/>
      <c r="E666" s="113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</row>
    <row r="667" spans="2:18">
      <c r="B667" s="113"/>
      <c r="C667" s="113"/>
      <c r="D667" s="113"/>
      <c r="E667" s="113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</row>
    <row r="668" spans="2:18">
      <c r="B668" s="113"/>
      <c r="C668" s="113"/>
      <c r="D668" s="113"/>
      <c r="E668" s="113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</row>
    <row r="669" spans="2:18">
      <c r="B669" s="113"/>
      <c r="C669" s="113"/>
      <c r="D669" s="113"/>
      <c r="E669" s="113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</row>
    <row r="670" spans="2:18">
      <c r="B670" s="113"/>
      <c r="C670" s="113"/>
      <c r="D670" s="113"/>
      <c r="E670" s="113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</row>
    <row r="671" spans="2:18">
      <c r="B671" s="113"/>
      <c r="C671" s="113"/>
      <c r="D671" s="113"/>
      <c r="E671" s="113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</row>
    <row r="672" spans="2:18">
      <c r="B672" s="113"/>
      <c r="C672" s="113"/>
      <c r="D672" s="113"/>
      <c r="E672" s="113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</row>
    <row r="673" spans="2:18">
      <c r="B673" s="113"/>
      <c r="C673" s="113"/>
      <c r="D673" s="113"/>
      <c r="E673" s="113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</row>
    <row r="674" spans="2:18">
      <c r="B674" s="113"/>
      <c r="C674" s="113"/>
      <c r="D674" s="113"/>
      <c r="E674" s="113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</row>
    <row r="675" spans="2:18">
      <c r="B675" s="113"/>
      <c r="C675" s="113"/>
      <c r="D675" s="113"/>
      <c r="E675" s="113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</row>
    <row r="676" spans="2:18">
      <c r="B676" s="113"/>
      <c r="C676" s="113"/>
      <c r="D676" s="113"/>
      <c r="E676" s="113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</row>
    <row r="677" spans="2:18">
      <c r="B677" s="113"/>
      <c r="C677" s="113"/>
      <c r="D677" s="113"/>
      <c r="E677" s="113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</row>
    <row r="678" spans="2:18">
      <c r="B678" s="113"/>
      <c r="C678" s="113"/>
      <c r="D678" s="113"/>
      <c r="E678" s="113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</row>
    <row r="679" spans="2:18">
      <c r="B679" s="113"/>
      <c r="C679" s="113"/>
      <c r="D679" s="113"/>
      <c r="E679" s="113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</row>
    <row r="680" spans="2:18">
      <c r="B680" s="113"/>
      <c r="C680" s="113"/>
      <c r="D680" s="113"/>
      <c r="E680" s="113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</row>
    <row r="681" spans="2:18">
      <c r="B681" s="113"/>
      <c r="C681" s="113"/>
      <c r="D681" s="113"/>
      <c r="E681" s="113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</row>
    <row r="682" spans="2:18">
      <c r="B682" s="113"/>
      <c r="C682" s="113"/>
      <c r="D682" s="113"/>
      <c r="E682" s="113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</row>
    <row r="683" spans="2:18">
      <c r="B683" s="113"/>
      <c r="C683" s="113"/>
      <c r="D683" s="113"/>
      <c r="E683" s="113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</row>
    <row r="684" spans="2:18">
      <c r="B684" s="113"/>
      <c r="C684" s="113"/>
      <c r="D684" s="113"/>
      <c r="E684" s="113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</row>
    <row r="685" spans="2:18">
      <c r="B685" s="113"/>
      <c r="C685" s="113"/>
      <c r="D685" s="113"/>
      <c r="E685" s="113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</row>
    <row r="686" spans="2:18">
      <c r="B686" s="113"/>
      <c r="C686" s="113"/>
      <c r="D686" s="113"/>
      <c r="E686" s="113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</row>
    <row r="687" spans="2:18">
      <c r="B687" s="113"/>
      <c r="C687" s="113"/>
      <c r="D687" s="113"/>
      <c r="E687" s="113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</row>
    <row r="688" spans="2:18">
      <c r="B688" s="113"/>
      <c r="C688" s="113"/>
      <c r="D688" s="113"/>
      <c r="E688" s="113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</row>
    <row r="689" spans="2:18">
      <c r="B689" s="113"/>
      <c r="C689" s="113"/>
      <c r="D689" s="113"/>
      <c r="E689" s="113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</row>
    <row r="690" spans="2:18">
      <c r="B690" s="113"/>
      <c r="C690" s="113"/>
      <c r="D690" s="113"/>
      <c r="E690" s="113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</row>
    <row r="691" spans="2:18">
      <c r="B691" s="113"/>
      <c r="C691" s="113"/>
      <c r="D691" s="113"/>
      <c r="E691" s="113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</row>
    <row r="692" spans="2:18">
      <c r="B692" s="113"/>
      <c r="C692" s="113"/>
      <c r="D692" s="113"/>
      <c r="E692" s="113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</row>
    <row r="693" spans="2:18">
      <c r="B693" s="113"/>
      <c r="C693" s="113"/>
      <c r="D693" s="113"/>
      <c r="E693" s="113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</row>
    <row r="694" spans="2:18">
      <c r="B694" s="113"/>
      <c r="C694" s="113"/>
      <c r="D694" s="113"/>
      <c r="E694" s="113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</row>
    <row r="695" spans="2:18">
      <c r="B695" s="113"/>
      <c r="C695" s="113"/>
      <c r="D695" s="113"/>
      <c r="E695" s="113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</row>
    <row r="696" spans="2:18">
      <c r="B696" s="113"/>
      <c r="C696" s="113"/>
      <c r="D696" s="113"/>
      <c r="E696" s="113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</row>
    <row r="697" spans="2:18">
      <c r="B697" s="113"/>
      <c r="C697" s="113"/>
      <c r="D697" s="113"/>
      <c r="E697" s="113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</row>
    <row r="698" spans="2:18">
      <c r="B698" s="113"/>
      <c r="C698" s="113"/>
      <c r="D698" s="113"/>
      <c r="E698" s="113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</row>
    <row r="699" spans="2:18">
      <c r="B699" s="113"/>
      <c r="C699" s="113"/>
      <c r="D699" s="113"/>
      <c r="E699" s="113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</row>
    <row r="700" spans="2:18">
      <c r="B700" s="113"/>
      <c r="C700" s="113"/>
      <c r="D700" s="113"/>
      <c r="E700" s="113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</row>
    <row r="701" spans="2:18">
      <c r="B701" s="113"/>
      <c r="C701" s="113"/>
      <c r="D701" s="113"/>
      <c r="E701" s="113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</row>
    <row r="702" spans="2:18">
      <c r="B702" s="113"/>
      <c r="C702" s="113"/>
      <c r="D702" s="113"/>
      <c r="E702" s="113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</row>
    <row r="703" spans="2:18">
      <c r="B703" s="113"/>
      <c r="C703" s="113"/>
      <c r="D703" s="113"/>
      <c r="E703" s="113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</row>
    <row r="704" spans="2:18">
      <c r="B704" s="113"/>
      <c r="C704" s="113"/>
      <c r="D704" s="113"/>
      <c r="E704" s="113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</row>
    <row r="705" spans="2:18">
      <c r="B705" s="113"/>
      <c r="C705" s="113"/>
      <c r="D705" s="113"/>
      <c r="E705" s="113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</row>
    <row r="706" spans="2:18">
      <c r="B706" s="113"/>
      <c r="C706" s="113"/>
      <c r="D706" s="113"/>
      <c r="E706" s="113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</row>
    <row r="707" spans="2:18">
      <c r="B707" s="113"/>
      <c r="C707" s="113"/>
      <c r="D707" s="113"/>
      <c r="E707" s="113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</row>
    <row r="708" spans="2:18">
      <c r="B708" s="113"/>
      <c r="C708" s="113"/>
      <c r="D708" s="113"/>
      <c r="E708" s="113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</row>
    <row r="709" spans="2:18">
      <c r="B709" s="113"/>
      <c r="C709" s="113"/>
      <c r="D709" s="113"/>
      <c r="E709" s="113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</row>
    <row r="710" spans="2:18">
      <c r="B710" s="113"/>
      <c r="C710" s="113"/>
      <c r="D710" s="113"/>
      <c r="E710" s="113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</row>
    <row r="711" spans="2:18">
      <c r="B711" s="113"/>
      <c r="C711" s="113"/>
      <c r="D711" s="113"/>
      <c r="E711" s="113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</row>
    <row r="712" spans="2:18">
      <c r="B712" s="113"/>
      <c r="C712" s="113"/>
      <c r="D712" s="113"/>
      <c r="E712" s="113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</row>
    <row r="713" spans="2:18">
      <c r="B713" s="113"/>
      <c r="C713" s="113"/>
      <c r="D713" s="113"/>
      <c r="E713" s="113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</row>
    <row r="714" spans="2:18">
      <c r="B714" s="113"/>
      <c r="C714" s="113"/>
      <c r="D714" s="113"/>
      <c r="E714" s="113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</row>
    <row r="715" spans="2:18">
      <c r="B715" s="113"/>
      <c r="C715" s="113"/>
      <c r="D715" s="113"/>
      <c r="E715" s="113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</row>
    <row r="716" spans="2:18">
      <c r="B716" s="113"/>
      <c r="C716" s="113"/>
      <c r="D716" s="113"/>
      <c r="E716" s="113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</row>
    <row r="717" spans="2:18">
      <c r="B717" s="113"/>
      <c r="C717" s="113"/>
      <c r="D717" s="113"/>
      <c r="E717" s="113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</row>
    <row r="718" spans="2:18">
      <c r="B718" s="113"/>
      <c r="C718" s="113"/>
      <c r="D718" s="113"/>
      <c r="E718" s="113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</row>
    <row r="719" spans="2:18">
      <c r="B719" s="113"/>
      <c r="C719" s="113"/>
      <c r="D719" s="113"/>
      <c r="E719" s="113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</row>
    <row r="720" spans="2:18">
      <c r="B720" s="113"/>
      <c r="C720" s="113"/>
      <c r="D720" s="113"/>
      <c r="E720" s="113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</row>
    <row r="721" spans="2:18">
      <c r="B721" s="113"/>
      <c r="C721" s="113"/>
      <c r="D721" s="113"/>
      <c r="E721" s="113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</row>
    <row r="722" spans="2:18">
      <c r="B722" s="113"/>
      <c r="C722" s="113"/>
      <c r="D722" s="113"/>
      <c r="E722" s="113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</row>
    <row r="723" spans="2:18">
      <c r="B723" s="113"/>
      <c r="C723" s="113"/>
      <c r="D723" s="113"/>
      <c r="E723" s="113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</row>
    <row r="724" spans="2:18">
      <c r="B724" s="113"/>
      <c r="C724" s="113"/>
      <c r="D724" s="113"/>
      <c r="E724" s="113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</row>
    <row r="725" spans="2:18">
      <c r="B725" s="113"/>
      <c r="C725" s="113"/>
      <c r="D725" s="113"/>
      <c r="E725" s="113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</row>
    <row r="726" spans="2:18">
      <c r="B726" s="113"/>
      <c r="C726" s="113"/>
      <c r="D726" s="113"/>
      <c r="E726" s="113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</row>
    <row r="727" spans="2:18">
      <c r="B727" s="113"/>
      <c r="C727" s="113"/>
      <c r="D727" s="113"/>
      <c r="E727" s="113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</row>
    <row r="728" spans="2:18">
      <c r="B728" s="113"/>
      <c r="C728" s="113"/>
      <c r="D728" s="113"/>
      <c r="E728" s="113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</row>
    <row r="729" spans="2:18">
      <c r="B729" s="113"/>
      <c r="C729" s="113"/>
      <c r="D729" s="113"/>
      <c r="E729" s="113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</row>
    <row r="730" spans="2:18">
      <c r="B730" s="113"/>
      <c r="C730" s="113"/>
      <c r="D730" s="113"/>
      <c r="E730" s="113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</row>
    <row r="731" spans="2:18">
      <c r="B731" s="113"/>
      <c r="C731" s="113"/>
      <c r="D731" s="113"/>
      <c r="E731" s="113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</row>
    <row r="732" spans="2:18">
      <c r="B732" s="113"/>
      <c r="C732" s="113"/>
      <c r="D732" s="113"/>
      <c r="E732" s="113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</row>
    <row r="733" spans="2:18">
      <c r="B733" s="113"/>
      <c r="C733" s="113"/>
      <c r="D733" s="113"/>
      <c r="E733" s="113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</row>
    <row r="734" spans="2:18">
      <c r="B734" s="113"/>
      <c r="C734" s="113"/>
      <c r="D734" s="113"/>
      <c r="E734" s="113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</row>
    <row r="735" spans="2:18">
      <c r="B735" s="113"/>
      <c r="C735" s="113"/>
      <c r="D735" s="113"/>
      <c r="E735" s="113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</row>
    <row r="736" spans="2:18">
      <c r="B736" s="113"/>
      <c r="C736" s="113"/>
      <c r="D736" s="113"/>
      <c r="E736" s="113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</row>
    <row r="737" spans="2:18">
      <c r="B737" s="113"/>
      <c r="C737" s="113"/>
      <c r="D737" s="113"/>
      <c r="E737" s="113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</row>
    <row r="738" spans="2:18">
      <c r="B738" s="113"/>
      <c r="C738" s="113"/>
      <c r="D738" s="113"/>
      <c r="E738" s="113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</row>
    <row r="739" spans="2:18">
      <c r="B739" s="113"/>
      <c r="C739" s="113"/>
      <c r="D739" s="113"/>
      <c r="E739" s="113"/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</row>
    <row r="740" spans="2:18">
      <c r="B740" s="113"/>
      <c r="C740" s="113"/>
      <c r="D740" s="113"/>
      <c r="E740" s="113"/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</row>
    <row r="741" spans="2:18">
      <c r="B741" s="113"/>
      <c r="C741" s="113"/>
      <c r="D741" s="113"/>
      <c r="E741" s="113"/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</row>
    <row r="742" spans="2:18">
      <c r="B742" s="113"/>
      <c r="C742" s="113"/>
      <c r="D742" s="113"/>
      <c r="E742" s="113"/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</row>
    <row r="743" spans="2:18">
      <c r="B743" s="113"/>
      <c r="C743" s="113"/>
      <c r="D743" s="113"/>
      <c r="E743" s="113"/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</row>
    <row r="744" spans="2:18">
      <c r="B744" s="113"/>
      <c r="C744" s="113"/>
      <c r="D744" s="113"/>
      <c r="E744" s="113"/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</row>
    <row r="745" spans="2:18">
      <c r="B745" s="113"/>
      <c r="C745" s="113"/>
      <c r="D745" s="113"/>
      <c r="E745" s="113"/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</row>
    <row r="746" spans="2:18">
      <c r="B746" s="113"/>
      <c r="C746" s="113"/>
      <c r="D746" s="113"/>
      <c r="E746" s="113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  <c r="R746" s="114"/>
    </row>
    <row r="747" spans="2:18">
      <c r="B747" s="113"/>
      <c r="C747" s="113"/>
      <c r="D747" s="113"/>
      <c r="E747" s="113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</row>
    <row r="748" spans="2:18">
      <c r="B748" s="113"/>
      <c r="C748" s="113"/>
      <c r="D748" s="113"/>
      <c r="E748" s="113"/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</row>
    <row r="749" spans="2:18">
      <c r="B749" s="113"/>
      <c r="C749" s="113"/>
      <c r="D749" s="113"/>
      <c r="E749" s="113"/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</row>
    <row r="750" spans="2:18">
      <c r="B750" s="113"/>
      <c r="C750" s="113"/>
      <c r="D750" s="113"/>
      <c r="E750" s="113"/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</row>
    <row r="751" spans="2:18">
      <c r="B751" s="113"/>
      <c r="C751" s="113"/>
      <c r="D751" s="113"/>
      <c r="E751" s="113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</row>
    <row r="752" spans="2:18">
      <c r="B752" s="113"/>
      <c r="C752" s="113"/>
      <c r="D752" s="113"/>
      <c r="E752" s="113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</row>
    <row r="753" spans="2:18">
      <c r="B753" s="113"/>
      <c r="C753" s="113"/>
      <c r="D753" s="113"/>
      <c r="E753" s="113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</row>
    <row r="754" spans="2:18">
      <c r="B754" s="113"/>
      <c r="C754" s="113"/>
      <c r="D754" s="113"/>
      <c r="E754" s="113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</row>
    <row r="755" spans="2:18">
      <c r="B755" s="113"/>
      <c r="C755" s="113"/>
      <c r="D755" s="113"/>
      <c r="E755" s="113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</row>
    <row r="756" spans="2:18">
      <c r="B756" s="113"/>
      <c r="C756" s="113"/>
      <c r="D756" s="113"/>
      <c r="E756" s="113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</row>
    <row r="757" spans="2:18">
      <c r="B757" s="113"/>
      <c r="C757" s="113"/>
      <c r="D757" s="113"/>
      <c r="E757" s="113"/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  <c r="R757" s="114"/>
    </row>
    <row r="758" spans="2:18">
      <c r="B758" s="113"/>
      <c r="C758" s="113"/>
      <c r="D758" s="113"/>
      <c r="E758" s="113"/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</row>
    <row r="759" spans="2:18">
      <c r="B759" s="113"/>
      <c r="C759" s="113"/>
      <c r="D759" s="113"/>
      <c r="E759" s="113"/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</row>
    <row r="760" spans="2:18">
      <c r="B760" s="113"/>
      <c r="C760" s="113"/>
      <c r="D760" s="113"/>
      <c r="E760" s="113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</row>
    <row r="761" spans="2:18">
      <c r="B761" s="113"/>
      <c r="C761" s="113"/>
      <c r="D761" s="113"/>
      <c r="E761" s="113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</row>
    <row r="762" spans="2:18">
      <c r="B762" s="113"/>
      <c r="C762" s="113"/>
      <c r="D762" s="113"/>
      <c r="E762" s="113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</row>
    <row r="763" spans="2:18">
      <c r="B763" s="113"/>
      <c r="C763" s="113"/>
      <c r="D763" s="113"/>
      <c r="E763" s="113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</row>
    <row r="764" spans="2:18">
      <c r="B764" s="113"/>
      <c r="C764" s="113"/>
      <c r="D764" s="113"/>
      <c r="E764" s="113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</row>
    <row r="765" spans="2:18">
      <c r="B765" s="113"/>
      <c r="C765" s="113"/>
      <c r="D765" s="113"/>
      <c r="E765" s="113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</row>
    <row r="766" spans="2:18">
      <c r="B766" s="113"/>
      <c r="C766" s="113"/>
      <c r="D766" s="113"/>
      <c r="E766" s="113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</row>
    <row r="767" spans="2:18">
      <c r="B767" s="113"/>
      <c r="C767" s="113"/>
      <c r="D767" s="113"/>
      <c r="E767" s="113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</row>
    <row r="768" spans="2:18">
      <c r="B768" s="113"/>
      <c r="C768" s="113"/>
      <c r="D768" s="113"/>
      <c r="E768" s="113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</row>
    <row r="769" spans="2:18">
      <c r="B769" s="113"/>
      <c r="C769" s="113"/>
      <c r="D769" s="113"/>
      <c r="E769" s="113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</row>
    <row r="770" spans="2:18">
      <c r="B770" s="113"/>
      <c r="C770" s="113"/>
      <c r="D770" s="113"/>
      <c r="E770" s="113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</row>
    <row r="771" spans="2:18">
      <c r="B771" s="113"/>
      <c r="C771" s="113"/>
      <c r="D771" s="113"/>
      <c r="E771" s="113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</row>
    <row r="772" spans="2:18">
      <c r="B772" s="113"/>
      <c r="C772" s="113"/>
      <c r="D772" s="113"/>
      <c r="E772" s="113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</row>
    <row r="773" spans="2:18">
      <c r="B773" s="113"/>
      <c r="C773" s="113"/>
      <c r="D773" s="113"/>
      <c r="E773" s="113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</row>
    <row r="774" spans="2:18">
      <c r="B774" s="113"/>
      <c r="C774" s="113"/>
      <c r="D774" s="113"/>
      <c r="E774" s="113"/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</row>
    <row r="775" spans="2:18">
      <c r="B775" s="113"/>
      <c r="C775" s="113"/>
      <c r="D775" s="113"/>
      <c r="E775" s="113"/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</row>
    <row r="776" spans="2:18">
      <c r="B776" s="113"/>
      <c r="C776" s="113"/>
      <c r="D776" s="113"/>
      <c r="E776" s="113"/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</row>
    <row r="777" spans="2:18">
      <c r="B777" s="113"/>
      <c r="C777" s="113"/>
      <c r="D777" s="113"/>
      <c r="E777" s="113"/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</row>
    <row r="778" spans="2:18">
      <c r="B778" s="113"/>
      <c r="C778" s="113"/>
      <c r="D778" s="113"/>
      <c r="E778" s="113"/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  <c r="R778" s="114"/>
    </row>
    <row r="779" spans="2:18">
      <c r="B779" s="113"/>
      <c r="C779" s="113"/>
      <c r="D779" s="113"/>
      <c r="E779" s="113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</row>
    <row r="780" spans="2:18">
      <c r="B780" s="113"/>
      <c r="C780" s="113"/>
      <c r="D780" s="113"/>
      <c r="E780" s="113"/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</row>
    <row r="781" spans="2:18">
      <c r="B781" s="113"/>
      <c r="C781" s="113"/>
      <c r="D781" s="113"/>
      <c r="E781" s="113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  <c r="R781" s="114"/>
    </row>
    <row r="782" spans="2:18">
      <c r="B782" s="113"/>
      <c r="C782" s="113"/>
      <c r="D782" s="113"/>
      <c r="E782" s="113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</row>
    <row r="783" spans="2:18">
      <c r="B783" s="113"/>
      <c r="C783" s="113"/>
      <c r="D783" s="113"/>
      <c r="E783" s="113"/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</row>
    <row r="784" spans="2:18">
      <c r="B784" s="113"/>
      <c r="C784" s="113"/>
      <c r="D784" s="113"/>
      <c r="E784" s="113"/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</row>
    <row r="785" spans="2:18">
      <c r="B785" s="113"/>
      <c r="C785" s="113"/>
      <c r="D785" s="113"/>
      <c r="E785" s="113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</row>
    <row r="786" spans="2:18">
      <c r="B786" s="113"/>
      <c r="C786" s="113"/>
      <c r="D786" s="113"/>
      <c r="E786" s="113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</row>
    <row r="787" spans="2:18">
      <c r="B787" s="113"/>
      <c r="C787" s="113"/>
      <c r="D787" s="113"/>
      <c r="E787" s="113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</row>
    <row r="788" spans="2:18">
      <c r="B788" s="113"/>
      <c r="C788" s="113"/>
      <c r="D788" s="113"/>
      <c r="E788" s="113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</row>
    <row r="789" spans="2:18">
      <c r="B789" s="113"/>
      <c r="C789" s="113"/>
      <c r="D789" s="113"/>
      <c r="E789" s="113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</row>
    <row r="790" spans="2:18">
      <c r="B790" s="113"/>
      <c r="C790" s="113"/>
      <c r="D790" s="113"/>
      <c r="E790" s="113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</row>
    <row r="791" spans="2:18">
      <c r="B791" s="113"/>
      <c r="C791" s="113"/>
      <c r="D791" s="113"/>
      <c r="E791" s="113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</row>
    <row r="792" spans="2:18">
      <c r="B792" s="113"/>
      <c r="C792" s="113"/>
      <c r="D792" s="113"/>
      <c r="E792" s="113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</row>
    <row r="793" spans="2:18">
      <c r="B793" s="113"/>
      <c r="C793" s="113"/>
      <c r="D793" s="113"/>
      <c r="E793" s="113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</row>
    <row r="794" spans="2:18">
      <c r="B794" s="113"/>
      <c r="C794" s="113"/>
      <c r="D794" s="113"/>
      <c r="E794" s="113"/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  <c r="R794" s="114"/>
    </row>
    <row r="795" spans="2:18">
      <c r="B795" s="113"/>
      <c r="C795" s="113"/>
      <c r="D795" s="113"/>
      <c r="E795" s="113"/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  <c r="R795" s="114"/>
    </row>
    <row r="796" spans="2:18">
      <c r="B796" s="113"/>
      <c r="C796" s="113"/>
      <c r="D796" s="113"/>
      <c r="E796" s="113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</row>
    <row r="797" spans="2:18">
      <c r="B797" s="113"/>
      <c r="C797" s="113"/>
      <c r="D797" s="113"/>
      <c r="E797" s="113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</row>
    <row r="798" spans="2:18">
      <c r="B798" s="113"/>
      <c r="C798" s="113"/>
      <c r="D798" s="113"/>
      <c r="E798" s="113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</row>
    <row r="799" spans="2:18">
      <c r="B799" s="113"/>
      <c r="C799" s="113"/>
      <c r="D799" s="113"/>
      <c r="E799" s="113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</row>
    <row r="800" spans="2:18">
      <c r="B800" s="113"/>
      <c r="C800" s="113"/>
      <c r="D800" s="113"/>
      <c r="E800" s="113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</row>
    <row r="801" spans="2:18">
      <c r="B801" s="113"/>
      <c r="C801" s="113"/>
      <c r="D801" s="113"/>
      <c r="E801" s="113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</row>
    <row r="802" spans="2:18">
      <c r="B802" s="113"/>
      <c r="C802" s="113"/>
      <c r="D802" s="113"/>
      <c r="E802" s="113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</row>
    <row r="803" spans="2:18">
      <c r="B803" s="113"/>
      <c r="C803" s="113"/>
      <c r="D803" s="113"/>
      <c r="E803" s="113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</row>
    <row r="804" spans="2:18">
      <c r="B804" s="113"/>
      <c r="C804" s="113"/>
      <c r="D804" s="113"/>
      <c r="E804" s="113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</row>
    <row r="805" spans="2:18">
      <c r="B805" s="113"/>
      <c r="C805" s="113"/>
      <c r="D805" s="113"/>
      <c r="E805" s="113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</row>
    <row r="806" spans="2:18">
      <c r="B806" s="113"/>
      <c r="C806" s="113"/>
      <c r="D806" s="113"/>
      <c r="E806" s="113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</row>
    <row r="807" spans="2:18">
      <c r="B807" s="113"/>
      <c r="C807" s="113"/>
      <c r="D807" s="113"/>
      <c r="E807" s="113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</row>
    <row r="808" spans="2:18">
      <c r="B808" s="113"/>
      <c r="C808" s="113"/>
      <c r="D808" s="113"/>
      <c r="E808" s="113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</row>
    <row r="809" spans="2:18">
      <c r="B809" s="113"/>
      <c r="C809" s="113"/>
      <c r="D809" s="113"/>
      <c r="E809" s="113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</row>
    <row r="810" spans="2:18">
      <c r="B810" s="113"/>
      <c r="C810" s="113"/>
      <c r="D810" s="113"/>
      <c r="E810" s="113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</row>
    <row r="811" spans="2:18">
      <c r="B811" s="113"/>
      <c r="C811" s="113"/>
      <c r="D811" s="113"/>
      <c r="E811" s="113"/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</row>
    <row r="812" spans="2:18">
      <c r="B812" s="113"/>
      <c r="C812" s="113"/>
      <c r="D812" s="113"/>
      <c r="E812" s="113"/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</row>
    <row r="813" spans="2:18">
      <c r="B813" s="113"/>
      <c r="C813" s="113"/>
      <c r="D813" s="113"/>
      <c r="E813" s="113"/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</row>
    <row r="814" spans="2:18">
      <c r="B814" s="113"/>
      <c r="C814" s="113"/>
      <c r="D814" s="113"/>
      <c r="E814" s="113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</row>
    <row r="815" spans="2:18">
      <c r="B815" s="113"/>
      <c r="C815" s="113"/>
      <c r="D815" s="113"/>
      <c r="E815" s="113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</row>
    <row r="816" spans="2:18">
      <c r="B816" s="113"/>
      <c r="C816" s="113"/>
      <c r="D816" s="113"/>
      <c r="E816" s="113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</row>
    <row r="817" spans="2:18">
      <c r="B817" s="113"/>
      <c r="C817" s="113"/>
      <c r="D817" s="113"/>
      <c r="E817" s="113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</row>
    <row r="818" spans="2:18">
      <c r="B818" s="113"/>
      <c r="C818" s="113"/>
      <c r="D818" s="113"/>
      <c r="E818" s="113"/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</row>
    <row r="819" spans="2:18">
      <c r="B819" s="113"/>
      <c r="C819" s="113"/>
      <c r="D819" s="113"/>
      <c r="E819" s="113"/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  <c r="R819" s="114"/>
    </row>
    <row r="820" spans="2:18">
      <c r="B820" s="113"/>
      <c r="C820" s="113"/>
      <c r="D820" s="113"/>
      <c r="E820" s="113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</row>
    <row r="821" spans="2:18">
      <c r="B821" s="113"/>
      <c r="C821" s="113"/>
      <c r="D821" s="113"/>
      <c r="E821" s="113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</row>
    <row r="822" spans="2:18">
      <c r="B822" s="113"/>
      <c r="C822" s="113"/>
      <c r="D822" s="113"/>
      <c r="E822" s="113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</row>
    <row r="823" spans="2:18">
      <c r="B823" s="113"/>
      <c r="C823" s="113"/>
      <c r="D823" s="113"/>
      <c r="E823" s="113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</row>
    <row r="824" spans="2:18">
      <c r="B824" s="113"/>
      <c r="C824" s="113"/>
      <c r="D824" s="113"/>
      <c r="E824" s="113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</row>
    <row r="825" spans="2:18">
      <c r="B825" s="113"/>
      <c r="C825" s="113"/>
      <c r="D825" s="113"/>
      <c r="E825" s="113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</row>
    <row r="826" spans="2:18">
      <c r="B826" s="113"/>
      <c r="C826" s="113"/>
      <c r="D826" s="113"/>
      <c r="E826" s="113"/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</row>
    <row r="827" spans="2:18">
      <c r="B827" s="113"/>
      <c r="C827" s="113"/>
      <c r="D827" s="113"/>
      <c r="E827" s="113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</row>
    <row r="828" spans="2:18">
      <c r="B828" s="113"/>
      <c r="C828" s="113"/>
      <c r="D828" s="113"/>
      <c r="E828" s="113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</row>
    <row r="829" spans="2:18">
      <c r="B829" s="113"/>
      <c r="C829" s="113"/>
      <c r="D829" s="113"/>
      <c r="E829" s="113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</row>
    <row r="830" spans="2:18">
      <c r="B830" s="113"/>
      <c r="C830" s="113"/>
      <c r="D830" s="113"/>
      <c r="E830" s="113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</row>
    <row r="831" spans="2:18">
      <c r="B831" s="113"/>
      <c r="C831" s="113"/>
      <c r="D831" s="113"/>
      <c r="E831" s="113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</row>
    <row r="832" spans="2:18">
      <c r="B832" s="113"/>
      <c r="C832" s="113"/>
      <c r="D832" s="113"/>
      <c r="E832" s="113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</row>
    <row r="833" spans="2:18">
      <c r="B833" s="113"/>
      <c r="C833" s="113"/>
      <c r="D833" s="113"/>
      <c r="E833" s="113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</row>
    <row r="834" spans="2:18">
      <c r="B834" s="113"/>
      <c r="C834" s="113"/>
      <c r="D834" s="113"/>
      <c r="E834" s="113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</row>
    <row r="835" spans="2:18">
      <c r="B835" s="113"/>
      <c r="C835" s="113"/>
      <c r="D835" s="113"/>
      <c r="E835" s="113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</row>
    <row r="836" spans="2:18">
      <c r="B836" s="113"/>
      <c r="C836" s="113"/>
      <c r="D836" s="113"/>
      <c r="E836" s="113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</row>
    <row r="837" spans="2:18">
      <c r="B837" s="113"/>
      <c r="C837" s="113"/>
      <c r="D837" s="113"/>
      <c r="E837" s="113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</row>
    <row r="838" spans="2:18">
      <c r="B838" s="113"/>
      <c r="C838" s="113"/>
      <c r="D838" s="113"/>
      <c r="E838" s="113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</row>
    <row r="839" spans="2:18">
      <c r="B839" s="113"/>
      <c r="C839" s="113"/>
      <c r="D839" s="113"/>
      <c r="E839" s="113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</row>
    <row r="840" spans="2:18">
      <c r="B840" s="113"/>
      <c r="C840" s="113"/>
      <c r="D840" s="113"/>
      <c r="E840" s="113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</row>
    <row r="841" spans="2:18">
      <c r="B841" s="113"/>
      <c r="C841" s="113"/>
      <c r="D841" s="113"/>
      <c r="E841" s="113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</row>
    <row r="842" spans="2:18">
      <c r="B842" s="113"/>
      <c r="C842" s="113"/>
      <c r="D842" s="113"/>
      <c r="E842" s="113"/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  <c r="R842" s="114"/>
    </row>
    <row r="843" spans="2:18">
      <c r="B843" s="113"/>
      <c r="C843" s="113"/>
      <c r="D843" s="113"/>
      <c r="E843" s="113"/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  <c r="R843" s="114"/>
    </row>
    <row r="844" spans="2:18">
      <c r="B844" s="113"/>
      <c r="C844" s="113"/>
      <c r="D844" s="113"/>
      <c r="E844" s="113"/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</row>
    <row r="845" spans="2:18">
      <c r="B845" s="113"/>
      <c r="C845" s="113"/>
      <c r="D845" s="113"/>
      <c r="E845" s="113"/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  <c r="R845" s="114"/>
    </row>
    <row r="846" spans="2:18">
      <c r="B846" s="113"/>
      <c r="C846" s="113"/>
      <c r="D846" s="113"/>
      <c r="E846" s="113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</row>
    <row r="847" spans="2:18">
      <c r="B847" s="113"/>
      <c r="C847" s="113"/>
      <c r="D847" s="113"/>
      <c r="E847" s="113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</row>
    <row r="848" spans="2:18">
      <c r="B848" s="113"/>
      <c r="C848" s="113"/>
      <c r="D848" s="113"/>
      <c r="E848" s="113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</row>
    <row r="849" spans="2:18">
      <c r="B849" s="113"/>
      <c r="C849" s="113"/>
      <c r="D849" s="113"/>
      <c r="E849" s="113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</row>
    <row r="850" spans="2:18">
      <c r="B850" s="113"/>
      <c r="C850" s="113"/>
      <c r="D850" s="113"/>
      <c r="E850" s="113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  <c r="R850" s="114"/>
    </row>
    <row r="851" spans="2:18">
      <c r="B851" s="113"/>
      <c r="C851" s="113"/>
      <c r="D851" s="113"/>
      <c r="E851" s="113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</row>
    <row r="852" spans="2:18">
      <c r="B852" s="113"/>
      <c r="C852" s="113"/>
      <c r="D852" s="113"/>
      <c r="E852" s="113"/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</row>
    <row r="853" spans="2:18">
      <c r="B853" s="113"/>
      <c r="C853" s="113"/>
      <c r="D853" s="113"/>
      <c r="E853" s="113"/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  <c r="R853" s="114"/>
    </row>
    <row r="854" spans="2:18">
      <c r="B854" s="113"/>
      <c r="C854" s="113"/>
      <c r="D854" s="113"/>
      <c r="E854" s="113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</row>
    <row r="855" spans="2:18">
      <c r="B855" s="113"/>
      <c r="C855" s="113"/>
      <c r="D855" s="113"/>
      <c r="E855" s="113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</row>
    <row r="856" spans="2:18">
      <c r="B856" s="113"/>
      <c r="C856" s="113"/>
      <c r="D856" s="113"/>
      <c r="E856" s="113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</row>
    <row r="857" spans="2:18">
      <c r="B857" s="113"/>
      <c r="C857" s="113"/>
      <c r="D857" s="113"/>
      <c r="E857" s="113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</row>
    <row r="858" spans="2:18">
      <c r="B858" s="113"/>
      <c r="C858" s="113"/>
      <c r="D858" s="113"/>
      <c r="E858" s="113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</row>
    <row r="859" spans="2:18">
      <c r="B859" s="113"/>
      <c r="C859" s="113"/>
      <c r="D859" s="113"/>
      <c r="E859" s="113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</row>
    <row r="860" spans="2:18">
      <c r="B860" s="113"/>
      <c r="C860" s="113"/>
      <c r="D860" s="113"/>
      <c r="E860" s="113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</row>
    <row r="861" spans="2:18">
      <c r="B861" s="113"/>
      <c r="C861" s="113"/>
      <c r="D861" s="113"/>
      <c r="E861" s="113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</row>
    <row r="862" spans="2:18">
      <c r="B862" s="113"/>
      <c r="C862" s="113"/>
      <c r="D862" s="113"/>
      <c r="E862" s="113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</row>
    <row r="863" spans="2:18">
      <c r="B863" s="113"/>
      <c r="C863" s="113"/>
      <c r="D863" s="113"/>
      <c r="E863" s="113"/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  <c r="R863" s="114"/>
    </row>
    <row r="864" spans="2:18">
      <c r="B864" s="113"/>
      <c r="C864" s="113"/>
      <c r="D864" s="113"/>
      <c r="E864" s="113"/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</row>
    <row r="865" spans="2:18">
      <c r="B865" s="113"/>
      <c r="C865" s="113"/>
      <c r="D865" s="113"/>
      <c r="E865" s="113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</row>
    <row r="866" spans="2:18">
      <c r="B866" s="113"/>
      <c r="C866" s="113"/>
      <c r="D866" s="113"/>
      <c r="E866" s="113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</row>
    <row r="867" spans="2:18">
      <c r="B867" s="113"/>
      <c r="C867" s="113"/>
      <c r="D867" s="113"/>
      <c r="E867" s="113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</row>
    <row r="868" spans="2:18">
      <c r="B868" s="113"/>
      <c r="C868" s="113"/>
      <c r="D868" s="113"/>
      <c r="E868" s="113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</row>
    <row r="869" spans="2:18">
      <c r="B869" s="113"/>
      <c r="C869" s="113"/>
      <c r="D869" s="113"/>
      <c r="E869" s="113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</row>
    <row r="870" spans="2:18">
      <c r="B870" s="113"/>
      <c r="C870" s="113"/>
      <c r="D870" s="113"/>
      <c r="E870" s="113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</row>
    <row r="871" spans="2:18">
      <c r="B871" s="113"/>
      <c r="C871" s="113"/>
      <c r="D871" s="113"/>
      <c r="E871" s="113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</row>
    <row r="872" spans="2:18">
      <c r="B872" s="113"/>
      <c r="C872" s="113"/>
      <c r="D872" s="113"/>
      <c r="E872" s="113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</row>
    <row r="873" spans="2:18">
      <c r="B873" s="113"/>
      <c r="C873" s="113"/>
      <c r="D873" s="113"/>
      <c r="E873" s="113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</row>
    <row r="874" spans="2:18">
      <c r="B874" s="113"/>
      <c r="C874" s="113"/>
      <c r="D874" s="113"/>
      <c r="E874" s="113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</row>
    <row r="875" spans="2:18">
      <c r="B875" s="113"/>
      <c r="C875" s="113"/>
      <c r="D875" s="113"/>
      <c r="E875" s="113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</row>
    <row r="876" spans="2:18">
      <c r="B876" s="113"/>
      <c r="C876" s="113"/>
      <c r="D876" s="113"/>
      <c r="E876" s="113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</row>
    <row r="877" spans="2:18">
      <c r="B877" s="113"/>
      <c r="C877" s="113"/>
      <c r="D877" s="113"/>
      <c r="E877" s="113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</row>
    <row r="878" spans="2:18">
      <c r="B878" s="113"/>
      <c r="C878" s="113"/>
      <c r="D878" s="113"/>
      <c r="E878" s="113"/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  <c r="R878" s="114"/>
    </row>
    <row r="879" spans="2:18">
      <c r="B879" s="113"/>
      <c r="C879" s="113"/>
      <c r="D879" s="113"/>
      <c r="E879" s="113"/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  <c r="R879" s="114"/>
    </row>
    <row r="880" spans="2:18">
      <c r="B880" s="113"/>
      <c r="C880" s="113"/>
      <c r="D880" s="113"/>
      <c r="E880" s="113"/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  <c r="R880" s="114"/>
    </row>
    <row r="881" spans="2:18">
      <c r="B881" s="113"/>
      <c r="C881" s="113"/>
      <c r="D881" s="113"/>
      <c r="E881" s="113"/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</row>
    <row r="882" spans="2:18">
      <c r="B882" s="113"/>
      <c r="C882" s="113"/>
      <c r="D882" s="113"/>
      <c r="E882" s="113"/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</row>
    <row r="883" spans="2:18">
      <c r="B883" s="113"/>
      <c r="C883" s="113"/>
      <c r="D883" s="113"/>
      <c r="E883" s="113"/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</row>
    <row r="884" spans="2:18">
      <c r="B884" s="113"/>
      <c r="C884" s="113"/>
      <c r="D884" s="113"/>
      <c r="E884" s="113"/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  <c r="R884" s="114"/>
    </row>
    <row r="885" spans="2:18">
      <c r="B885" s="113"/>
      <c r="C885" s="113"/>
      <c r="D885" s="113"/>
      <c r="E885" s="113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  <c r="R885" s="114"/>
    </row>
    <row r="886" spans="2:18">
      <c r="B886" s="113"/>
      <c r="C886" s="113"/>
      <c r="D886" s="113"/>
      <c r="E886" s="113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  <c r="R886" s="114"/>
    </row>
    <row r="887" spans="2:18">
      <c r="B887" s="113"/>
      <c r="C887" s="113"/>
      <c r="D887" s="113"/>
      <c r="E887" s="113"/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</row>
    <row r="888" spans="2:18">
      <c r="B888" s="113"/>
      <c r="C888" s="113"/>
      <c r="D888" s="113"/>
      <c r="E888" s="113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</row>
    <row r="889" spans="2:18">
      <c r="B889" s="113"/>
      <c r="C889" s="113"/>
      <c r="D889" s="113"/>
      <c r="E889" s="113"/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  <c r="R889" s="114"/>
    </row>
    <row r="890" spans="2:18">
      <c r="B890" s="113"/>
      <c r="C890" s="113"/>
      <c r="D890" s="113"/>
      <c r="E890" s="113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</row>
    <row r="891" spans="2:18">
      <c r="B891" s="113"/>
      <c r="C891" s="113"/>
      <c r="D891" s="113"/>
      <c r="E891" s="113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</row>
    <row r="892" spans="2:18">
      <c r="B892" s="113"/>
      <c r="C892" s="113"/>
      <c r="D892" s="113"/>
      <c r="E892" s="113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</row>
    <row r="893" spans="2:18">
      <c r="B893" s="113"/>
      <c r="C893" s="113"/>
      <c r="D893" s="113"/>
      <c r="E893" s="113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</row>
    <row r="894" spans="2:18">
      <c r="B894" s="113"/>
      <c r="C894" s="113"/>
      <c r="D894" s="113"/>
      <c r="E894" s="113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</row>
    <row r="895" spans="2:18">
      <c r="B895" s="113"/>
      <c r="C895" s="113"/>
      <c r="D895" s="113"/>
      <c r="E895" s="113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</row>
    <row r="896" spans="2:18">
      <c r="B896" s="113"/>
      <c r="C896" s="113"/>
      <c r="D896" s="113"/>
      <c r="E896" s="113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</row>
    <row r="897" spans="2:18">
      <c r="B897" s="113"/>
      <c r="C897" s="113"/>
      <c r="D897" s="113"/>
      <c r="E897" s="113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</row>
    <row r="898" spans="2:18">
      <c r="B898" s="113"/>
      <c r="C898" s="113"/>
      <c r="D898" s="113"/>
      <c r="E898" s="113"/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  <c r="R898" s="114"/>
    </row>
    <row r="899" spans="2:18">
      <c r="B899" s="113"/>
      <c r="C899" s="113"/>
      <c r="D899" s="113"/>
      <c r="E899" s="113"/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  <c r="R899" s="114"/>
    </row>
    <row r="900" spans="2:18">
      <c r="B900" s="113"/>
      <c r="C900" s="113"/>
      <c r="D900" s="113"/>
      <c r="E900" s="113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</row>
    <row r="901" spans="2:18">
      <c r="B901" s="113"/>
      <c r="C901" s="113"/>
      <c r="D901" s="113"/>
      <c r="E901" s="113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</row>
    <row r="902" spans="2:18">
      <c r="B902" s="113"/>
      <c r="C902" s="113"/>
      <c r="D902" s="113"/>
      <c r="E902" s="113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</row>
    <row r="903" spans="2:18">
      <c r="B903" s="113"/>
      <c r="C903" s="113"/>
      <c r="D903" s="113"/>
      <c r="E903" s="113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</row>
    <row r="904" spans="2:18">
      <c r="B904" s="113"/>
      <c r="C904" s="113"/>
      <c r="D904" s="113"/>
      <c r="E904" s="113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</row>
    <row r="905" spans="2:18">
      <c r="B905" s="113"/>
      <c r="C905" s="113"/>
      <c r="D905" s="113"/>
      <c r="E905" s="113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</row>
    <row r="906" spans="2:18">
      <c r="B906" s="113"/>
      <c r="C906" s="113"/>
      <c r="D906" s="113"/>
      <c r="E906" s="113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</row>
    <row r="907" spans="2:18">
      <c r="B907" s="113"/>
      <c r="C907" s="113"/>
      <c r="D907" s="113"/>
      <c r="E907" s="113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</row>
    <row r="908" spans="2:18">
      <c r="B908" s="113"/>
      <c r="C908" s="113"/>
      <c r="D908" s="113"/>
      <c r="E908" s="113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</row>
    <row r="909" spans="2:18">
      <c r="B909" s="113"/>
      <c r="C909" s="113"/>
      <c r="D909" s="113"/>
      <c r="E909" s="113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</row>
    <row r="910" spans="2:18">
      <c r="B910" s="113"/>
      <c r="C910" s="113"/>
      <c r="D910" s="113"/>
      <c r="E910" s="113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</row>
    <row r="911" spans="2:18">
      <c r="B911" s="113"/>
      <c r="C911" s="113"/>
      <c r="D911" s="113"/>
      <c r="E911" s="113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</row>
    <row r="912" spans="2:18">
      <c r="B912" s="113"/>
      <c r="C912" s="113"/>
      <c r="D912" s="113"/>
      <c r="E912" s="113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</row>
    <row r="913" spans="2:18">
      <c r="B913" s="113"/>
      <c r="C913" s="113"/>
      <c r="D913" s="113"/>
      <c r="E913" s="113"/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  <c r="R913" s="114"/>
    </row>
    <row r="914" spans="2:18">
      <c r="B914" s="113"/>
      <c r="C914" s="113"/>
      <c r="D914" s="113"/>
      <c r="E914" s="113"/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</row>
    <row r="915" spans="2:18">
      <c r="B915" s="113"/>
      <c r="C915" s="113"/>
      <c r="D915" s="113"/>
      <c r="E915" s="113"/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  <c r="R915" s="114"/>
    </row>
    <row r="916" spans="2:18">
      <c r="B916" s="113"/>
      <c r="C916" s="113"/>
      <c r="D916" s="113"/>
      <c r="E916" s="113"/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  <c r="R916" s="114"/>
    </row>
    <row r="917" spans="2:18">
      <c r="B917" s="113"/>
      <c r="C917" s="113"/>
      <c r="D917" s="113"/>
      <c r="E917" s="113"/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  <c r="R917" s="114"/>
    </row>
    <row r="918" spans="2:18">
      <c r="B918" s="113"/>
      <c r="C918" s="113"/>
      <c r="D918" s="113"/>
      <c r="E918" s="113"/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  <c r="R918" s="114"/>
    </row>
    <row r="919" spans="2:18">
      <c r="B919" s="113"/>
      <c r="C919" s="113"/>
      <c r="D919" s="113"/>
      <c r="E919" s="113"/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</row>
    <row r="920" spans="2:18">
      <c r="B920" s="113"/>
      <c r="C920" s="113"/>
      <c r="D920" s="113"/>
      <c r="E920" s="113"/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  <c r="R920" s="114"/>
    </row>
    <row r="921" spans="2:18">
      <c r="B921" s="113"/>
      <c r="C921" s="113"/>
      <c r="D921" s="113"/>
      <c r="E921" s="113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  <c r="R921" s="114"/>
    </row>
    <row r="922" spans="2:18">
      <c r="B922" s="113"/>
      <c r="C922" s="113"/>
      <c r="D922" s="113"/>
      <c r="E922" s="113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  <c r="R922" s="114"/>
    </row>
    <row r="923" spans="2:18">
      <c r="B923" s="113"/>
      <c r="C923" s="113"/>
      <c r="D923" s="113"/>
      <c r="E923" s="113"/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  <c r="R923" s="114"/>
    </row>
    <row r="924" spans="2:18">
      <c r="B924" s="113"/>
      <c r="C924" s="113"/>
      <c r="D924" s="113"/>
      <c r="E924" s="113"/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</row>
    <row r="925" spans="2:18">
      <c r="B925" s="113"/>
      <c r="C925" s="113"/>
      <c r="D925" s="113"/>
      <c r="E925" s="113"/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</row>
    <row r="926" spans="2:18">
      <c r="B926" s="113"/>
      <c r="C926" s="113"/>
      <c r="D926" s="113"/>
      <c r="E926" s="113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</row>
    <row r="927" spans="2:18">
      <c r="B927" s="113"/>
      <c r="C927" s="113"/>
      <c r="D927" s="113"/>
      <c r="E927" s="113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</row>
    <row r="928" spans="2:18">
      <c r="B928" s="113"/>
      <c r="C928" s="113"/>
      <c r="D928" s="113"/>
      <c r="E928" s="113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</row>
    <row r="929" spans="2:18">
      <c r="B929" s="113"/>
      <c r="C929" s="113"/>
      <c r="D929" s="113"/>
      <c r="E929" s="113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</row>
    <row r="930" spans="2:18">
      <c r="B930" s="113"/>
      <c r="C930" s="113"/>
      <c r="D930" s="113"/>
      <c r="E930" s="113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</row>
    <row r="931" spans="2:18">
      <c r="B931" s="113"/>
      <c r="C931" s="113"/>
      <c r="D931" s="113"/>
      <c r="E931" s="113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</row>
    <row r="932" spans="2:18">
      <c r="B932" s="113"/>
      <c r="C932" s="113"/>
      <c r="D932" s="113"/>
      <c r="E932" s="113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</row>
    <row r="933" spans="2:18">
      <c r="B933" s="113"/>
      <c r="C933" s="113"/>
      <c r="D933" s="113"/>
      <c r="E933" s="113"/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  <c r="R933" s="114"/>
    </row>
    <row r="934" spans="2:18">
      <c r="B934" s="113"/>
      <c r="C934" s="113"/>
      <c r="D934" s="113"/>
      <c r="E934" s="113"/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</row>
    <row r="935" spans="2:18">
      <c r="B935" s="113"/>
      <c r="C935" s="113"/>
      <c r="D935" s="113"/>
      <c r="E935" s="113"/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</row>
    <row r="936" spans="2:18">
      <c r="B936" s="113"/>
      <c r="C936" s="113"/>
      <c r="D936" s="113"/>
      <c r="E936" s="113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</row>
    <row r="937" spans="2:18">
      <c r="B937" s="113"/>
      <c r="C937" s="113"/>
      <c r="D937" s="113"/>
      <c r="E937" s="113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</row>
    <row r="938" spans="2:18">
      <c r="B938" s="113"/>
      <c r="C938" s="113"/>
      <c r="D938" s="113"/>
      <c r="E938" s="113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</row>
    <row r="939" spans="2:18">
      <c r="B939" s="113"/>
      <c r="C939" s="113"/>
      <c r="D939" s="113"/>
      <c r="E939" s="113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</row>
    <row r="940" spans="2:18">
      <c r="B940" s="113"/>
      <c r="C940" s="113"/>
      <c r="D940" s="113"/>
      <c r="E940" s="113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</row>
    <row r="941" spans="2:18">
      <c r="B941" s="113"/>
      <c r="C941" s="113"/>
      <c r="D941" s="113"/>
      <c r="E941" s="113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</row>
    <row r="942" spans="2:18">
      <c r="B942" s="113"/>
      <c r="C942" s="113"/>
      <c r="D942" s="113"/>
      <c r="E942" s="113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</row>
    <row r="943" spans="2:18">
      <c r="B943" s="113"/>
      <c r="C943" s="113"/>
      <c r="D943" s="113"/>
      <c r="E943" s="113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</row>
    <row r="944" spans="2:18">
      <c r="B944" s="113"/>
      <c r="C944" s="113"/>
      <c r="D944" s="113"/>
      <c r="E944" s="113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</row>
    <row r="945" spans="2:18">
      <c r="B945" s="113"/>
      <c r="C945" s="113"/>
      <c r="D945" s="113"/>
      <c r="E945" s="113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</row>
    <row r="946" spans="2:18">
      <c r="B946" s="113"/>
      <c r="C946" s="113"/>
      <c r="D946" s="113"/>
      <c r="E946" s="113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</row>
    <row r="947" spans="2:18">
      <c r="B947" s="113"/>
      <c r="C947" s="113"/>
      <c r="D947" s="113"/>
      <c r="E947" s="113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</row>
    <row r="948" spans="2:18">
      <c r="B948" s="113"/>
      <c r="C948" s="113"/>
      <c r="D948" s="113"/>
      <c r="E948" s="113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</row>
    <row r="949" spans="2:18">
      <c r="B949" s="113"/>
      <c r="C949" s="113"/>
      <c r="D949" s="113"/>
      <c r="E949" s="113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</row>
    <row r="950" spans="2:18">
      <c r="B950" s="113"/>
      <c r="C950" s="113"/>
      <c r="D950" s="113"/>
      <c r="E950" s="113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</row>
    <row r="951" spans="2:18">
      <c r="B951" s="113"/>
      <c r="C951" s="113"/>
      <c r="D951" s="113"/>
      <c r="E951" s="113"/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  <c r="R951" s="114"/>
    </row>
    <row r="952" spans="2:18">
      <c r="B952" s="113"/>
      <c r="C952" s="113"/>
      <c r="D952" s="113"/>
      <c r="E952" s="113"/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  <c r="R952" s="114"/>
    </row>
    <row r="953" spans="2:18">
      <c r="B953" s="113"/>
      <c r="C953" s="113"/>
      <c r="D953" s="113"/>
      <c r="E953" s="113"/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  <c r="R953" s="114"/>
    </row>
    <row r="954" spans="2:18">
      <c r="B954" s="113"/>
      <c r="C954" s="113"/>
      <c r="D954" s="113"/>
      <c r="E954" s="113"/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</row>
    <row r="955" spans="2:18">
      <c r="B955" s="113"/>
      <c r="C955" s="113"/>
      <c r="D955" s="113"/>
      <c r="E955" s="113"/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4"/>
    </row>
    <row r="956" spans="2:18">
      <c r="B956" s="113"/>
      <c r="C956" s="113"/>
      <c r="D956" s="113"/>
      <c r="E956" s="113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  <c r="R956" s="114"/>
    </row>
    <row r="957" spans="2:18">
      <c r="B957" s="113"/>
      <c r="C957" s="113"/>
      <c r="D957" s="113"/>
      <c r="E957" s="113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  <c r="R957" s="114"/>
    </row>
    <row r="958" spans="2:18">
      <c r="B958" s="113"/>
      <c r="C958" s="113"/>
      <c r="D958" s="113"/>
      <c r="E958" s="113"/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</row>
    <row r="959" spans="2:18">
      <c r="B959" s="113"/>
      <c r="C959" s="113"/>
      <c r="D959" s="113"/>
      <c r="E959" s="113"/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  <c r="R959" s="114"/>
    </row>
    <row r="960" spans="2:18">
      <c r="B960" s="113"/>
      <c r="C960" s="113"/>
      <c r="D960" s="113"/>
      <c r="E960" s="113"/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</row>
    <row r="961" spans="2:18">
      <c r="B961" s="113"/>
      <c r="C961" s="113"/>
      <c r="D961" s="113"/>
      <c r="E961" s="113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</row>
    <row r="962" spans="2:18">
      <c r="B962" s="113"/>
      <c r="C962" s="113"/>
      <c r="D962" s="113"/>
      <c r="E962" s="113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</row>
    <row r="963" spans="2:18">
      <c r="B963" s="113"/>
      <c r="C963" s="113"/>
      <c r="D963" s="113"/>
      <c r="E963" s="113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</row>
    <row r="964" spans="2:18">
      <c r="B964" s="113"/>
      <c r="C964" s="113"/>
      <c r="D964" s="113"/>
      <c r="E964" s="113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</row>
    <row r="965" spans="2:18">
      <c r="B965" s="113"/>
      <c r="C965" s="113"/>
      <c r="D965" s="113"/>
      <c r="E965" s="113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</row>
    <row r="966" spans="2:18">
      <c r="B966" s="113"/>
      <c r="C966" s="113"/>
      <c r="D966" s="113"/>
      <c r="E966" s="113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</row>
    <row r="967" spans="2:18">
      <c r="B967" s="113"/>
      <c r="C967" s="113"/>
      <c r="D967" s="113"/>
      <c r="E967" s="113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</row>
    <row r="968" spans="2:18">
      <c r="B968" s="113"/>
      <c r="C968" s="113"/>
      <c r="D968" s="113"/>
      <c r="E968" s="113"/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  <c r="R968" s="114"/>
    </row>
    <row r="969" spans="2:18">
      <c r="B969" s="113"/>
      <c r="C969" s="113"/>
      <c r="D969" s="113"/>
      <c r="E969" s="113"/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</row>
    <row r="970" spans="2:18">
      <c r="B970" s="113"/>
      <c r="C970" s="113"/>
      <c r="D970" s="113"/>
      <c r="E970" s="113"/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  <c r="R970" s="114"/>
    </row>
    <row r="971" spans="2:18">
      <c r="B971" s="113"/>
      <c r="C971" s="113"/>
      <c r="D971" s="113"/>
      <c r="E971" s="113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</row>
    <row r="972" spans="2:18">
      <c r="B972" s="113"/>
      <c r="C972" s="113"/>
      <c r="D972" s="113"/>
      <c r="E972" s="113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</row>
    <row r="973" spans="2:18">
      <c r="B973" s="113"/>
      <c r="C973" s="113"/>
      <c r="D973" s="113"/>
      <c r="E973" s="113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</row>
    <row r="974" spans="2:18">
      <c r="B974" s="113"/>
      <c r="C974" s="113"/>
      <c r="D974" s="113"/>
      <c r="E974" s="113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</row>
    <row r="975" spans="2:18">
      <c r="B975" s="113"/>
      <c r="C975" s="113"/>
      <c r="D975" s="113"/>
      <c r="E975" s="113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</row>
    <row r="976" spans="2:18">
      <c r="B976" s="113"/>
      <c r="C976" s="113"/>
      <c r="D976" s="113"/>
      <c r="E976" s="113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</row>
    <row r="977" spans="2:18">
      <c r="B977" s="113"/>
      <c r="C977" s="113"/>
      <c r="D977" s="113"/>
      <c r="E977" s="113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</row>
    <row r="978" spans="2:18">
      <c r="B978" s="113"/>
      <c r="C978" s="113"/>
      <c r="D978" s="113"/>
      <c r="E978" s="113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</row>
    <row r="979" spans="2:18">
      <c r="B979" s="113"/>
      <c r="C979" s="113"/>
      <c r="D979" s="113"/>
      <c r="E979" s="113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</row>
    <row r="980" spans="2:18">
      <c r="B980" s="113"/>
      <c r="C980" s="113"/>
      <c r="D980" s="113"/>
      <c r="E980" s="113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</row>
    <row r="981" spans="2:18">
      <c r="B981" s="113"/>
      <c r="C981" s="113"/>
      <c r="D981" s="113"/>
      <c r="E981" s="113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</row>
    <row r="982" spans="2:18">
      <c r="B982" s="113"/>
      <c r="C982" s="113"/>
      <c r="D982" s="113"/>
      <c r="E982" s="113"/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</row>
    <row r="983" spans="2:18">
      <c r="B983" s="113"/>
      <c r="C983" s="113"/>
      <c r="D983" s="113"/>
      <c r="E983" s="113"/>
      <c r="F983" s="114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  <c r="R983" s="114"/>
    </row>
    <row r="984" spans="2:18">
      <c r="B984" s="113"/>
      <c r="C984" s="113"/>
      <c r="D984" s="113"/>
      <c r="E984" s="113"/>
      <c r="F984" s="114"/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  <c r="R984" s="114"/>
    </row>
    <row r="985" spans="2:18">
      <c r="B985" s="113"/>
      <c r="C985" s="113"/>
      <c r="D985" s="113"/>
      <c r="E985" s="113"/>
      <c r="F985" s="114"/>
      <c r="G985" s="114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  <c r="R985" s="114"/>
    </row>
    <row r="986" spans="2:18">
      <c r="B986" s="113"/>
      <c r="C986" s="113"/>
      <c r="D986" s="113"/>
      <c r="E986" s="113"/>
      <c r="F986" s="114"/>
      <c r="G986" s="114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  <c r="R986" s="114"/>
    </row>
    <row r="987" spans="2:18">
      <c r="B987" s="113"/>
      <c r="C987" s="113"/>
      <c r="D987" s="113"/>
      <c r="E987" s="113"/>
      <c r="F987" s="114"/>
      <c r="G987" s="114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  <c r="R987" s="114"/>
    </row>
    <row r="988" spans="2:18">
      <c r="B988" s="113"/>
      <c r="C988" s="113"/>
      <c r="D988" s="113"/>
      <c r="E988" s="113"/>
      <c r="F988" s="114"/>
      <c r="G988" s="114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  <c r="R988" s="114"/>
    </row>
    <row r="989" spans="2:18">
      <c r="B989" s="113"/>
      <c r="C989" s="113"/>
      <c r="D989" s="113"/>
      <c r="E989" s="113"/>
      <c r="F989" s="114"/>
      <c r="G989" s="114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  <c r="R989" s="114"/>
    </row>
    <row r="990" spans="2:18">
      <c r="B990" s="113"/>
      <c r="C990" s="113"/>
      <c r="D990" s="113"/>
      <c r="E990" s="113"/>
      <c r="F990" s="114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  <c r="R990" s="114"/>
    </row>
    <row r="991" spans="2:18">
      <c r="B991" s="113"/>
      <c r="C991" s="113"/>
      <c r="D991" s="113"/>
      <c r="E991" s="113"/>
      <c r="F991" s="114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  <c r="R991" s="114"/>
    </row>
    <row r="992" spans="2:18">
      <c r="B992" s="113"/>
      <c r="C992" s="113"/>
      <c r="D992" s="113"/>
      <c r="E992" s="113"/>
      <c r="F992" s="114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114"/>
      <c r="R992" s="114"/>
    </row>
    <row r="993" spans="2:18">
      <c r="B993" s="113"/>
      <c r="C993" s="113"/>
      <c r="D993" s="113"/>
      <c r="E993" s="113"/>
      <c r="F993" s="114"/>
      <c r="G993" s="114"/>
      <c r="H993" s="114"/>
      <c r="I993" s="114"/>
      <c r="J993" s="114"/>
      <c r="K993" s="114"/>
      <c r="L993" s="114"/>
      <c r="M993" s="114"/>
      <c r="N993" s="114"/>
      <c r="O993" s="114"/>
      <c r="P993" s="114"/>
      <c r="Q993" s="114"/>
      <c r="R993" s="114"/>
    </row>
    <row r="994" spans="2:18">
      <c r="B994" s="113"/>
      <c r="C994" s="113"/>
      <c r="D994" s="113"/>
      <c r="E994" s="113"/>
      <c r="F994" s="114"/>
      <c r="G994" s="114"/>
      <c r="H994" s="114"/>
      <c r="I994" s="114"/>
      <c r="J994" s="114"/>
      <c r="K994" s="114"/>
      <c r="L994" s="114"/>
      <c r="M994" s="114"/>
      <c r="N994" s="114"/>
      <c r="O994" s="114"/>
      <c r="P994" s="114"/>
      <c r="Q994" s="114"/>
      <c r="R994" s="114"/>
    </row>
    <row r="995" spans="2:18">
      <c r="B995" s="113"/>
      <c r="C995" s="113"/>
      <c r="D995" s="113"/>
      <c r="E995" s="113"/>
      <c r="F995" s="114"/>
      <c r="G995" s="114"/>
      <c r="H995" s="114"/>
      <c r="I995" s="114"/>
      <c r="J995" s="114"/>
      <c r="K995" s="114"/>
      <c r="L995" s="114"/>
      <c r="M995" s="114"/>
      <c r="N995" s="114"/>
      <c r="O995" s="114"/>
      <c r="P995" s="114"/>
      <c r="Q995" s="114"/>
      <c r="R995" s="114"/>
    </row>
    <row r="996" spans="2:18">
      <c r="B996" s="113"/>
      <c r="C996" s="113"/>
      <c r="D996" s="113"/>
      <c r="E996" s="113"/>
      <c r="F996" s="114"/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  <c r="R996" s="114"/>
    </row>
    <row r="997" spans="2:18">
      <c r="B997" s="113"/>
      <c r="C997" s="113"/>
      <c r="D997" s="113"/>
      <c r="E997" s="113"/>
      <c r="F997" s="114"/>
      <c r="G997" s="114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  <c r="R997" s="114"/>
    </row>
    <row r="998" spans="2:18">
      <c r="B998" s="113"/>
      <c r="C998" s="113"/>
      <c r="D998" s="113"/>
      <c r="E998" s="113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</row>
    <row r="999" spans="2:18">
      <c r="B999" s="113"/>
      <c r="C999" s="113"/>
      <c r="D999" s="113"/>
      <c r="E999" s="113"/>
      <c r="F999" s="114"/>
      <c r="G999" s="114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  <c r="R999" s="114"/>
    </row>
    <row r="1000" spans="2:18">
      <c r="B1000" s="113"/>
      <c r="C1000" s="113"/>
      <c r="D1000" s="113"/>
      <c r="E1000" s="113"/>
      <c r="F1000" s="114"/>
      <c r="G1000" s="114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  <c r="R1000" s="114"/>
    </row>
    <row r="1001" spans="2:18">
      <c r="B1001" s="113"/>
      <c r="C1001" s="113"/>
      <c r="D1001" s="113"/>
      <c r="E1001" s="113"/>
      <c r="F1001" s="114"/>
      <c r="G1001" s="114"/>
      <c r="H1001" s="114"/>
      <c r="I1001" s="114"/>
      <c r="J1001" s="114"/>
      <c r="K1001" s="114"/>
      <c r="L1001" s="114"/>
      <c r="M1001" s="114"/>
      <c r="N1001" s="114"/>
      <c r="O1001" s="114"/>
      <c r="P1001" s="114"/>
      <c r="Q1001" s="114"/>
      <c r="R1001" s="114"/>
    </row>
    <row r="1002" spans="2:18">
      <c r="B1002" s="113"/>
      <c r="C1002" s="113"/>
      <c r="D1002" s="113"/>
      <c r="E1002" s="113"/>
      <c r="F1002" s="114"/>
      <c r="G1002" s="114"/>
      <c r="H1002" s="114"/>
      <c r="I1002" s="114"/>
      <c r="J1002" s="114"/>
      <c r="K1002" s="114"/>
      <c r="L1002" s="114"/>
      <c r="M1002" s="114"/>
      <c r="N1002" s="114"/>
      <c r="O1002" s="114"/>
      <c r="P1002" s="114"/>
      <c r="Q1002" s="114"/>
      <c r="R1002" s="114"/>
    </row>
    <row r="1003" spans="2:18">
      <c r="B1003" s="113"/>
      <c r="C1003" s="113"/>
      <c r="D1003" s="113"/>
      <c r="E1003" s="113"/>
      <c r="F1003" s="114"/>
      <c r="G1003" s="114"/>
      <c r="H1003" s="114"/>
      <c r="I1003" s="114"/>
      <c r="J1003" s="114"/>
      <c r="K1003" s="114"/>
      <c r="L1003" s="114"/>
      <c r="M1003" s="114"/>
      <c r="N1003" s="114"/>
      <c r="O1003" s="114"/>
      <c r="P1003" s="114"/>
      <c r="Q1003" s="114"/>
      <c r="R1003" s="114"/>
    </row>
    <row r="1004" spans="2:18">
      <c r="B1004" s="113"/>
      <c r="C1004" s="113"/>
      <c r="D1004" s="113"/>
      <c r="E1004" s="113"/>
      <c r="F1004" s="114"/>
      <c r="G1004" s="114"/>
      <c r="H1004" s="114"/>
      <c r="I1004" s="114"/>
      <c r="J1004" s="114"/>
      <c r="K1004" s="114"/>
      <c r="L1004" s="114"/>
      <c r="M1004" s="114"/>
      <c r="N1004" s="114"/>
      <c r="O1004" s="114"/>
      <c r="P1004" s="114"/>
      <c r="Q1004" s="114"/>
      <c r="R1004" s="114"/>
    </row>
    <row r="1005" spans="2:18">
      <c r="B1005" s="113"/>
      <c r="C1005" s="113"/>
      <c r="D1005" s="113"/>
      <c r="E1005" s="113"/>
      <c r="F1005" s="114"/>
      <c r="G1005" s="114"/>
      <c r="H1005" s="114"/>
      <c r="I1005" s="114"/>
      <c r="J1005" s="114"/>
      <c r="K1005" s="114"/>
      <c r="L1005" s="114"/>
      <c r="M1005" s="114"/>
      <c r="N1005" s="114"/>
      <c r="O1005" s="114"/>
      <c r="P1005" s="114"/>
      <c r="Q1005" s="114"/>
      <c r="R1005" s="114"/>
    </row>
    <row r="1006" spans="2:18">
      <c r="B1006" s="113"/>
      <c r="C1006" s="113"/>
      <c r="D1006" s="113"/>
      <c r="E1006" s="113"/>
      <c r="F1006" s="114"/>
      <c r="G1006" s="114"/>
      <c r="H1006" s="114"/>
      <c r="I1006" s="114"/>
      <c r="J1006" s="114"/>
      <c r="K1006" s="114"/>
      <c r="L1006" s="114"/>
      <c r="M1006" s="114"/>
      <c r="N1006" s="114"/>
      <c r="O1006" s="114"/>
      <c r="P1006" s="114"/>
      <c r="Q1006" s="114"/>
      <c r="R1006" s="114"/>
    </row>
    <row r="1007" spans="2:18">
      <c r="B1007" s="113"/>
      <c r="C1007" s="113"/>
      <c r="D1007" s="113"/>
      <c r="E1007" s="113"/>
      <c r="F1007" s="114"/>
      <c r="G1007" s="114"/>
      <c r="H1007" s="114"/>
      <c r="I1007" s="114"/>
      <c r="J1007" s="114"/>
      <c r="K1007" s="114"/>
      <c r="L1007" s="114"/>
      <c r="M1007" s="114"/>
      <c r="N1007" s="114"/>
      <c r="O1007" s="114"/>
      <c r="P1007" s="114"/>
      <c r="Q1007" s="114"/>
      <c r="R1007" s="114"/>
    </row>
    <row r="1008" spans="2:18">
      <c r="B1008" s="113"/>
      <c r="C1008" s="113"/>
      <c r="D1008" s="113"/>
      <c r="E1008" s="113"/>
      <c r="F1008" s="114"/>
      <c r="G1008" s="114"/>
      <c r="H1008" s="114"/>
      <c r="I1008" s="114"/>
      <c r="J1008" s="114"/>
      <c r="K1008" s="114"/>
      <c r="L1008" s="114"/>
      <c r="M1008" s="114"/>
      <c r="N1008" s="114"/>
      <c r="O1008" s="114"/>
      <c r="P1008" s="114"/>
      <c r="Q1008" s="114"/>
      <c r="R1008" s="114"/>
    </row>
    <row r="1009" spans="2:18">
      <c r="B1009" s="113"/>
      <c r="C1009" s="113"/>
      <c r="D1009" s="113"/>
      <c r="E1009" s="113"/>
      <c r="F1009" s="114"/>
      <c r="G1009" s="114"/>
      <c r="H1009" s="114"/>
      <c r="I1009" s="114"/>
      <c r="J1009" s="114"/>
      <c r="K1009" s="114"/>
      <c r="L1009" s="114"/>
      <c r="M1009" s="114"/>
      <c r="N1009" s="114"/>
      <c r="O1009" s="114"/>
      <c r="P1009" s="114"/>
      <c r="Q1009" s="114"/>
      <c r="R1009" s="114"/>
    </row>
    <row r="1010" spans="2:18">
      <c r="B1010" s="113"/>
      <c r="C1010" s="113"/>
      <c r="D1010" s="113"/>
      <c r="E1010" s="113"/>
      <c r="F1010" s="114"/>
      <c r="G1010" s="114"/>
      <c r="H1010" s="114"/>
      <c r="I1010" s="114"/>
      <c r="J1010" s="114"/>
      <c r="K1010" s="114"/>
      <c r="L1010" s="114"/>
      <c r="M1010" s="114"/>
      <c r="N1010" s="114"/>
      <c r="O1010" s="114"/>
      <c r="P1010" s="114"/>
      <c r="Q1010" s="114"/>
      <c r="R1010" s="114"/>
    </row>
    <row r="1011" spans="2:18">
      <c r="B1011" s="113"/>
      <c r="C1011" s="113"/>
      <c r="D1011" s="113"/>
      <c r="E1011" s="113"/>
      <c r="F1011" s="114"/>
      <c r="G1011" s="114"/>
      <c r="H1011" s="114"/>
      <c r="I1011" s="114"/>
      <c r="J1011" s="114"/>
      <c r="K1011" s="114"/>
      <c r="L1011" s="114"/>
      <c r="M1011" s="114"/>
      <c r="N1011" s="114"/>
      <c r="O1011" s="114"/>
      <c r="P1011" s="114"/>
      <c r="Q1011" s="114"/>
      <c r="R1011" s="114"/>
    </row>
    <row r="1012" spans="2:18">
      <c r="B1012" s="113"/>
      <c r="C1012" s="113"/>
      <c r="D1012" s="113"/>
      <c r="E1012" s="113"/>
      <c r="F1012" s="114"/>
      <c r="G1012" s="114"/>
      <c r="H1012" s="114"/>
      <c r="I1012" s="114"/>
      <c r="J1012" s="114"/>
      <c r="K1012" s="114"/>
      <c r="L1012" s="114"/>
      <c r="M1012" s="114"/>
      <c r="N1012" s="114"/>
      <c r="O1012" s="114"/>
      <c r="P1012" s="114"/>
      <c r="Q1012" s="114"/>
      <c r="R1012" s="114"/>
    </row>
    <row r="1013" spans="2:18">
      <c r="B1013" s="113"/>
      <c r="C1013" s="113"/>
      <c r="D1013" s="113"/>
      <c r="E1013" s="113"/>
      <c r="F1013" s="114"/>
      <c r="G1013" s="114"/>
      <c r="H1013" s="114"/>
      <c r="I1013" s="114"/>
      <c r="J1013" s="114"/>
      <c r="K1013" s="114"/>
      <c r="L1013" s="114"/>
      <c r="M1013" s="114"/>
      <c r="N1013" s="114"/>
      <c r="O1013" s="114"/>
      <c r="P1013" s="114"/>
      <c r="Q1013" s="114"/>
      <c r="R1013" s="114"/>
    </row>
    <row r="1014" spans="2:18">
      <c r="B1014" s="113"/>
      <c r="C1014" s="113"/>
      <c r="D1014" s="113"/>
      <c r="E1014" s="113"/>
      <c r="F1014" s="114"/>
      <c r="G1014" s="114"/>
      <c r="H1014" s="114"/>
      <c r="I1014" s="114"/>
      <c r="J1014" s="114"/>
      <c r="K1014" s="114"/>
      <c r="L1014" s="114"/>
      <c r="M1014" s="114"/>
      <c r="N1014" s="114"/>
      <c r="O1014" s="114"/>
      <c r="P1014" s="114"/>
      <c r="Q1014" s="114"/>
      <c r="R1014" s="114"/>
    </row>
    <row r="1015" spans="2:18">
      <c r="B1015" s="113"/>
      <c r="C1015" s="113"/>
      <c r="D1015" s="113"/>
      <c r="E1015" s="113"/>
      <c r="F1015" s="114"/>
      <c r="G1015" s="114"/>
      <c r="H1015" s="114"/>
      <c r="I1015" s="114"/>
      <c r="J1015" s="114"/>
      <c r="K1015" s="114"/>
      <c r="L1015" s="114"/>
      <c r="M1015" s="114"/>
      <c r="N1015" s="114"/>
      <c r="O1015" s="114"/>
      <c r="P1015" s="114"/>
      <c r="Q1015" s="114"/>
      <c r="R1015" s="114"/>
    </row>
    <row r="1016" spans="2:18">
      <c r="B1016" s="113"/>
      <c r="C1016" s="113"/>
      <c r="D1016" s="113"/>
      <c r="E1016" s="113"/>
      <c r="F1016" s="114"/>
      <c r="G1016" s="114"/>
      <c r="H1016" s="114"/>
      <c r="I1016" s="114"/>
      <c r="J1016" s="114"/>
      <c r="K1016" s="114"/>
      <c r="L1016" s="114"/>
      <c r="M1016" s="114"/>
      <c r="N1016" s="114"/>
      <c r="O1016" s="114"/>
      <c r="P1016" s="114"/>
      <c r="Q1016" s="114"/>
      <c r="R1016" s="114"/>
    </row>
    <row r="1017" spans="2:18">
      <c r="B1017" s="113"/>
      <c r="C1017" s="113"/>
      <c r="D1017" s="113"/>
      <c r="E1017" s="113"/>
      <c r="F1017" s="114"/>
      <c r="G1017" s="114"/>
      <c r="H1017" s="114"/>
      <c r="I1017" s="114"/>
      <c r="J1017" s="114"/>
      <c r="K1017" s="114"/>
      <c r="L1017" s="114"/>
      <c r="M1017" s="114"/>
      <c r="N1017" s="114"/>
      <c r="O1017" s="114"/>
      <c r="P1017" s="114"/>
      <c r="Q1017" s="114"/>
      <c r="R1017" s="114"/>
    </row>
    <row r="1018" spans="2:18">
      <c r="B1018" s="113"/>
      <c r="C1018" s="113"/>
      <c r="D1018" s="113"/>
      <c r="E1018" s="113"/>
      <c r="F1018" s="114"/>
      <c r="G1018" s="114"/>
      <c r="H1018" s="114"/>
      <c r="I1018" s="114"/>
      <c r="J1018" s="114"/>
      <c r="K1018" s="114"/>
      <c r="L1018" s="114"/>
      <c r="M1018" s="114"/>
      <c r="N1018" s="114"/>
      <c r="O1018" s="114"/>
      <c r="P1018" s="114"/>
      <c r="Q1018" s="114"/>
      <c r="R1018" s="114"/>
    </row>
    <row r="1019" spans="2:18">
      <c r="B1019" s="113"/>
      <c r="C1019" s="113"/>
      <c r="D1019" s="113"/>
      <c r="E1019" s="113"/>
      <c r="F1019" s="114"/>
      <c r="G1019" s="114"/>
      <c r="H1019" s="114"/>
      <c r="I1019" s="114"/>
      <c r="J1019" s="114"/>
      <c r="K1019" s="114"/>
      <c r="L1019" s="114"/>
      <c r="M1019" s="114"/>
      <c r="N1019" s="114"/>
      <c r="O1019" s="114"/>
      <c r="P1019" s="114"/>
      <c r="Q1019" s="114"/>
      <c r="R1019" s="114"/>
    </row>
    <row r="1020" spans="2:18">
      <c r="B1020" s="113"/>
      <c r="C1020" s="113"/>
      <c r="D1020" s="113"/>
      <c r="E1020" s="113"/>
      <c r="F1020" s="114"/>
      <c r="G1020" s="114"/>
      <c r="H1020" s="114"/>
      <c r="I1020" s="114"/>
      <c r="J1020" s="114"/>
      <c r="K1020" s="114"/>
      <c r="L1020" s="114"/>
      <c r="M1020" s="114"/>
      <c r="N1020" s="114"/>
      <c r="O1020" s="114"/>
      <c r="P1020" s="114"/>
      <c r="Q1020" s="114"/>
      <c r="R1020" s="114"/>
    </row>
    <row r="1021" spans="2:18">
      <c r="B1021" s="113"/>
      <c r="C1021" s="113"/>
      <c r="D1021" s="113"/>
      <c r="E1021" s="113"/>
      <c r="F1021" s="114"/>
      <c r="G1021" s="114"/>
      <c r="H1021" s="114"/>
      <c r="I1021" s="114"/>
      <c r="J1021" s="114"/>
      <c r="K1021" s="114"/>
      <c r="L1021" s="114"/>
      <c r="M1021" s="114"/>
      <c r="N1021" s="114"/>
      <c r="O1021" s="114"/>
      <c r="P1021" s="114"/>
      <c r="Q1021" s="114"/>
      <c r="R1021" s="114"/>
    </row>
    <row r="1022" spans="2:18">
      <c r="B1022" s="113"/>
      <c r="C1022" s="113"/>
      <c r="D1022" s="113"/>
      <c r="E1022" s="113"/>
      <c r="F1022" s="114"/>
      <c r="G1022" s="114"/>
      <c r="H1022" s="114"/>
      <c r="I1022" s="114"/>
      <c r="J1022" s="114"/>
      <c r="K1022" s="114"/>
      <c r="L1022" s="114"/>
      <c r="M1022" s="114"/>
      <c r="N1022" s="114"/>
      <c r="O1022" s="114"/>
      <c r="P1022" s="114"/>
      <c r="Q1022" s="114"/>
      <c r="R1022" s="114"/>
    </row>
    <row r="1023" spans="2:18">
      <c r="B1023" s="113"/>
      <c r="C1023" s="113"/>
      <c r="D1023" s="113"/>
      <c r="E1023" s="113"/>
      <c r="F1023" s="114"/>
      <c r="G1023" s="114"/>
      <c r="H1023" s="114"/>
      <c r="I1023" s="114"/>
      <c r="J1023" s="114"/>
      <c r="K1023" s="114"/>
      <c r="L1023" s="114"/>
      <c r="M1023" s="114"/>
      <c r="N1023" s="114"/>
      <c r="O1023" s="114"/>
      <c r="P1023" s="114"/>
      <c r="Q1023" s="114"/>
      <c r="R1023" s="114"/>
    </row>
    <row r="1024" spans="2:18">
      <c r="B1024" s="113"/>
      <c r="C1024" s="113"/>
      <c r="D1024" s="113"/>
      <c r="E1024" s="113"/>
      <c r="F1024" s="114"/>
      <c r="G1024" s="114"/>
      <c r="H1024" s="114"/>
      <c r="I1024" s="114"/>
      <c r="J1024" s="114"/>
      <c r="K1024" s="114"/>
      <c r="L1024" s="114"/>
      <c r="M1024" s="114"/>
      <c r="N1024" s="114"/>
      <c r="O1024" s="114"/>
      <c r="P1024" s="114"/>
      <c r="Q1024" s="114"/>
      <c r="R1024" s="114"/>
    </row>
    <row r="1025" spans="2:18">
      <c r="B1025" s="113"/>
      <c r="C1025" s="113"/>
      <c r="D1025" s="113"/>
      <c r="E1025" s="113"/>
      <c r="F1025" s="114"/>
      <c r="G1025" s="114"/>
      <c r="H1025" s="114"/>
      <c r="I1025" s="114"/>
      <c r="J1025" s="114"/>
      <c r="K1025" s="114"/>
      <c r="L1025" s="114"/>
      <c r="M1025" s="114"/>
      <c r="N1025" s="114"/>
      <c r="O1025" s="114"/>
      <c r="P1025" s="114"/>
      <c r="Q1025" s="114"/>
      <c r="R1025" s="114"/>
    </row>
    <row r="1026" spans="2:18">
      <c r="B1026" s="113"/>
      <c r="C1026" s="113"/>
      <c r="D1026" s="113"/>
      <c r="E1026" s="113"/>
      <c r="F1026" s="114"/>
      <c r="G1026" s="114"/>
      <c r="H1026" s="114"/>
      <c r="I1026" s="114"/>
      <c r="J1026" s="114"/>
      <c r="K1026" s="114"/>
      <c r="L1026" s="114"/>
      <c r="M1026" s="114"/>
      <c r="N1026" s="114"/>
      <c r="O1026" s="114"/>
      <c r="P1026" s="114"/>
      <c r="Q1026" s="114"/>
      <c r="R1026" s="114"/>
    </row>
    <row r="1027" spans="2:18">
      <c r="B1027" s="113"/>
      <c r="C1027" s="113"/>
      <c r="D1027" s="113"/>
      <c r="E1027" s="113"/>
      <c r="F1027" s="114"/>
      <c r="G1027" s="114"/>
      <c r="H1027" s="114"/>
      <c r="I1027" s="114"/>
      <c r="J1027" s="114"/>
      <c r="K1027" s="114"/>
      <c r="L1027" s="114"/>
      <c r="M1027" s="114"/>
      <c r="N1027" s="114"/>
      <c r="O1027" s="114"/>
      <c r="P1027" s="114"/>
      <c r="Q1027" s="114"/>
      <c r="R1027" s="114"/>
    </row>
    <row r="1028" spans="2:18">
      <c r="B1028" s="113"/>
      <c r="C1028" s="113"/>
      <c r="D1028" s="113"/>
      <c r="E1028" s="113"/>
      <c r="F1028" s="114"/>
      <c r="G1028" s="114"/>
      <c r="H1028" s="114"/>
      <c r="I1028" s="114"/>
      <c r="J1028" s="114"/>
      <c r="K1028" s="114"/>
      <c r="L1028" s="114"/>
      <c r="M1028" s="114"/>
      <c r="N1028" s="114"/>
      <c r="O1028" s="114"/>
      <c r="P1028" s="114"/>
      <c r="Q1028" s="114"/>
      <c r="R1028" s="114"/>
    </row>
    <row r="1029" spans="2:18">
      <c r="B1029" s="113"/>
      <c r="C1029" s="113"/>
      <c r="D1029" s="113"/>
      <c r="E1029" s="113"/>
      <c r="F1029" s="114"/>
      <c r="G1029" s="114"/>
      <c r="H1029" s="114"/>
      <c r="I1029" s="114"/>
      <c r="J1029" s="114"/>
      <c r="K1029" s="114"/>
      <c r="L1029" s="114"/>
      <c r="M1029" s="114"/>
      <c r="N1029" s="114"/>
      <c r="O1029" s="114"/>
      <c r="P1029" s="114"/>
      <c r="Q1029" s="114"/>
      <c r="R1029" s="114"/>
    </row>
    <row r="1030" spans="2:18">
      <c r="B1030" s="113"/>
      <c r="C1030" s="113"/>
      <c r="D1030" s="113"/>
      <c r="E1030" s="113"/>
      <c r="F1030" s="114"/>
      <c r="G1030" s="114"/>
      <c r="H1030" s="114"/>
      <c r="I1030" s="114"/>
      <c r="J1030" s="114"/>
      <c r="K1030" s="114"/>
      <c r="L1030" s="114"/>
      <c r="M1030" s="114"/>
      <c r="N1030" s="114"/>
      <c r="O1030" s="114"/>
      <c r="P1030" s="114"/>
      <c r="Q1030" s="114"/>
      <c r="R1030" s="114"/>
    </row>
    <row r="1031" spans="2:18">
      <c r="B1031" s="113"/>
      <c r="C1031" s="113"/>
      <c r="D1031" s="113"/>
      <c r="E1031" s="113"/>
      <c r="F1031" s="114"/>
      <c r="G1031" s="114"/>
      <c r="H1031" s="114"/>
      <c r="I1031" s="114"/>
      <c r="J1031" s="114"/>
      <c r="K1031" s="114"/>
      <c r="L1031" s="114"/>
      <c r="M1031" s="114"/>
      <c r="N1031" s="114"/>
      <c r="O1031" s="114"/>
      <c r="P1031" s="114"/>
      <c r="Q1031" s="114"/>
      <c r="R1031" s="114"/>
    </row>
    <row r="1032" spans="2:18">
      <c r="B1032" s="113"/>
      <c r="C1032" s="113"/>
      <c r="D1032" s="113"/>
      <c r="E1032" s="113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</row>
    <row r="1033" spans="2:18">
      <c r="B1033" s="113"/>
      <c r="C1033" s="113"/>
      <c r="D1033" s="113"/>
      <c r="E1033" s="113"/>
      <c r="F1033" s="114"/>
      <c r="G1033" s="114"/>
      <c r="H1033" s="114"/>
      <c r="I1033" s="114"/>
      <c r="J1033" s="114"/>
      <c r="K1033" s="114"/>
      <c r="L1033" s="114"/>
      <c r="M1033" s="114"/>
      <c r="N1033" s="114"/>
      <c r="O1033" s="114"/>
      <c r="P1033" s="114"/>
      <c r="Q1033" s="114"/>
      <c r="R1033" s="114"/>
    </row>
    <row r="1034" spans="2:18">
      <c r="B1034" s="113"/>
      <c r="C1034" s="113"/>
      <c r="D1034" s="113"/>
      <c r="E1034" s="113"/>
      <c r="F1034" s="114"/>
      <c r="G1034" s="114"/>
      <c r="H1034" s="114"/>
      <c r="I1034" s="114"/>
      <c r="J1034" s="114"/>
      <c r="K1034" s="114"/>
      <c r="L1034" s="114"/>
      <c r="M1034" s="114"/>
      <c r="N1034" s="114"/>
      <c r="O1034" s="114"/>
      <c r="P1034" s="114"/>
      <c r="Q1034" s="114"/>
      <c r="R1034" s="114"/>
    </row>
    <row r="1035" spans="2:18">
      <c r="B1035" s="113"/>
      <c r="C1035" s="113"/>
      <c r="D1035" s="113"/>
      <c r="E1035" s="113"/>
      <c r="F1035" s="114"/>
      <c r="G1035" s="114"/>
      <c r="H1035" s="114"/>
      <c r="I1035" s="114"/>
      <c r="J1035" s="114"/>
      <c r="K1035" s="114"/>
      <c r="L1035" s="114"/>
      <c r="M1035" s="114"/>
      <c r="N1035" s="114"/>
      <c r="O1035" s="114"/>
      <c r="P1035" s="114"/>
      <c r="Q1035" s="114"/>
      <c r="R1035" s="114"/>
    </row>
    <row r="1036" spans="2:18">
      <c r="B1036" s="113"/>
      <c r="C1036" s="113"/>
      <c r="D1036" s="113"/>
      <c r="E1036" s="113"/>
      <c r="F1036" s="114"/>
      <c r="G1036" s="114"/>
      <c r="H1036" s="114"/>
      <c r="I1036" s="114"/>
      <c r="J1036" s="114"/>
      <c r="K1036" s="114"/>
      <c r="L1036" s="114"/>
      <c r="M1036" s="114"/>
      <c r="N1036" s="114"/>
      <c r="O1036" s="114"/>
      <c r="P1036" s="114"/>
      <c r="Q1036" s="114"/>
      <c r="R1036" s="114"/>
    </row>
    <row r="1037" spans="2:18">
      <c r="B1037" s="113"/>
      <c r="C1037" s="113"/>
      <c r="D1037" s="113"/>
      <c r="E1037" s="113"/>
      <c r="F1037" s="114"/>
      <c r="G1037" s="114"/>
      <c r="H1037" s="114"/>
      <c r="I1037" s="114"/>
      <c r="J1037" s="114"/>
      <c r="K1037" s="114"/>
      <c r="L1037" s="114"/>
      <c r="M1037" s="114"/>
      <c r="N1037" s="114"/>
      <c r="O1037" s="114"/>
      <c r="P1037" s="114"/>
      <c r="Q1037" s="114"/>
      <c r="R1037" s="114"/>
    </row>
    <row r="1038" spans="2:18">
      <c r="B1038" s="113"/>
      <c r="C1038" s="113"/>
      <c r="D1038" s="113"/>
      <c r="E1038" s="113"/>
      <c r="F1038" s="114"/>
      <c r="G1038" s="114"/>
      <c r="H1038" s="114"/>
      <c r="I1038" s="114"/>
      <c r="J1038" s="114"/>
      <c r="K1038" s="114"/>
      <c r="L1038" s="114"/>
      <c r="M1038" s="114"/>
      <c r="N1038" s="114"/>
      <c r="O1038" s="114"/>
      <c r="P1038" s="114"/>
      <c r="Q1038" s="114"/>
      <c r="R1038" s="114"/>
    </row>
    <row r="1039" spans="2:18">
      <c r="B1039" s="113"/>
      <c r="C1039" s="113"/>
      <c r="D1039" s="113"/>
      <c r="E1039" s="113"/>
      <c r="F1039" s="114"/>
      <c r="G1039" s="114"/>
      <c r="H1039" s="114"/>
      <c r="I1039" s="114"/>
      <c r="J1039" s="114"/>
      <c r="K1039" s="114"/>
      <c r="L1039" s="114"/>
      <c r="M1039" s="114"/>
      <c r="N1039" s="114"/>
      <c r="O1039" s="114"/>
      <c r="P1039" s="114"/>
      <c r="Q1039" s="114"/>
      <c r="R1039" s="114"/>
    </row>
    <row r="1040" spans="2:18">
      <c r="B1040" s="113"/>
      <c r="C1040" s="113"/>
      <c r="D1040" s="113"/>
      <c r="E1040" s="113"/>
      <c r="F1040" s="114"/>
      <c r="G1040" s="114"/>
      <c r="H1040" s="114"/>
      <c r="I1040" s="114"/>
      <c r="J1040" s="114"/>
      <c r="K1040" s="114"/>
      <c r="L1040" s="114"/>
      <c r="M1040" s="114"/>
      <c r="N1040" s="114"/>
      <c r="O1040" s="114"/>
      <c r="P1040" s="114"/>
      <c r="Q1040" s="114"/>
      <c r="R1040" s="114"/>
    </row>
    <row r="1041" spans="2:18">
      <c r="B1041" s="113"/>
      <c r="C1041" s="113"/>
      <c r="D1041" s="113"/>
      <c r="E1041" s="113"/>
      <c r="F1041" s="114"/>
      <c r="G1041" s="114"/>
      <c r="H1041" s="114"/>
      <c r="I1041" s="114"/>
      <c r="J1041" s="114"/>
      <c r="K1041" s="114"/>
      <c r="L1041" s="114"/>
      <c r="M1041" s="114"/>
      <c r="N1041" s="114"/>
      <c r="O1041" s="114"/>
      <c r="P1041" s="114"/>
      <c r="Q1041" s="114"/>
      <c r="R1041" s="114"/>
    </row>
    <row r="1042" spans="2:18">
      <c r="B1042" s="113"/>
      <c r="C1042" s="113"/>
      <c r="D1042" s="113"/>
      <c r="E1042" s="113"/>
      <c r="F1042" s="114"/>
      <c r="G1042" s="114"/>
      <c r="H1042" s="114"/>
      <c r="I1042" s="114"/>
      <c r="J1042" s="114"/>
      <c r="K1042" s="114"/>
      <c r="L1042" s="114"/>
      <c r="M1042" s="114"/>
      <c r="N1042" s="114"/>
      <c r="O1042" s="114"/>
      <c r="P1042" s="114"/>
      <c r="Q1042" s="114"/>
      <c r="R1042" s="114"/>
    </row>
    <row r="1043" spans="2:18">
      <c r="B1043" s="113"/>
      <c r="C1043" s="113"/>
      <c r="D1043" s="113"/>
      <c r="E1043" s="113"/>
      <c r="F1043" s="114"/>
      <c r="G1043" s="114"/>
      <c r="H1043" s="114"/>
      <c r="I1043" s="114"/>
      <c r="J1043" s="114"/>
      <c r="K1043" s="114"/>
      <c r="L1043" s="114"/>
      <c r="M1043" s="114"/>
      <c r="N1043" s="114"/>
      <c r="O1043" s="114"/>
      <c r="P1043" s="114"/>
      <c r="Q1043" s="114"/>
      <c r="R1043" s="114"/>
    </row>
    <row r="1044" spans="2:18">
      <c r="B1044" s="113"/>
      <c r="C1044" s="113"/>
      <c r="D1044" s="113"/>
      <c r="E1044" s="113"/>
      <c r="F1044" s="114"/>
      <c r="G1044" s="114"/>
      <c r="H1044" s="114"/>
      <c r="I1044" s="114"/>
      <c r="J1044" s="114"/>
      <c r="K1044" s="114"/>
      <c r="L1044" s="114"/>
      <c r="M1044" s="114"/>
      <c r="N1044" s="114"/>
      <c r="O1044" s="114"/>
      <c r="P1044" s="114"/>
      <c r="Q1044" s="114"/>
      <c r="R1044" s="114"/>
    </row>
    <row r="1045" spans="2:18">
      <c r="B1045" s="113"/>
      <c r="C1045" s="113"/>
      <c r="D1045" s="113"/>
      <c r="E1045" s="113"/>
      <c r="F1045" s="114"/>
      <c r="G1045" s="114"/>
      <c r="H1045" s="114"/>
      <c r="I1045" s="114"/>
      <c r="J1045" s="114"/>
      <c r="K1045" s="114"/>
      <c r="L1045" s="114"/>
      <c r="M1045" s="114"/>
      <c r="N1045" s="114"/>
      <c r="O1045" s="114"/>
      <c r="P1045" s="114"/>
      <c r="Q1045" s="114"/>
      <c r="R1045" s="114"/>
    </row>
    <row r="1046" spans="2:18">
      <c r="B1046" s="113"/>
      <c r="C1046" s="113"/>
      <c r="D1046" s="113"/>
      <c r="E1046" s="113"/>
      <c r="F1046" s="114"/>
      <c r="G1046" s="114"/>
      <c r="H1046" s="114"/>
      <c r="I1046" s="114"/>
      <c r="J1046" s="114"/>
      <c r="K1046" s="114"/>
      <c r="L1046" s="114"/>
      <c r="M1046" s="114"/>
      <c r="N1046" s="114"/>
      <c r="O1046" s="114"/>
      <c r="P1046" s="114"/>
      <c r="Q1046" s="114"/>
      <c r="R1046" s="114"/>
    </row>
    <row r="1047" spans="2:18">
      <c r="B1047" s="113"/>
      <c r="C1047" s="113"/>
      <c r="D1047" s="113"/>
      <c r="E1047" s="113"/>
      <c r="F1047" s="114"/>
      <c r="G1047" s="114"/>
      <c r="H1047" s="114"/>
      <c r="I1047" s="114"/>
      <c r="J1047" s="114"/>
      <c r="K1047" s="114"/>
      <c r="L1047" s="114"/>
      <c r="M1047" s="114"/>
      <c r="N1047" s="114"/>
      <c r="O1047" s="114"/>
      <c r="P1047" s="114"/>
      <c r="Q1047" s="114"/>
      <c r="R1047" s="114"/>
    </row>
    <row r="1048" spans="2:18">
      <c r="B1048" s="113"/>
      <c r="C1048" s="113"/>
      <c r="D1048" s="113"/>
      <c r="E1048" s="113"/>
      <c r="F1048" s="114"/>
      <c r="G1048" s="114"/>
      <c r="H1048" s="114"/>
      <c r="I1048" s="114"/>
      <c r="J1048" s="114"/>
      <c r="K1048" s="114"/>
      <c r="L1048" s="114"/>
      <c r="M1048" s="114"/>
      <c r="N1048" s="114"/>
      <c r="O1048" s="114"/>
      <c r="P1048" s="114"/>
      <c r="Q1048" s="114"/>
      <c r="R1048" s="114"/>
    </row>
    <row r="1049" spans="2:18">
      <c r="B1049" s="113"/>
      <c r="C1049" s="113"/>
      <c r="D1049" s="113"/>
      <c r="E1049" s="113"/>
      <c r="F1049" s="114"/>
      <c r="G1049" s="114"/>
      <c r="H1049" s="114"/>
      <c r="I1049" s="114"/>
      <c r="J1049" s="114"/>
      <c r="K1049" s="114"/>
      <c r="L1049" s="114"/>
      <c r="M1049" s="114"/>
      <c r="N1049" s="114"/>
      <c r="O1049" s="114"/>
      <c r="P1049" s="114"/>
      <c r="Q1049" s="114"/>
      <c r="R1049" s="114"/>
    </row>
    <row r="1050" spans="2:18">
      <c r="B1050" s="113"/>
      <c r="C1050" s="113"/>
      <c r="D1050" s="113"/>
      <c r="E1050" s="113"/>
      <c r="F1050" s="114"/>
      <c r="G1050" s="114"/>
      <c r="H1050" s="114"/>
      <c r="I1050" s="114"/>
      <c r="J1050" s="114"/>
      <c r="K1050" s="114"/>
      <c r="L1050" s="114"/>
      <c r="M1050" s="114"/>
      <c r="N1050" s="114"/>
      <c r="O1050" s="114"/>
      <c r="P1050" s="114"/>
      <c r="Q1050" s="114"/>
      <c r="R1050" s="114"/>
    </row>
    <row r="1051" spans="2:18">
      <c r="B1051" s="113"/>
      <c r="C1051" s="113"/>
      <c r="D1051" s="113"/>
      <c r="E1051" s="113"/>
      <c r="F1051" s="114"/>
      <c r="G1051" s="114"/>
      <c r="H1051" s="114"/>
      <c r="I1051" s="114"/>
      <c r="J1051" s="114"/>
      <c r="K1051" s="114"/>
      <c r="L1051" s="114"/>
      <c r="M1051" s="114"/>
      <c r="N1051" s="114"/>
      <c r="O1051" s="114"/>
      <c r="P1051" s="114"/>
      <c r="Q1051" s="114"/>
      <c r="R1051" s="114"/>
    </row>
    <row r="1052" spans="2:18">
      <c r="B1052" s="113"/>
      <c r="C1052" s="113"/>
      <c r="D1052" s="113"/>
      <c r="E1052" s="113"/>
      <c r="F1052" s="114"/>
      <c r="G1052" s="114"/>
      <c r="H1052" s="114"/>
      <c r="I1052" s="114"/>
      <c r="J1052" s="114"/>
      <c r="K1052" s="114"/>
      <c r="L1052" s="114"/>
      <c r="M1052" s="114"/>
      <c r="N1052" s="114"/>
      <c r="O1052" s="114"/>
      <c r="P1052" s="114"/>
      <c r="Q1052" s="114"/>
      <c r="R1052" s="114"/>
    </row>
    <row r="1053" spans="2:18">
      <c r="B1053" s="113"/>
      <c r="C1053" s="113"/>
      <c r="D1053" s="113"/>
      <c r="E1053" s="113"/>
      <c r="F1053" s="114"/>
      <c r="G1053" s="114"/>
      <c r="H1053" s="114"/>
      <c r="I1053" s="114"/>
      <c r="J1053" s="114"/>
      <c r="K1053" s="114"/>
      <c r="L1053" s="114"/>
      <c r="M1053" s="114"/>
      <c r="N1053" s="114"/>
      <c r="O1053" s="114"/>
      <c r="P1053" s="114"/>
      <c r="Q1053" s="114"/>
      <c r="R1053" s="114"/>
    </row>
    <row r="1054" spans="2:18">
      <c r="B1054" s="113"/>
      <c r="C1054" s="113"/>
      <c r="D1054" s="113"/>
      <c r="E1054" s="113"/>
      <c r="F1054" s="114"/>
      <c r="G1054" s="114"/>
      <c r="H1054" s="114"/>
      <c r="I1054" s="114"/>
      <c r="J1054" s="114"/>
      <c r="K1054" s="114"/>
      <c r="L1054" s="114"/>
      <c r="M1054" s="114"/>
      <c r="N1054" s="114"/>
      <c r="O1054" s="114"/>
      <c r="P1054" s="114"/>
      <c r="Q1054" s="114"/>
      <c r="R1054" s="114"/>
    </row>
    <row r="1055" spans="2:18">
      <c r="B1055" s="113"/>
      <c r="C1055" s="113"/>
      <c r="D1055" s="113"/>
      <c r="E1055" s="113"/>
      <c r="F1055" s="114"/>
      <c r="G1055" s="114"/>
      <c r="H1055" s="114"/>
      <c r="I1055" s="114"/>
      <c r="J1055" s="114"/>
      <c r="K1055" s="114"/>
      <c r="L1055" s="114"/>
      <c r="M1055" s="114"/>
      <c r="N1055" s="114"/>
      <c r="O1055" s="114"/>
      <c r="P1055" s="114"/>
      <c r="Q1055" s="114"/>
      <c r="R1055" s="114"/>
    </row>
    <row r="1056" spans="2:18">
      <c r="B1056" s="113"/>
      <c r="C1056" s="113"/>
      <c r="D1056" s="113"/>
      <c r="E1056" s="113"/>
      <c r="F1056" s="114"/>
      <c r="G1056" s="114"/>
      <c r="H1056" s="114"/>
      <c r="I1056" s="114"/>
      <c r="J1056" s="114"/>
      <c r="K1056" s="114"/>
      <c r="L1056" s="114"/>
      <c r="M1056" s="114"/>
      <c r="N1056" s="114"/>
      <c r="O1056" s="114"/>
      <c r="P1056" s="114"/>
      <c r="Q1056" s="114"/>
      <c r="R1056" s="114"/>
    </row>
    <row r="1057" spans="2:18">
      <c r="B1057" s="113"/>
      <c r="C1057" s="113"/>
      <c r="D1057" s="113"/>
      <c r="E1057" s="113"/>
      <c r="F1057" s="114"/>
      <c r="G1057" s="114"/>
      <c r="H1057" s="114"/>
      <c r="I1057" s="114"/>
      <c r="J1057" s="114"/>
      <c r="K1057" s="114"/>
      <c r="L1057" s="114"/>
      <c r="M1057" s="114"/>
      <c r="N1057" s="114"/>
      <c r="O1057" s="114"/>
      <c r="P1057" s="114"/>
      <c r="Q1057" s="114"/>
      <c r="R1057" s="114"/>
    </row>
    <row r="1058" spans="2:18">
      <c r="B1058" s="113"/>
      <c r="C1058" s="113"/>
      <c r="D1058" s="113"/>
      <c r="E1058" s="113"/>
      <c r="F1058" s="114"/>
      <c r="G1058" s="114"/>
      <c r="H1058" s="114"/>
      <c r="I1058" s="114"/>
      <c r="J1058" s="114"/>
      <c r="K1058" s="114"/>
      <c r="L1058" s="114"/>
      <c r="M1058" s="114"/>
      <c r="N1058" s="114"/>
      <c r="O1058" s="114"/>
      <c r="P1058" s="114"/>
      <c r="Q1058" s="114"/>
      <c r="R1058" s="114"/>
    </row>
    <row r="1059" spans="2:18">
      <c r="B1059" s="113"/>
      <c r="C1059" s="113"/>
      <c r="D1059" s="113"/>
      <c r="E1059" s="113"/>
      <c r="F1059" s="114"/>
      <c r="G1059" s="114"/>
      <c r="H1059" s="114"/>
      <c r="I1059" s="114"/>
      <c r="J1059" s="114"/>
      <c r="K1059" s="114"/>
      <c r="L1059" s="114"/>
      <c r="M1059" s="114"/>
      <c r="N1059" s="114"/>
      <c r="O1059" s="114"/>
      <c r="P1059" s="114"/>
      <c r="Q1059" s="114"/>
      <c r="R1059" s="114"/>
    </row>
    <row r="1060" spans="2:18">
      <c r="B1060" s="113"/>
      <c r="C1060" s="113"/>
      <c r="D1060" s="113"/>
      <c r="E1060" s="113"/>
      <c r="F1060" s="114"/>
      <c r="G1060" s="114"/>
      <c r="H1060" s="114"/>
      <c r="I1060" s="114"/>
      <c r="J1060" s="114"/>
      <c r="K1060" s="114"/>
      <c r="L1060" s="114"/>
      <c r="M1060" s="114"/>
      <c r="N1060" s="114"/>
      <c r="O1060" s="114"/>
      <c r="P1060" s="114"/>
      <c r="Q1060" s="114"/>
      <c r="R1060" s="114"/>
    </row>
    <row r="1061" spans="2:18">
      <c r="B1061" s="113"/>
      <c r="C1061" s="113"/>
      <c r="D1061" s="113"/>
      <c r="E1061" s="113"/>
      <c r="F1061" s="114"/>
      <c r="G1061" s="114"/>
      <c r="H1061" s="114"/>
      <c r="I1061" s="114"/>
      <c r="J1061" s="114"/>
      <c r="K1061" s="114"/>
      <c r="L1061" s="114"/>
      <c r="M1061" s="114"/>
      <c r="N1061" s="114"/>
      <c r="O1061" s="114"/>
      <c r="P1061" s="114"/>
      <c r="Q1061" s="114"/>
      <c r="R1061" s="114"/>
    </row>
    <row r="1062" spans="2:18">
      <c r="B1062" s="113"/>
      <c r="C1062" s="113"/>
      <c r="D1062" s="113"/>
      <c r="E1062" s="113"/>
      <c r="F1062" s="114"/>
      <c r="G1062" s="114"/>
      <c r="H1062" s="114"/>
      <c r="I1062" s="114"/>
      <c r="J1062" s="114"/>
      <c r="K1062" s="114"/>
      <c r="L1062" s="114"/>
      <c r="M1062" s="114"/>
      <c r="N1062" s="114"/>
      <c r="O1062" s="114"/>
      <c r="P1062" s="114"/>
      <c r="Q1062" s="114"/>
      <c r="R1062" s="114"/>
    </row>
    <row r="1063" spans="2:18">
      <c r="B1063" s="113"/>
      <c r="C1063" s="113"/>
      <c r="D1063" s="113"/>
      <c r="E1063" s="113"/>
      <c r="F1063" s="114"/>
      <c r="G1063" s="114"/>
      <c r="H1063" s="114"/>
      <c r="I1063" s="114"/>
      <c r="J1063" s="114"/>
      <c r="K1063" s="114"/>
      <c r="L1063" s="114"/>
      <c r="M1063" s="114"/>
      <c r="N1063" s="114"/>
      <c r="O1063" s="114"/>
      <c r="P1063" s="114"/>
      <c r="Q1063" s="114"/>
      <c r="R1063" s="114"/>
    </row>
    <row r="1064" spans="2:18">
      <c r="B1064" s="113"/>
      <c r="C1064" s="113"/>
      <c r="D1064" s="113"/>
      <c r="E1064" s="113"/>
      <c r="F1064" s="114"/>
      <c r="G1064" s="114"/>
      <c r="H1064" s="114"/>
      <c r="I1064" s="114"/>
      <c r="J1064" s="114"/>
      <c r="K1064" s="114"/>
      <c r="L1064" s="114"/>
      <c r="M1064" s="114"/>
      <c r="N1064" s="114"/>
      <c r="O1064" s="114"/>
      <c r="P1064" s="114"/>
      <c r="Q1064" s="114"/>
      <c r="R1064" s="114"/>
    </row>
    <row r="1065" spans="2:18">
      <c r="B1065" s="113"/>
      <c r="C1065" s="113"/>
      <c r="D1065" s="113"/>
      <c r="E1065" s="113"/>
      <c r="F1065" s="114"/>
      <c r="G1065" s="114"/>
      <c r="H1065" s="114"/>
      <c r="I1065" s="114"/>
      <c r="J1065" s="114"/>
      <c r="K1065" s="114"/>
      <c r="L1065" s="114"/>
      <c r="M1065" s="114"/>
      <c r="N1065" s="114"/>
      <c r="O1065" s="114"/>
      <c r="P1065" s="114"/>
      <c r="Q1065" s="114"/>
      <c r="R1065" s="114"/>
    </row>
    <row r="1066" spans="2:18">
      <c r="B1066" s="113"/>
      <c r="C1066" s="113"/>
      <c r="D1066" s="113"/>
      <c r="E1066" s="113"/>
      <c r="F1066" s="114"/>
      <c r="G1066" s="114"/>
      <c r="H1066" s="114"/>
      <c r="I1066" s="114"/>
      <c r="J1066" s="114"/>
      <c r="K1066" s="114"/>
      <c r="L1066" s="114"/>
      <c r="M1066" s="114"/>
      <c r="N1066" s="114"/>
      <c r="O1066" s="114"/>
      <c r="P1066" s="114"/>
      <c r="Q1066" s="114"/>
      <c r="R1066" s="114"/>
    </row>
  </sheetData>
  <sheetProtection sheet="1" objects="1" scenarios="1"/>
  <mergeCells count="1">
    <mergeCell ref="B6:R6"/>
  </mergeCells>
  <phoneticPr fontId="4" type="noConversion"/>
  <conditionalFormatting sqref="B58:B110 B113:B162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8:B110 B113:B162">
    <cfRule type="cellIs" dxfId="3" priority="2" operator="equal">
      <formula>2958465</formula>
    </cfRule>
  </conditionalFormatting>
  <conditionalFormatting sqref="B11:B43">
    <cfRule type="cellIs" dxfId="2" priority="1" operator="equal">
      <formula>"NR3"</formula>
    </cfRule>
  </conditionalFormatting>
  <dataValidations count="1">
    <dataValidation allowBlank="1" showInputMessage="1" showErrorMessage="1" sqref="C5 D1:R5 C7:R9 B1:B9 B163:R1048576 A113:A1048576 A1:A110 S1:XFD110 S113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141</v>
      </c>
      <c r="C1" s="67" t="s" vm="1">
        <v>221</v>
      </c>
    </row>
    <row r="2" spans="2:15">
      <c r="B2" s="46" t="s">
        <v>140</v>
      </c>
      <c r="C2" s="67" t="s">
        <v>222</v>
      </c>
    </row>
    <row r="3" spans="2:15">
      <c r="B3" s="46" t="s">
        <v>142</v>
      </c>
      <c r="C3" s="67" t="s">
        <v>223</v>
      </c>
    </row>
    <row r="4" spans="2:15">
      <c r="B4" s="46" t="s">
        <v>143</v>
      </c>
      <c r="C4" s="67">
        <v>12152</v>
      </c>
    </row>
    <row r="6" spans="2:15" ht="26.25" customHeight="1">
      <c r="B6" s="127" t="s">
        <v>172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15" s="3" customFormat="1" ht="78.75">
      <c r="B7" s="47" t="s">
        <v>111</v>
      </c>
      <c r="C7" s="48" t="s">
        <v>44</v>
      </c>
      <c r="D7" s="48" t="s">
        <v>112</v>
      </c>
      <c r="E7" s="48" t="s">
        <v>14</v>
      </c>
      <c r="F7" s="48" t="s">
        <v>66</v>
      </c>
      <c r="G7" s="48" t="s">
        <v>17</v>
      </c>
      <c r="H7" s="48" t="s">
        <v>98</v>
      </c>
      <c r="I7" s="48" t="s">
        <v>52</v>
      </c>
      <c r="J7" s="48" t="s">
        <v>18</v>
      </c>
      <c r="K7" s="48" t="s">
        <v>197</v>
      </c>
      <c r="L7" s="48" t="s">
        <v>196</v>
      </c>
      <c r="M7" s="48" t="s">
        <v>106</v>
      </c>
      <c r="N7" s="48" t="s">
        <v>144</v>
      </c>
      <c r="O7" s="50" t="s">
        <v>146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204</v>
      </c>
      <c r="L8" s="31"/>
      <c r="M8" s="31" t="s">
        <v>200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8" t="s">
        <v>2556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19">
        <v>0</v>
      </c>
      <c r="N10" s="120">
        <v>0</v>
      </c>
      <c r="O10" s="120">
        <v>0</v>
      </c>
    </row>
    <row r="11" spans="2:15" ht="20.25" customHeight="1">
      <c r="B11" s="115" t="s">
        <v>212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spans="2:15">
      <c r="B12" s="115" t="s">
        <v>107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2:15">
      <c r="B13" s="115" t="s">
        <v>195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spans="2:15">
      <c r="B14" s="115" t="s">
        <v>203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</row>
    <row r="15" spans="2:15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</row>
    <row r="16" spans="2:15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</row>
    <row r="17" spans="2:15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</row>
    <row r="18" spans="2:15"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</row>
    <row r="19" spans="2:15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2:15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</row>
    <row r="21" spans="2:15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2:15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</row>
    <row r="23" spans="2:15"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</row>
    <row r="24" spans="2:15"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</row>
    <row r="25" spans="2:15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</row>
    <row r="26" spans="2:15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</row>
    <row r="27" spans="2:15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</row>
    <row r="28" spans="2:15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</row>
    <row r="29" spans="2:15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</row>
    <row r="30" spans="2:15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  <row r="31" spans="2:15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2:1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  <row r="33" spans="2:1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</row>
    <row r="34" spans="2:1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2:1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</row>
    <row r="36" spans="2:1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2:1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2:1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</row>
    <row r="39" spans="2:1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</row>
    <row r="40" spans="2:1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</row>
    <row r="41" spans="2:1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2:1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2:1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</row>
    <row r="44" spans="2:1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</row>
    <row r="45" spans="2:1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</row>
    <row r="46" spans="2:1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</row>
    <row r="47" spans="2:1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</row>
    <row r="49" spans="2:1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</row>
    <row r="50" spans="2:1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2:1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2:1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</row>
    <row r="53" spans="2:1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</row>
    <row r="54" spans="2:1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</row>
    <row r="55" spans="2:1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</row>
    <row r="56" spans="2:1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</row>
    <row r="57" spans="2:1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</row>
    <row r="58" spans="2:1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</row>
    <row r="59" spans="2:1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</row>
    <row r="60" spans="2:1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</row>
    <row r="61" spans="2:1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</row>
    <row r="62" spans="2:1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</row>
    <row r="63" spans="2:1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</row>
    <row r="64" spans="2:1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</row>
    <row r="65" spans="2:1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</row>
    <row r="66" spans="2:1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</row>
    <row r="67" spans="2:1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</row>
    <row r="68" spans="2:1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</row>
    <row r="69" spans="2:1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</row>
    <row r="70" spans="2:1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</row>
    <row r="71" spans="2:15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</row>
    <row r="72" spans="2:15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</row>
    <row r="73" spans="2:15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</row>
    <row r="74" spans="2:15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</row>
    <row r="75" spans="2:15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</row>
    <row r="76" spans="2:15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</row>
    <row r="77" spans="2:15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</row>
    <row r="78" spans="2:15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</row>
    <row r="79" spans="2:15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</row>
    <row r="80" spans="2:15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</row>
    <row r="81" spans="2:15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</row>
    <row r="82" spans="2:15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</row>
    <row r="83" spans="2:15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</row>
    <row r="84" spans="2:15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</row>
    <row r="85" spans="2:15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</row>
    <row r="86" spans="2:15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</row>
    <row r="87" spans="2:15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5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</row>
    <row r="89" spans="2:15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</row>
    <row r="90" spans="2:15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</row>
    <row r="91" spans="2:15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</row>
    <row r="92" spans="2:15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</row>
    <row r="93" spans="2:15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2:15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</row>
    <row r="95" spans="2:15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</row>
    <row r="96" spans="2:15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</row>
    <row r="97" spans="2:15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</row>
    <row r="98" spans="2:15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</row>
    <row r="99" spans="2:15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</row>
    <row r="100" spans="2:15"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</row>
    <row r="101" spans="2:15"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</row>
    <row r="102" spans="2:15"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</row>
    <row r="103" spans="2:15"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</row>
    <row r="104" spans="2:15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</row>
    <row r="105" spans="2:15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</row>
    <row r="106" spans="2:15"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</row>
    <row r="107" spans="2:15"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</row>
    <row r="108" spans="2:15"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</row>
    <row r="109" spans="2:15"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</row>
    <row r="110" spans="2:15">
      <c r="B110" s="113"/>
      <c r="C110" s="113"/>
      <c r="D110" s="113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</row>
    <row r="111" spans="2:15">
      <c r="B111" s="113"/>
      <c r="C111" s="113"/>
      <c r="D111" s="113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</row>
    <row r="112" spans="2:15">
      <c r="B112" s="113"/>
      <c r="C112" s="113"/>
      <c r="D112" s="113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</row>
    <row r="113" spans="2:15">
      <c r="B113" s="113"/>
      <c r="C113" s="113"/>
      <c r="D113" s="113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</row>
    <row r="114" spans="2:15">
      <c r="B114" s="113"/>
      <c r="C114" s="113"/>
      <c r="D114" s="113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</row>
    <row r="115" spans="2:15">
      <c r="B115" s="113"/>
      <c r="C115" s="113"/>
      <c r="D115" s="113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  <row r="116" spans="2:15">
      <c r="B116" s="113"/>
      <c r="C116" s="113"/>
      <c r="D116" s="113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</row>
    <row r="117" spans="2:15">
      <c r="B117" s="113"/>
      <c r="C117" s="113"/>
      <c r="D117" s="113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</row>
    <row r="118" spans="2:15">
      <c r="B118" s="113"/>
      <c r="C118" s="113"/>
      <c r="D118" s="113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</row>
    <row r="119" spans="2:15">
      <c r="B119" s="113"/>
      <c r="C119" s="113"/>
      <c r="D119" s="113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</row>
    <row r="120" spans="2:15">
      <c r="B120" s="113"/>
      <c r="C120" s="113"/>
      <c r="D120" s="113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</row>
    <row r="121" spans="2:15">
      <c r="B121" s="113"/>
      <c r="C121" s="113"/>
      <c r="D121" s="113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2:15">
      <c r="B122" s="113"/>
      <c r="C122" s="113"/>
      <c r="D122" s="11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</row>
    <row r="123" spans="2:15">
      <c r="B123" s="113"/>
      <c r="C123" s="113"/>
      <c r="D123" s="11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</row>
    <row r="124" spans="2:15">
      <c r="B124" s="113"/>
      <c r="C124" s="113"/>
      <c r="D124" s="113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</row>
    <row r="125" spans="2:15">
      <c r="B125" s="113"/>
      <c r="C125" s="113"/>
      <c r="D125" s="113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</row>
    <row r="126" spans="2:15">
      <c r="B126" s="113"/>
      <c r="C126" s="113"/>
      <c r="D126" s="113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</row>
    <row r="127" spans="2:15">
      <c r="B127" s="113"/>
      <c r="C127" s="113"/>
      <c r="D127" s="113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</row>
    <row r="128" spans="2:15">
      <c r="B128" s="113"/>
      <c r="C128" s="113"/>
      <c r="D128" s="113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</row>
    <row r="129" spans="2:15">
      <c r="B129" s="113"/>
      <c r="C129" s="113"/>
      <c r="D129" s="113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</row>
    <row r="130" spans="2:15">
      <c r="B130" s="113"/>
      <c r="C130" s="113"/>
      <c r="D130" s="113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</row>
    <row r="131" spans="2:15">
      <c r="B131" s="113"/>
      <c r="C131" s="113"/>
      <c r="D131" s="113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</row>
    <row r="132" spans="2:15">
      <c r="B132" s="113"/>
      <c r="C132" s="113"/>
      <c r="D132" s="113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</row>
    <row r="133" spans="2:15">
      <c r="B133" s="113"/>
      <c r="C133" s="113"/>
      <c r="D133" s="113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</row>
    <row r="134" spans="2:15">
      <c r="B134" s="113"/>
      <c r="C134" s="113"/>
      <c r="D134" s="113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</row>
    <row r="135" spans="2:15">
      <c r="B135" s="113"/>
      <c r="C135" s="113"/>
      <c r="D135" s="113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</row>
    <row r="136" spans="2:15">
      <c r="B136" s="113"/>
      <c r="C136" s="113"/>
      <c r="D136" s="11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</row>
    <row r="137" spans="2:15">
      <c r="B137" s="113"/>
      <c r="C137" s="113"/>
      <c r="D137" s="113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</row>
    <row r="138" spans="2:15">
      <c r="B138" s="113"/>
      <c r="C138" s="113"/>
      <c r="D138" s="113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</row>
    <row r="139" spans="2:15">
      <c r="B139" s="113"/>
      <c r="C139" s="113"/>
      <c r="D139" s="113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</row>
    <row r="140" spans="2:15">
      <c r="B140" s="113"/>
      <c r="C140" s="113"/>
      <c r="D140" s="113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</row>
    <row r="141" spans="2:15">
      <c r="B141" s="113"/>
      <c r="C141" s="113"/>
      <c r="D141" s="113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</row>
    <row r="142" spans="2:15">
      <c r="B142" s="113"/>
      <c r="C142" s="113"/>
      <c r="D142" s="113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</row>
    <row r="143" spans="2:15">
      <c r="B143" s="113"/>
      <c r="C143" s="113"/>
      <c r="D143" s="113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</row>
    <row r="144" spans="2:15">
      <c r="B144" s="113"/>
      <c r="C144" s="113"/>
      <c r="D144" s="113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</row>
    <row r="145" spans="2:15">
      <c r="B145" s="113"/>
      <c r="C145" s="113"/>
      <c r="D145" s="113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</row>
    <row r="146" spans="2:15">
      <c r="B146" s="113"/>
      <c r="C146" s="113"/>
      <c r="D146" s="113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</row>
    <row r="147" spans="2:15">
      <c r="B147" s="113"/>
      <c r="C147" s="113"/>
      <c r="D147" s="113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</row>
    <row r="148" spans="2:15">
      <c r="B148" s="113"/>
      <c r="C148" s="113"/>
      <c r="D148" s="113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</row>
    <row r="149" spans="2:15">
      <c r="B149" s="113"/>
      <c r="C149" s="113"/>
      <c r="D149" s="113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</row>
    <row r="150" spans="2:15">
      <c r="B150" s="113"/>
      <c r="C150" s="113"/>
      <c r="D150" s="113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</row>
    <row r="151" spans="2:15">
      <c r="B151" s="113"/>
      <c r="C151" s="113"/>
      <c r="D151" s="113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</row>
    <row r="152" spans="2:15">
      <c r="B152" s="113"/>
      <c r="C152" s="113"/>
      <c r="D152" s="113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</row>
    <row r="153" spans="2:15">
      <c r="B153" s="113"/>
      <c r="C153" s="113"/>
      <c r="D153" s="113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</row>
    <row r="154" spans="2:15">
      <c r="B154" s="113"/>
      <c r="C154" s="113"/>
      <c r="D154" s="113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</row>
    <row r="155" spans="2:15">
      <c r="B155" s="113"/>
      <c r="C155" s="113"/>
      <c r="D155" s="113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</row>
    <row r="156" spans="2:15">
      <c r="B156" s="113"/>
      <c r="C156" s="113"/>
      <c r="D156" s="113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</row>
    <row r="157" spans="2:15">
      <c r="B157" s="113"/>
      <c r="C157" s="113"/>
      <c r="D157" s="113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</row>
    <row r="158" spans="2:15">
      <c r="B158" s="113"/>
      <c r="C158" s="113"/>
      <c r="D158" s="113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</row>
    <row r="159" spans="2:15">
      <c r="B159" s="113"/>
      <c r="C159" s="113"/>
      <c r="D159" s="113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</row>
    <row r="160" spans="2:15">
      <c r="B160" s="113"/>
      <c r="C160" s="113"/>
      <c r="D160" s="113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</row>
    <row r="161" spans="2:15">
      <c r="B161" s="113"/>
      <c r="C161" s="113"/>
      <c r="D161" s="113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</row>
    <row r="162" spans="2:15">
      <c r="B162" s="113"/>
      <c r="C162" s="113"/>
      <c r="D162" s="113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</row>
    <row r="163" spans="2:15">
      <c r="B163" s="113"/>
      <c r="C163" s="113"/>
      <c r="D163" s="113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</row>
    <row r="164" spans="2:15">
      <c r="B164" s="113"/>
      <c r="C164" s="113"/>
      <c r="D164" s="113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</row>
    <row r="165" spans="2:15">
      <c r="B165" s="113"/>
      <c r="C165" s="113"/>
      <c r="D165" s="113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</row>
    <row r="166" spans="2:15">
      <c r="B166" s="113"/>
      <c r="C166" s="113"/>
      <c r="D166" s="113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</row>
    <row r="167" spans="2:15">
      <c r="B167" s="113"/>
      <c r="C167" s="113"/>
      <c r="D167" s="113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</row>
    <row r="168" spans="2:15">
      <c r="B168" s="113"/>
      <c r="C168" s="113"/>
      <c r="D168" s="113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</row>
    <row r="169" spans="2:15">
      <c r="B169" s="113"/>
      <c r="C169" s="113"/>
      <c r="D169" s="113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2:15">
      <c r="B170" s="113"/>
      <c r="C170" s="113"/>
      <c r="D170" s="113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</row>
    <row r="171" spans="2:15">
      <c r="B171" s="113"/>
      <c r="C171" s="113"/>
      <c r="D171" s="113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</row>
    <row r="172" spans="2:15">
      <c r="B172" s="113"/>
      <c r="C172" s="113"/>
      <c r="D172" s="113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</row>
    <row r="173" spans="2:15">
      <c r="B173" s="113"/>
      <c r="C173" s="113"/>
      <c r="D173" s="113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</row>
    <row r="174" spans="2:15">
      <c r="B174" s="113"/>
      <c r="C174" s="113"/>
      <c r="D174" s="113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</row>
    <row r="175" spans="2:15">
      <c r="B175" s="113"/>
      <c r="C175" s="113"/>
      <c r="D175" s="113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</row>
    <row r="176" spans="2:15">
      <c r="B176" s="113"/>
      <c r="C176" s="113"/>
      <c r="D176" s="113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</row>
    <row r="177" spans="2:15">
      <c r="B177" s="113"/>
      <c r="C177" s="113"/>
      <c r="D177" s="113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</row>
    <row r="178" spans="2:15">
      <c r="B178" s="113"/>
      <c r="C178" s="113"/>
      <c r="D178" s="113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</row>
    <row r="179" spans="2:15">
      <c r="B179" s="113"/>
      <c r="C179" s="113"/>
      <c r="D179" s="113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</row>
    <row r="180" spans="2:15">
      <c r="B180" s="113"/>
      <c r="C180" s="113"/>
      <c r="D180" s="113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</row>
    <row r="181" spans="2:15">
      <c r="B181" s="113"/>
      <c r="C181" s="113"/>
      <c r="D181" s="113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</row>
    <row r="182" spans="2:15">
      <c r="B182" s="113"/>
      <c r="C182" s="113"/>
      <c r="D182" s="113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</row>
    <row r="183" spans="2:15">
      <c r="B183" s="113"/>
      <c r="C183" s="113"/>
      <c r="D183" s="113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</row>
    <row r="184" spans="2:15">
      <c r="B184" s="113"/>
      <c r="C184" s="113"/>
      <c r="D184" s="113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</row>
    <row r="185" spans="2:15">
      <c r="B185" s="113"/>
      <c r="C185" s="113"/>
      <c r="D185" s="113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</row>
    <row r="186" spans="2:15">
      <c r="B186" s="113"/>
      <c r="C186" s="113"/>
      <c r="D186" s="113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</row>
    <row r="187" spans="2:15">
      <c r="B187" s="113"/>
      <c r="C187" s="113"/>
      <c r="D187" s="113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</row>
    <row r="188" spans="2:15">
      <c r="B188" s="113"/>
      <c r="C188" s="113"/>
      <c r="D188" s="113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</row>
    <row r="189" spans="2:15">
      <c r="B189" s="113"/>
      <c r="C189" s="113"/>
      <c r="D189" s="113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</row>
    <row r="190" spans="2:15">
      <c r="B190" s="113"/>
      <c r="C190" s="113"/>
      <c r="D190" s="113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</row>
    <row r="191" spans="2:15">
      <c r="B191" s="113"/>
      <c r="C191" s="113"/>
      <c r="D191" s="113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</row>
    <row r="192" spans="2:15">
      <c r="B192" s="113"/>
      <c r="C192" s="113"/>
      <c r="D192" s="113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2:15">
      <c r="B193" s="113"/>
      <c r="C193" s="113"/>
      <c r="D193" s="113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</row>
    <row r="194" spans="2:15">
      <c r="B194" s="113"/>
      <c r="C194" s="113"/>
      <c r="D194" s="113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</row>
    <row r="195" spans="2:15">
      <c r="B195" s="113"/>
      <c r="C195" s="113"/>
      <c r="D195" s="113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</row>
    <row r="196" spans="2:15">
      <c r="B196" s="113"/>
      <c r="C196" s="113"/>
      <c r="D196" s="113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</row>
    <row r="197" spans="2:15">
      <c r="B197" s="113"/>
      <c r="C197" s="113"/>
      <c r="D197" s="113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</row>
    <row r="198" spans="2:15">
      <c r="B198" s="113"/>
      <c r="C198" s="113"/>
      <c r="D198" s="113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</row>
    <row r="199" spans="2:15">
      <c r="B199" s="113"/>
      <c r="C199" s="113"/>
      <c r="D199" s="113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</row>
    <row r="200" spans="2:15">
      <c r="B200" s="113"/>
      <c r="C200" s="113"/>
      <c r="D200" s="113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2:15">
      <c r="B201" s="113"/>
      <c r="C201" s="113"/>
      <c r="D201" s="113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</row>
    <row r="202" spans="2:15">
      <c r="B202" s="113"/>
      <c r="C202" s="113"/>
      <c r="D202" s="113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</row>
    <row r="203" spans="2:15">
      <c r="B203" s="113"/>
      <c r="C203" s="113"/>
      <c r="D203" s="113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</row>
    <row r="204" spans="2:15">
      <c r="B204" s="113"/>
      <c r="C204" s="113"/>
      <c r="D204" s="113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</row>
    <row r="205" spans="2:15">
      <c r="B205" s="113"/>
      <c r="C205" s="113"/>
      <c r="D205" s="113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</row>
    <row r="206" spans="2:15">
      <c r="B206" s="113"/>
      <c r="C206" s="113"/>
      <c r="D206" s="113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</row>
    <row r="207" spans="2:15">
      <c r="B207" s="113"/>
      <c r="C207" s="113"/>
      <c r="D207" s="113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</row>
    <row r="208" spans="2:15">
      <c r="B208" s="113"/>
      <c r="C208" s="113"/>
      <c r="D208" s="113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</row>
    <row r="209" spans="2:15">
      <c r="B209" s="113"/>
      <c r="C209" s="113"/>
      <c r="D209" s="113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</row>
    <row r="210" spans="2:15">
      <c r="B210" s="113"/>
      <c r="C210" s="113"/>
      <c r="D210" s="113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</row>
    <row r="211" spans="2:15">
      <c r="B211" s="113"/>
      <c r="C211" s="113"/>
      <c r="D211" s="113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</row>
    <row r="212" spans="2:15">
      <c r="B212" s="113"/>
      <c r="C212" s="113"/>
      <c r="D212" s="113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</row>
    <row r="213" spans="2:15">
      <c r="B213" s="113"/>
      <c r="C213" s="113"/>
      <c r="D213" s="113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</row>
    <row r="214" spans="2:15">
      <c r="B214" s="113"/>
      <c r="C214" s="113"/>
      <c r="D214" s="113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</row>
    <row r="215" spans="2:15">
      <c r="B215" s="113"/>
      <c r="C215" s="113"/>
      <c r="D215" s="113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</row>
    <row r="216" spans="2:15">
      <c r="B216" s="113"/>
      <c r="C216" s="113"/>
      <c r="D216" s="113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</row>
    <row r="217" spans="2:15">
      <c r="B217" s="113"/>
      <c r="C217" s="113"/>
      <c r="D217" s="113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</row>
    <row r="218" spans="2:15">
      <c r="B218" s="113"/>
      <c r="C218" s="113"/>
      <c r="D218" s="113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</row>
    <row r="219" spans="2:15">
      <c r="B219" s="113"/>
      <c r="C219" s="113"/>
      <c r="D219" s="113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</row>
    <row r="220" spans="2:15">
      <c r="B220" s="113"/>
      <c r="C220" s="113"/>
      <c r="D220" s="113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</row>
    <row r="221" spans="2:15">
      <c r="B221" s="113"/>
      <c r="C221" s="113"/>
      <c r="D221" s="113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</row>
    <row r="222" spans="2:15">
      <c r="B222" s="113"/>
      <c r="C222" s="113"/>
      <c r="D222" s="113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2:15">
      <c r="B223" s="113"/>
      <c r="C223" s="113"/>
      <c r="D223" s="113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</row>
    <row r="224" spans="2:15">
      <c r="B224" s="113"/>
      <c r="C224" s="113"/>
      <c r="D224" s="113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</row>
    <row r="225" spans="2:15">
      <c r="B225" s="113"/>
      <c r="C225" s="113"/>
      <c r="D225" s="113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</row>
    <row r="226" spans="2:15">
      <c r="B226" s="113"/>
      <c r="C226" s="113"/>
      <c r="D226" s="113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</row>
    <row r="227" spans="2:15">
      <c r="B227" s="113"/>
      <c r="C227" s="113"/>
      <c r="D227" s="113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</row>
    <row r="228" spans="2:15">
      <c r="B228" s="113"/>
      <c r="C228" s="113"/>
      <c r="D228" s="113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</row>
    <row r="229" spans="2:15">
      <c r="B229" s="113"/>
      <c r="C229" s="113"/>
      <c r="D229" s="113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</row>
    <row r="230" spans="2:15">
      <c r="B230" s="113"/>
      <c r="C230" s="113"/>
      <c r="D230" s="113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</row>
    <row r="231" spans="2:15">
      <c r="B231" s="113"/>
      <c r="C231" s="113"/>
      <c r="D231" s="113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</row>
    <row r="232" spans="2:15">
      <c r="B232" s="113"/>
      <c r="C232" s="113"/>
      <c r="D232" s="113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</row>
    <row r="233" spans="2:15">
      <c r="B233" s="113"/>
      <c r="C233" s="113"/>
      <c r="D233" s="113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</row>
    <row r="234" spans="2:15">
      <c r="B234" s="113"/>
      <c r="C234" s="113"/>
      <c r="D234" s="113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</row>
    <row r="235" spans="2:15">
      <c r="B235" s="113"/>
      <c r="C235" s="113"/>
      <c r="D235" s="113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</row>
    <row r="236" spans="2:15">
      <c r="B236" s="113"/>
      <c r="C236" s="113"/>
      <c r="D236" s="113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</row>
    <row r="237" spans="2:15">
      <c r="B237" s="113"/>
      <c r="C237" s="113"/>
      <c r="D237" s="113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</row>
    <row r="238" spans="2:15">
      <c r="B238" s="113"/>
      <c r="C238" s="113"/>
      <c r="D238" s="113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</row>
    <row r="239" spans="2:15">
      <c r="B239" s="113"/>
      <c r="C239" s="113"/>
      <c r="D239" s="113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</row>
    <row r="240" spans="2:15">
      <c r="B240" s="113"/>
      <c r="C240" s="113"/>
      <c r="D240" s="113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</row>
    <row r="241" spans="2:15">
      <c r="B241" s="113"/>
      <c r="C241" s="113"/>
      <c r="D241" s="113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</row>
    <row r="242" spans="2:15">
      <c r="B242" s="113"/>
      <c r="C242" s="113"/>
      <c r="D242" s="113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</row>
    <row r="243" spans="2:15">
      <c r="B243" s="113"/>
      <c r="C243" s="113"/>
      <c r="D243" s="113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</row>
    <row r="244" spans="2:15">
      <c r="B244" s="113"/>
      <c r="C244" s="113"/>
      <c r="D244" s="113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</row>
    <row r="245" spans="2:15">
      <c r="B245" s="113"/>
      <c r="C245" s="113"/>
      <c r="D245" s="113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</row>
    <row r="246" spans="2:15">
      <c r="B246" s="113"/>
      <c r="C246" s="113"/>
      <c r="D246" s="113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</row>
    <row r="247" spans="2:15">
      <c r="B247" s="113"/>
      <c r="C247" s="113"/>
      <c r="D247" s="113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2:15">
      <c r="B248" s="113"/>
      <c r="C248" s="113"/>
      <c r="D248" s="113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</row>
    <row r="249" spans="2:15">
      <c r="B249" s="113"/>
      <c r="C249" s="113"/>
      <c r="D249" s="113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</row>
    <row r="250" spans="2:15">
      <c r="B250" s="113"/>
      <c r="C250" s="113"/>
      <c r="D250" s="113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</row>
    <row r="251" spans="2:15">
      <c r="B251" s="113"/>
      <c r="C251" s="113"/>
      <c r="D251" s="113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</row>
    <row r="252" spans="2:15">
      <c r="B252" s="113"/>
      <c r="C252" s="113"/>
      <c r="D252" s="113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2:15">
      <c r="B253" s="113"/>
      <c r="C253" s="113"/>
      <c r="D253" s="113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</row>
    <row r="254" spans="2:15">
      <c r="B254" s="113"/>
      <c r="C254" s="113"/>
      <c r="D254" s="113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</row>
    <row r="255" spans="2:15">
      <c r="B255" s="113"/>
      <c r="C255" s="113"/>
      <c r="D255" s="113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</row>
    <row r="256" spans="2:15">
      <c r="B256" s="113"/>
      <c r="C256" s="113"/>
      <c r="D256" s="113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</row>
    <row r="257" spans="2:15">
      <c r="B257" s="113"/>
      <c r="C257" s="113"/>
      <c r="D257" s="113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</row>
    <row r="258" spans="2:15">
      <c r="B258" s="113"/>
      <c r="C258" s="113"/>
      <c r="D258" s="113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</row>
    <row r="259" spans="2:15">
      <c r="B259" s="113"/>
      <c r="C259" s="113"/>
      <c r="D259" s="113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</row>
    <row r="260" spans="2:15">
      <c r="B260" s="113"/>
      <c r="C260" s="113"/>
      <c r="D260" s="113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</row>
    <row r="261" spans="2:15">
      <c r="B261" s="113"/>
      <c r="C261" s="113"/>
      <c r="D261" s="113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</row>
    <row r="262" spans="2:15">
      <c r="B262" s="113"/>
      <c r="C262" s="113"/>
      <c r="D262" s="113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</row>
    <row r="263" spans="2:15">
      <c r="B263" s="113"/>
      <c r="C263" s="113"/>
      <c r="D263" s="113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</row>
    <row r="264" spans="2:15">
      <c r="B264" s="113"/>
      <c r="C264" s="113"/>
      <c r="D264" s="113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</row>
    <row r="265" spans="2:15">
      <c r="B265" s="113"/>
      <c r="C265" s="113"/>
      <c r="D265" s="113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</row>
    <row r="266" spans="2:15">
      <c r="B266" s="113"/>
      <c r="C266" s="113"/>
      <c r="D266" s="113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</row>
    <row r="267" spans="2:15">
      <c r="B267" s="113"/>
      <c r="C267" s="113"/>
      <c r="D267" s="113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</row>
    <row r="268" spans="2:15">
      <c r="B268" s="113"/>
      <c r="C268" s="113"/>
      <c r="D268" s="113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</row>
    <row r="269" spans="2:15">
      <c r="B269" s="113"/>
      <c r="C269" s="113"/>
      <c r="D269" s="113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</row>
    <row r="270" spans="2:15">
      <c r="B270" s="113"/>
      <c r="C270" s="113"/>
      <c r="D270" s="113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</row>
    <row r="271" spans="2:15">
      <c r="B271" s="113"/>
      <c r="C271" s="113"/>
      <c r="D271" s="113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</row>
    <row r="272" spans="2:15">
      <c r="B272" s="113"/>
      <c r="C272" s="113"/>
      <c r="D272" s="113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</row>
    <row r="273" spans="2:15">
      <c r="B273" s="113"/>
      <c r="C273" s="113"/>
      <c r="D273" s="113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</row>
    <row r="274" spans="2:15">
      <c r="B274" s="113"/>
      <c r="C274" s="113"/>
      <c r="D274" s="113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</row>
    <row r="275" spans="2:15">
      <c r="B275" s="113"/>
      <c r="C275" s="113"/>
      <c r="D275" s="113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</row>
    <row r="276" spans="2:15">
      <c r="B276" s="113"/>
      <c r="C276" s="113"/>
      <c r="D276" s="113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</row>
    <row r="277" spans="2:15">
      <c r="B277" s="113"/>
      <c r="C277" s="113"/>
      <c r="D277" s="113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</row>
    <row r="278" spans="2:15">
      <c r="B278" s="113"/>
      <c r="C278" s="113"/>
      <c r="D278" s="113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</row>
    <row r="279" spans="2:15">
      <c r="B279" s="113"/>
      <c r="C279" s="113"/>
      <c r="D279" s="113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</row>
    <row r="280" spans="2:15">
      <c r="B280" s="113"/>
      <c r="C280" s="113"/>
      <c r="D280" s="113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</row>
    <row r="281" spans="2:15">
      <c r="B281" s="113"/>
      <c r="C281" s="113"/>
      <c r="D281" s="113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</row>
    <row r="282" spans="2:15">
      <c r="B282" s="113"/>
      <c r="C282" s="113"/>
      <c r="D282" s="113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</row>
    <row r="283" spans="2:15">
      <c r="B283" s="113"/>
      <c r="C283" s="113"/>
      <c r="D283" s="113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</row>
    <row r="284" spans="2:15">
      <c r="B284" s="113"/>
      <c r="C284" s="113"/>
      <c r="D284" s="113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</row>
    <row r="285" spans="2:15">
      <c r="B285" s="113"/>
      <c r="C285" s="113"/>
      <c r="D285" s="113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</row>
    <row r="286" spans="2:15">
      <c r="B286" s="113"/>
      <c r="C286" s="113"/>
      <c r="D286" s="113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</row>
    <row r="287" spans="2:15">
      <c r="B287" s="113"/>
      <c r="C287" s="113"/>
      <c r="D287" s="113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</row>
    <row r="288" spans="2:15">
      <c r="B288" s="113"/>
      <c r="C288" s="113"/>
      <c r="D288" s="113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</row>
    <row r="289" spans="2:15">
      <c r="B289" s="113"/>
      <c r="C289" s="113"/>
      <c r="D289" s="113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</row>
    <row r="290" spans="2:15">
      <c r="B290" s="113"/>
      <c r="C290" s="113"/>
      <c r="D290" s="113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</row>
    <row r="291" spans="2:15">
      <c r="B291" s="113"/>
      <c r="C291" s="113"/>
      <c r="D291" s="113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</row>
    <row r="292" spans="2:15">
      <c r="B292" s="113"/>
      <c r="C292" s="113"/>
      <c r="D292" s="113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</row>
    <row r="293" spans="2:15">
      <c r="B293" s="113"/>
      <c r="C293" s="113"/>
      <c r="D293" s="113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</row>
    <row r="294" spans="2:15">
      <c r="B294" s="113"/>
      <c r="C294" s="113"/>
      <c r="D294" s="113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</row>
    <row r="295" spans="2:15">
      <c r="B295" s="113"/>
      <c r="C295" s="113"/>
      <c r="D295" s="113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</row>
    <row r="296" spans="2:15">
      <c r="B296" s="113"/>
      <c r="C296" s="113"/>
      <c r="D296" s="113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</row>
    <row r="297" spans="2:15">
      <c r="B297" s="113"/>
      <c r="C297" s="113"/>
      <c r="D297" s="113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</row>
    <row r="298" spans="2:15">
      <c r="B298" s="113"/>
      <c r="C298" s="113"/>
      <c r="D298" s="113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</row>
    <row r="299" spans="2:15">
      <c r="B299" s="113"/>
      <c r="C299" s="113"/>
      <c r="D299" s="113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</row>
    <row r="300" spans="2:15">
      <c r="B300" s="113"/>
      <c r="C300" s="113"/>
      <c r="D300" s="113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</row>
  </sheetData>
  <sheetProtection sheet="1" objects="1" scenarios="1"/>
  <mergeCells count="1">
    <mergeCell ref="B6:O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141</v>
      </c>
      <c r="C1" s="67" t="s" vm="1">
        <v>221</v>
      </c>
    </row>
    <row r="2" spans="2:10">
      <c r="B2" s="46" t="s">
        <v>140</v>
      </c>
      <c r="C2" s="67" t="s">
        <v>222</v>
      </c>
    </row>
    <row r="3" spans="2:10">
      <c r="B3" s="46" t="s">
        <v>142</v>
      </c>
      <c r="C3" s="67" t="s">
        <v>223</v>
      </c>
    </row>
    <row r="4" spans="2:10">
      <c r="B4" s="46" t="s">
        <v>143</v>
      </c>
      <c r="C4" s="67">
        <v>12152</v>
      </c>
    </row>
    <row r="6" spans="2:10" ht="26.25" customHeight="1">
      <c r="B6" s="127" t="s">
        <v>173</v>
      </c>
      <c r="C6" s="128"/>
      <c r="D6" s="128"/>
      <c r="E6" s="128"/>
      <c r="F6" s="128"/>
      <c r="G6" s="128"/>
      <c r="H6" s="128"/>
      <c r="I6" s="128"/>
      <c r="J6" s="129"/>
    </row>
    <row r="7" spans="2:10" s="3" customFormat="1" ht="78.75">
      <c r="B7" s="47" t="s">
        <v>111</v>
      </c>
      <c r="C7" s="49" t="s">
        <v>54</v>
      </c>
      <c r="D7" s="49" t="s">
        <v>83</v>
      </c>
      <c r="E7" s="49" t="s">
        <v>55</v>
      </c>
      <c r="F7" s="49" t="s">
        <v>98</v>
      </c>
      <c r="G7" s="49" t="s">
        <v>184</v>
      </c>
      <c r="H7" s="49" t="s">
        <v>144</v>
      </c>
      <c r="I7" s="49" t="s">
        <v>145</v>
      </c>
      <c r="J7" s="64" t="s">
        <v>207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201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8" t="s">
        <v>2557</v>
      </c>
      <c r="C10" s="84"/>
      <c r="D10" s="84"/>
      <c r="E10" s="84"/>
      <c r="F10" s="84"/>
      <c r="G10" s="119">
        <v>0</v>
      </c>
      <c r="H10" s="120">
        <v>0</v>
      </c>
      <c r="I10" s="120">
        <v>0</v>
      </c>
      <c r="J10" s="84"/>
    </row>
    <row r="11" spans="2:10" ht="22.5" customHeight="1">
      <c r="B11" s="116"/>
      <c r="C11" s="84"/>
      <c r="D11" s="84"/>
      <c r="E11" s="84"/>
      <c r="F11" s="84"/>
      <c r="G11" s="84"/>
      <c r="H11" s="84"/>
      <c r="I11" s="84"/>
      <c r="J11" s="84"/>
    </row>
    <row r="12" spans="2:10">
      <c r="B12" s="116"/>
      <c r="C12" s="84"/>
      <c r="D12" s="84"/>
      <c r="E12" s="84"/>
      <c r="F12" s="84"/>
      <c r="G12" s="84"/>
      <c r="H12" s="84"/>
      <c r="I12" s="84"/>
      <c r="J12" s="84"/>
    </row>
    <row r="13" spans="2:10">
      <c r="B13" s="84"/>
      <c r="C13" s="84"/>
      <c r="D13" s="84"/>
      <c r="E13" s="84"/>
      <c r="F13" s="84"/>
      <c r="G13" s="84"/>
      <c r="H13" s="84"/>
      <c r="I13" s="84"/>
      <c r="J13" s="84"/>
    </row>
    <row r="14" spans="2:10">
      <c r="B14" s="84"/>
      <c r="C14" s="84"/>
      <c r="D14" s="84"/>
      <c r="E14" s="84"/>
      <c r="F14" s="84"/>
      <c r="G14" s="84"/>
      <c r="H14" s="84"/>
      <c r="I14" s="84"/>
      <c r="J14" s="84"/>
    </row>
    <row r="15" spans="2:10">
      <c r="B15" s="84"/>
      <c r="C15" s="84"/>
      <c r="D15" s="84"/>
      <c r="E15" s="84"/>
      <c r="F15" s="84"/>
      <c r="G15" s="84"/>
      <c r="H15" s="84"/>
      <c r="I15" s="84"/>
      <c r="J15" s="84"/>
    </row>
    <row r="16" spans="2:10">
      <c r="B16" s="84"/>
      <c r="C16" s="84"/>
      <c r="D16" s="84"/>
      <c r="E16" s="84"/>
      <c r="F16" s="84"/>
      <c r="G16" s="84"/>
      <c r="H16" s="84"/>
      <c r="I16" s="84"/>
      <c r="J16" s="84"/>
    </row>
    <row r="17" spans="2:10">
      <c r="B17" s="84"/>
      <c r="C17" s="84"/>
      <c r="D17" s="84"/>
      <c r="E17" s="84"/>
      <c r="F17" s="84"/>
      <c r="G17" s="84"/>
      <c r="H17" s="84"/>
      <c r="I17" s="84"/>
      <c r="J17" s="84"/>
    </row>
    <row r="18" spans="2:10">
      <c r="B18" s="84"/>
      <c r="C18" s="84"/>
      <c r="D18" s="84"/>
      <c r="E18" s="84"/>
      <c r="F18" s="84"/>
      <c r="G18" s="84"/>
      <c r="H18" s="84"/>
      <c r="I18" s="84"/>
      <c r="J18" s="84"/>
    </row>
    <row r="19" spans="2:10">
      <c r="B19" s="84"/>
      <c r="C19" s="84"/>
      <c r="D19" s="84"/>
      <c r="E19" s="84"/>
      <c r="F19" s="84"/>
      <c r="G19" s="84"/>
      <c r="H19" s="84"/>
      <c r="I19" s="84"/>
      <c r="J19" s="84"/>
    </row>
    <row r="20" spans="2:10">
      <c r="B20" s="84"/>
      <c r="C20" s="84"/>
      <c r="D20" s="84"/>
      <c r="E20" s="84"/>
      <c r="F20" s="84"/>
      <c r="G20" s="84"/>
      <c r="H20" s="84"/>
      <c r="I20" s="84"/>
      <c r="J20" s="84"/>
    </row>
    <row r="21" spans="2:10">
      <c r="B21" s="84"/>
      <c r="C21" s="84"/>
      <c r="D21" s="84"/>
      <c r="E21" s="84"/>
      <c r="F21" s="84"/>
      <c r="G21" s="84"/>
      <c r="H21" s="84"/>
      <c r="I21" s="84"/>
      <c r="J21" s="84"/>
    </row>
    <row r="22" spans="2:10">
      <c r="B22" s="84"/>
      <c r="C22" s="84"/>
      <c r="D22" s="84"/>
      <c r="E22" s="84"/>
      <c r="F22" s="84"/>
      <c r="G22" s="84"/>
      <c r="H22" s="84"/>
      <c r="I22" s="84"/>
      <c r="J22" s="84"/>
    </row>
    <row r="23" spans="2:10">
      <c r="B23" s="84"/>
      <c r="C23" s="84"/>
      <c r="D23" s="84"/>
      <c r="E23" s="84"/>
      <c r="F23" s="84"/>
      <c r="G23" s="84"/>
      <c r="H23" s="84"/>
      <c r="I23" s="84"/>
      <c r="J23" s="84"/>
    </row>
    <row r="24" spans="2:10">
      <c r="B24" s="84"/>
      <c r="C24" s="84"/>
      <c r="D24" s="84"/>
      <c r="E24" s="84"/>
      <c r="F24" s="84"/>
      <c r="G24" s="84"/>
      <c r="H24" s="84"/>
      <c r="I24" s="84"/>
      <c r="J24" s="84"/>
    </row>
    <row r="25" spans="2:10">
      <c r="B25" s="84"/>
      <c r="C25" s="84"/>
      <c r="D25" s="84"/>
      <c r="E25" s="84"/>
      <c r="F25" s="84"/>
      <c r="G25" s="84"/>
      <c r="H25" s="84"/>
      <c r="I25" s="84"/>
      <c r="J25" s="84"/>
    </row>
    <row r="26" spans="2:10">
      <c r="B26" s="84"/>
      <c r="C26" s="84"/>
      <c r="D26" s="84"/>
      <c r="E26" s="84"/>
      <c r="F26" s="84"/>
      <c r="G26" s="84"/>
      <c r="H26" s="84"/>
      <c r="I26" s="84"/>
      <c r="J26" s="84"/>
    </row>
    <row r="27" spans="2:10">
      <c r="B27" s="84"/>
      <c r="C27" s="84"/>
      <c r="D27" s="84"/>
      <c r="E27" s="84"/>
      <c r="F27" s="84"/>
      <c r="G27" s="84"/>
      <c r="H27" s="84"/>
      <c r="I27" s="84"/>
      <c r="J27" s="84"/>
    </row>
    <row r="28" spans="2:10">
      <c r="B28" s="84"/>
      <c r="C28" s="84"/>
      <c r="D28" s="84"/>
      <c r="E28" s="84"/>
      <c r="F28" s="84"/>
      <c r="G28" s="84"/>
      <c r="H28" s="84"/>
      <c r="I28" s="84"/>
      <c r="J28" s="84"/>
    </row>
    <row r="29" spans="2:10">
      <c r="B29" s="84"/>
      <c r="C29" s="84"/>
      <c r="D29" s="84"/>
      <c r="E29" s="84"/>
      <c r="F29" s="84"/>
      <c r="G29" s="84"/>
      <c r="H29" s="84"/>
      <c r="I29" s="84"/>
      <c r="J29" s="84"/>
    </row>
    <row r="30" spans="2:10">
      <c r="B30" s="84"/>
      <c r="C30" s="84"/>
      <c r="D30" s="84"/>
      <c r="E30" s="84"/>
      <c r="F30" s="84"/>
      <c r="G30" s="84"/>
      <c r="H30" s="84"/>
      <c r="I30" s="84"/>
      <c r="J30" s="84"/>
    </row>
    <row r="31" spans="2:10">
      <c r="B31" s="84"/>
      <c r="C31" s="84"/>
      <c r="D31" s="84"/>
      <c r="E31" s="84"/>
      <c r="F31" s="84"/>
      <c r="G31" s="84"/>
      <c r="H31" s="84"/>
      <c r="I31" s="84"/>
      <c r="J31" s="84"/>
    </row>
    <row r="32" spans="2:10">
      <c r="B32" s="84"/>
      <c r="C32" s="84"/>
      <c r="D32" s="84"/>
      <c r="E32" s="84"/>
      <c r="F32" s="84"/>
      <c r="G32" s="84"/>
      <c r="H32" s="84"/>
      <c r="I32" s="84"/>
      <c r="J32" s="84"/>
    </row>
    <row r="33" spans="2:10">
      <c r="B33" s="84"/>
      <c r="C33" s="84"/>
      <c r="D33" s="84"/>
      <c r="E33" s="84"/>
      <c r="F33" s="84"/>
      <c r="G33" s="84"/>
      <c r="H33" s="84"/>
      <c r="I33" s="84"/>
      <c r="J33" s="84"/>
    </row>
    <row r="34" spans="2:10">
      <c r="B34" s="84"/>
      <c r="C34" s="84"/>
      <c r="D34" s="84"/>
      <c r="E34" s="84"/>
      <c r="F34" s="84"/>
      <c r="G34" s="84"/>
      <c r="H34" s="84"/>
      <c r="I34" s="84"/>
      <c r="J34" s="84"/>
    </row>
    <row r="35" spans="2:10">
      <c r="B35" s="84"/>
      <c r="C35" s="84"/>
      <c r="D35" s="84"/>
      <c r="E35" s="84"/>
      <c r="F35" s="84"/>
      <c r="G35" s="84"/>
      <c r="H35" s="84"/>
      <c r="I35" s="84"/>
      <c r="J35" s="84"/>
    </row>
    <row r="36" spans="2:10">
      <c r="B36" s="84"/>
      <c r="C36" s="84"/>
      <c r="D36" s="84"/>
      <c r="E36" s="84"/>
      <c r="F36" s="84"/>
      <c r="G36" s="84"/>
      <c r="H36" s="84"/>
      <c r="I36" s="84"/>
      <c r="J36" s="84"/>
    </row>
    <row r="37" spans="2:10">
      <c r="B37" s="84"/>
      <c r="C37" s="84"/>
      <c r="D37" s="84"/>
      <c r="E37" s="84"/>
      <c r="F37" s="84"/>
      <c r="G37" s="84"/>
      <c r="H37" s="84"/>
      <c r="I37" s="84"/>
      <c r="J37" s="84"/>
    </row>
    <row r="38" spans="2:10">
      <c r="B38" s="84"/>
      <c r="C38" s="84"/>
      <c r="D38" s="84"/>
      <c r="E38" s="84"/>
      <c r="F38" s="84"/>
      <c r="G38" s="84"/>
      <c r="H38" s="84"/>
      <c r="I38" s="84"/>
      <c r="J38" s="84"/>
    </row>
    <row r="39" spans="2:10">
      <c r="B39" s="84"/>
      <c r="C39" s="84"/>
      <c r="D39" s="84"/>
      <c r="E39" s="84"/>
      <c r="F39" s="84"/>
      <c r="G39" s="84"/>
      <c r="H39" s="84"/>
      <c r="I39" s="84"/>
      <c r="J39" s="84"/>
    </row>
    <row r="40" spans="2:10">
      <c r="B40" s="84"/>
      <c r="C40" s="84"/>
      <c r="D40" s="84"/>
      <c r="E40" s="84"/>
      <c r="F40" s="84"/>
      <c r="G40" s="84"/>
      <c r="H40" s="84"/>
      <c r="I40" s="84"/>
      <c r="J40" s="84"/>
    </row>
    <row r="41" spans="2:10">
      <c r="B41" s="84"/>
      <c r="C41" s="84"/>
      <c r="D41" s="84"/>
      <c r="E41" s="84"/>
      <c r="F41" s="84"/>
      <c r="G41" s="84"/>
      <c r="H41" s="84"/>
      <c r="I41" s="84"/>
      <c r="J41" s="84"/>
    </row>
    <row r="42" spans="2:10">
      <c r="B42" s="84"/>
      <c r="C42" s="84"/>
      <c r="D42" s="84"/>
      <c r="E42" s="84"/>
      <c r="F42" s="84"/>
      <c r="G42" s="84"/>
      <c r="H42" s="84"/>
      <c r="I42" s="84"/>
      <c r="J42" s="84"/>
    </row>
    <row r="43" spans="2:10">
      <c r="B43" s="84"/>
      <c r="C43" s="84"/>
      <c r="D43" s="84"/>
      <c r="E43" s="84"/>
      <c r="F43" s="84"/>
      <c r="G43" s="84"/>
      <c r="H43" s="84"/>
      <c r="I43" s="84"/>
      <c r="J43" s="84"/>
    </row>
    <row r="44" spans="2:10">
      <c r="B44" s="84"/>
      <c r="C44" s="84"/>
      <c r="D44" s="84"/>
      <c r="E44" s="84"/>
      <c r="F44" s="84"/>
      <c r="G44" s="84"/>
      <c r="H44" s="84"/>
      <c r="I44" s="84"/>
      <c r="J44" s="84"/>
    </row>
    <row r="45" spans="2:10">
      <c r="B45" s="84"/>
      <c r="C45" s="84"/>
      <c r="D45" s="84"/>
      <c r="E45" s="84"/>
      <c r="F45" s="84"/>
      <c r="G45" s="84"/>
      <c r="H45" s="84"/>
      <c r="I45" s="84"/>
      <c r="J45" s="84"/>
    </row>
    <row r="46" spans="2:10">
      <c r="B46" s="84"/>
      <c r="C46" s="84"/>
      <c r="D46" s="84"/>
      <c r="E46" s="84"/>
      <c r="F46" s="84"/>
      <c r="G46" s="84"/>
      <c r="H46" s="84"/>
      <c r="I46" s="84"/>
      <c r="J46" s="84"/>
    </row>
    <row r="47" spans="2:10">
      <c r="B47" s="84"/>
      <c r="C47" s="84"/>
      <c r="D47" s="84"/>
      <c r="E47" s="84"/>
      <c r="F47" s="84"/>
      <c r="G47" s="84"/>
      <c r="H47" s="84"/>
      <c r="I47" s="84"/>
      <c r="J47" s="84"/>
    </row>
    <row r="48" spans="2:10">
      <c r="B48" s="84"/>
      <c r="C48" s="84"/>
      <c r="D48" s="84"/>
      <c r="E48" s="84"/>
      <c r="F48" s="84"/>
      <c r="G48" s="84"/>
      <c r="H48" s="84"/>
      <c r="I48" s="84"/>
      <c r="J48" s="84"/>
    </row>
    <row r="49" spans="2:10">
      <c r="B49" s="84"/>
      <c r="C49" s="84"/>
      <c r="D49" s="84"/>
      <c r="E49" s="84"/>
      <c r="F49" s="84"/>
      <c r="G49" s="84"/>
      <c r="H49" s="84"/>
      <c r="I49" s="84"/>
      <c r="J49" s="84"/>
    </row>
    <row r="50" spans="2:10">
      <c r="B50" s="84"/>
      <c r="C50" s="84"/>
      <c r="D50" s="84"/>
      <c r="E50" s="84"/>
      <c r="F50" s="84"/>
      <c r="G50" s="84"/>
      <c r="H50" s="84"/>
      <c r="I50" s="84"/>
      <c r="J50" s="84"/>
    </row>
    <row r="51" spans="2:10">
      <c r="B51" s="84"/>
      <c r="C51" s="84"/>
      <c r="D51" s="84"/>
      <c r="E51" s="84"/>
      <c r="F51" s="84"/>
      <c r="G51" s="84"/>
      <c r="H51" s="84"/>
      <c r="I51" s="84"/>
      <c r="J51" s="84"/>
    </row>
    <row r="52" spans="2:10">
      <c r="B52" s="84"/>
      <c r="C52" s="84"/>
      <c r="D52" s="84"/>
      <c r="E52" s="84"/>
      <c r="F52" s="84"/>
      <c r="G52" s="84"/>
      <c r="H52" s="84"/>
      <c r="I52" s="84"/>
      <c r="J52" s="84"/>
    </row>
    <row r="53" spans="2:10">
      <c r="B53" s="84"/>
      <c r="C53" s="84"/>
      <c r="D53" s="84"/>
      <c r="E53" s="84"/>
      <c r="F53" s="84"/>
      <c r="G53" s="84"/>
      <c r="H53" s="84"/>
      <c r="I53" s="84"/>
      <c r="J53" s="84"/>
    </row>
    <row r="54" spans="2:10">
      <c r="B54" s="84"/>
      <c r="C54" s="84"/>
      <c r="D54" s="84"/>
      <c r="E54" s="84"/>
      <c r="F54" s="84"/>
      <c r="G54" s="84"/>
      <c r="H54" s="84"/>
      <c r="I54" s="84"/>
      <c r="J54" s="84"/>
    </row>
    <row r="55" spans="2:10">
      <c r="B55" s="84"/>
      <c r="C55" s="84"/>
      <c r="D55" s="84"/>
      <c r="E55" s="84"/>
      <c r="F55" s="84"/>
      <c r="G55" s="84"/>
      <c r="H55" s="84"/>
      <c r="I55" s="84"/>
      <c r="J55" s="84"/>
    </row>
    <row r="56" spans="2:10">
      <c r="B56" s="84"/>
      <c r="C56" s="84"/>
      <c r="D56" s="84"/>
      <c r="E56" s="84"/>
      <c r="F56" s="84"/>
      <c r="G56" s="84"/>
      <c r="H56" s="84"/>
      <c r="I56" s="84"/>
      <c r="J56" s="84"/>
    </row>
    <row r="57" spans="2:10">
      <c r="B57" s="84"/>
      <c r="C57" s="84"/>
      <c r="D57" s="84"/>
      <c r="E57" s="84"/>
      <c r="F57" s="84"/>
      <c r="G57" s="84"/>
      <c r="H57" s="84"/>
      <c r="I57" s="84"/>
      <c r="J57" s="84"/>
    </row>
    <row r="58" spans="2:10">
      <c r="B58" s="84"/>
      <c r="C58" s="84"/>
      <c r="D58" s="84"/>
      <c r="E58" s="84"/>
      <c r="F58" s="84"/>
      <c r="G58" s="84"/>
      <c r="H58" s="84"/>
      <c r="I58" s="84"/>
      <c r="J58" s="84"/>
    </row>
    <row r="59" spans="2:10">
      <c r="B59" s="84"/>
      <c r="C59" s="84"/>
      <c r="D59" s="84"/>
      <c r="E59" s="84"/>
      <c r="F59" s="84"/>
      <c r="G59" s="84"/>
      <c r="H59" s="84"/>
      <c r="I59" s="84"/>
      <c r="J59" s="84"/>
    </row>
    <row r="60" spans="2:10">
      <c r="B60" s="84"/>
      <c r="C60" s="84"/>
      <c r="D60" s="84"/>
      <c r="E60" s="84"/>
      <c r="F60" s="84"/>
      <c r="G60" s="84"/>
      <c r="H60" s="84"/>
      <c r="I60" s="84"/>
      <c r="J60" s="84"/>
    </row>
    <row r="61" spans="2:10">
      <c r="B61" s="84"/>
      <c r="C61" s="84"/>
      <c r="D61" s="84"/>
      <c r="E61" s="84"/>
      <c r="F61" s="84"/>
      <c r="G61" s="84"/>
      <c r="H61" s="84"/>
      <c r="I61" s="84"/>
      <c r="J61" s="84"/>
    </row>
    <row r="62" spans="2:10">
      <c r="B62" s="84"/>
      <c r="C62" s="84"/>
      <c r="D62" s="84"/>
      <c r="E62" s="84"/>
      <c r="F62" s="84"/>
      <c r="G62" s="84"/>
      <c r="H62" s="84"/>
      <c r="I62" s="84"/>
      <c r="J62" s="84"/>
    </row>
    <row r="63" spans="2:10">
      <c r="B63" s="84"/>
      <c r="C63" s="84"/>
      <c r="D63" s="84"/>
      <c r="E63" s="84"/>
      <c r="F63" s="84"/>
      <c r="G63" s="84"/>
      <c r="H63" s="84"/>
      <c r="I63" s="84"/>
      <c r="J63" s="84"/>
    </row>
    <row r="64" spans="2:10">
      <c r="B64" s="84"/>
      <c r="C64" s="84"/>
      <c r="D64" s="84"/>
      <c r="E64" s="84"/>
      <c r="F64" s="84"/>
      <c r="G64" s="84"/>
      <c r="H64" s="84"/>
      <c r="I64" s="84"/>
      <c r="J64" s="84"/>
    </row>
    <row r="65" spans="2:10">
      <c r="B65" s="84"/>
      <c r="C65" s="84"/>
      <c r="D65" s="84"/>
      <c r="E65" s="84"/>
      <c r="F65" s="84"/>
      <c r="G65" s="84"/>
      <c r="H65" s="84"/>
      <c r="I65" s="84"/>
      <c r="J65" s="84"/>
    </row>
    <row r="66" spans="2:10">
      <c r="B66" s="84"/>
      <c r="C66" s="84"/>
      <c r="D66" s="84"/>
      <c r="E66" s="84"/>
      <c r="F66" s="84"/>
      <c r="G66" s="84"/>
      <c r="H66" s="84"/>
      <c r="I66" s="84"/>
      <c r="J66" s="84"/>
    </row>
    <row r="67" spans="2:10">
      <c r="B67" s="84"/>
      <c r="C67" s="84"/>
      <c r="D67" s="84"/>
      <c r="E67" s="84"/>
      <c r="F67" s="84"/>
      <c r="G67" s="84"/>
      <c r="H67" s="84"/>
      <c r="I67" s="84"/>
      <c r="J67" s="84"/>
    </row>
    <row r="68" spans="2:10">
      <c r="B68" s="84"/>
      <c r="C68" s="84"/>
      <c r="D68" s="84"/>
      <c r="E68" s="84"/>
      <c r="F68" s="84"/>
      <c r="G68" s="84"/>
      <c r="H68" s="84"/>
      <c r="I68" s="84"/>
      <c r="J68" s="84"/>
    </row>
    <row r="69" spans="2:10">
      <c r="B69" s="84"/>
      <c r="C69" s="84"/>
      <c r="D69" s="84"/>
      <c r="E69" s="84"/>
      <c r="F69" s="84"/>
      <c r="G69" s="84"/>
      <c r="H69" s="84"/>
      <c r="I69" s="84"/>
      <c r="J69" s="84"/>
    </row>
    <row r="70" spans="2:10">
      <c r="B70" s="84"/>
      <c r="C70" s="84"/>
      <c r="D70" s="84"/>
      <c r="E70" s="84"/>
      <c r="F70" s="84"/>
      <c r="G70" s="84"/>
      <c r="H70" s="84"/>
      <c r="I70" s="84"/>
      <c r="J70" s="84"/>
    </row>
    <row r="71" spans="2:10">
      <c r="B71" s="84"/>
      <c r="C71" s="84"/>
      <c r="D71" s="84"/>
      <c r="E71" s="84"/>
      <c r="F71" s="84"/>
      <c r="G71" s="84"/>
      <c r="H71" s="84"/>
      <c r="I71" s="84"/>
      <c r="J71" s="84"/>
    </row>
    <row r="72" spans="2:10">
      <c r="B72" s="84"/>
      <c r="C72" s="84"/>
      <c r="D72" s="84"/>
      <c r="E72" s="84"/>
      <c r="F72" s="84"/>
      <c r="G72" s="84"/>
      <c r="H72" s="84"/>
      <c r="I72" s="84"/>
      <c r="J72" s="84"/>
    </row>
    <row r="73" spans="2:10">
      <c r="B73" s="84"/>
      <c r="C73" s="84"/>
      <c r="D73" s="84"/>
      <c r="E73" s="84"/>
      <c r="F73" s="84"/>
      <c r="G73" s="84"/>
      <c r="H73" s="84"/>
      <c r="I73" s="84"/>
      <c r="J73" s="84"/>
    </row>
    <row r="74" spans="2:10">
      <c r="B74" s="84"/>
      <c r="C74" s="84"/>
      <c r="D74" s="84"/>
      <c r="E74" s="84"/>
      <c r="F74" s="84"/>
      <c r="G74" s="84"/>
      <c r="H74" s="84"/>
      <c r="I74" s="84"/>
      <c r="J74" s="84"/>
    </row>
    <row r="75" spans="2:10">
      <c r="B75" s="84"/>
      <c r="C75" s="84"/>
      <c r="D75" s="84"/>
      <c r="E75" s="84"/>
      <c r="F75" s="84"/>
      <c r="G75" s="84"/>
      <c r="H75" s="84"/>
      <c r="I75" s="84"/>
      <c r="J75" s="84"/>
    </row>
    <row r="76" spans="2:10">
      <c r="B76" s="84"/>
      <c r="C76" s="84"/>
      <c r="D76" s="84"/>
      <c r="E76" s="84"/>
      <c r="F76" s="84"/>
      <c r="G76" s="84"/>
      <c r="H76" s="84"/>
      <c r="I76" s="84"/>
      <c r="J76" s="84"/>
    </row>
    <row r="77" spans="2:10">
      <c r="B77" s="84"/>
      <c r="C77" s="84"/>
      <c r="D77" s="84"/>
      <c r="E77" s="84"/>
      <c r="F77" s="84"/>
      <c r="G77" s="84"/>
      <c r="H77" s="84"/>
      <c r="I77" s="84"/>
      <c r="J77" s="84"/>
    </row>
    <row r="78" spans="2:10">
      <c r="B78" s="84"/>
      <c r="C78" s="84"/>
      <c r="D78" s="84"/>
      <c r="E78" s="84"/>
      <c r="F78" s="84"/>
      <c r="G78" s="84"/>
      <c r="H78" s="84"/>
      <c r="I78" s="84"/>
      <c r="J78" s="84"/>
    </row>
    <row r="79" spans="2:10">
      <c r="B79" s="84"/>
      <c r="C79" s="84"/>
      <c r="D79" s="84"/>
      <c r="E79" s="84"/>
      <c r="F79" s="84"/>
      <c r="G79" s="84"/>
      <c r="H79" s="84"/>
      <c r="I79" s="84"/>
      <c r="J79" s="84"/>
    </row>
    <row r="80" spans="2:10">
      <c r="B80" s="84"/>
      <c r="C80" s="84"/>
      <c r="D80" s="84"/>
      <c r="E80" s="84"/>
      <c r="F80" s="84"/>
      <c r="G80" s="84"/>
      <c r="H80" s="84"/>
      <c r="I80" s="84"/>
      <c r="J80" s="84"/>
    </row>
    <row r="81" spans="2:10">
      <c r="B81" s="84"/>
      <c r="C81" s="84"/>
      <c r="D81" s="84"/>
      <c r="E81" s="84"/>
      <c r="F81" s="84"/>
      <c r="G81" s="84"/>
      <c r="H81" s="84"/>
      <c r="I81" s="84"/>
      <c r="J81" s="84"/>
    </row>
    <row r="82" spans="2:10">
      <c r="B82" s="84"/>
      <c r="C82" s="84"/>
      <c r="D82" s="84"/>
      <c r="E82" s="84"/>
      <c r="F82" s="84"/>
      <c r="G82" s="84"/>
      <c r="H82" s="84"/>
      <c r="I82" s="84"/>
      <c r="J82" s="84"/>
    </row>
    <row r="83" spans="2:10">
      <c r="B83" s="84"/>
      <c r="C83" s="84"/>
      <c r="D83" s="84"/>
      <c r="E83" s="84"/>
      <c r="F83" s="84"/>
      <c r="G83" s="84"/>
      <c r="H83" s="84"/>
      <c r="I83" s="84"/>
      <c r="J83" s="84"/>
    </row>
    <row r="84" spans="2:10">
      <c r="B84" s="84"/>
      <c r="C84" s="84"/>
      <c r="D84" s="84"/>
      <c r="E84" s="84"/>
      <c r="F84" s="84"/>
      <c r="G84" s="84"/>
      <c r="H84" s="84"/>
      <c r="I84" s="84"/>
      <c r="J84" s="84"/>
    </row>
    <row r="85" spans="2:10">
      <c r="B85" s="84"/>
      <c r="C85" s="84"/>
      <c r="D85" s="84"/>
      <c r="E85" s="84"/>
      <c r="F85" s="84"/>
      <c r="G85" s="84"/>
      <c r="H85" s="84"/>
      <c r="I85" s="84"/>
      <c r="J85" s="84"/>
    </row>
    <row r="86" spans="2:10">
      <c r="B86" s="84"/>
      <c r="C86" s="84"/>
      <c r="D86" s="84"/>
      <c r="E86" s="84"/>
      <c r="F86" s="84"/>
      <c r="G86" s="84"/>
      <c r="H86" s="84"/>
      <c r="I86" s="84"/>
      <c r="J86" s="84"/>
    </row>
    <row r="87" spans="2:10">
      <c r="B87" s="84"/>
      <c r="C87" s="84"/>
      <c r="D87" s="84"/>
      <c r="E87" s="84"/>
      <c r="F87" s="84"/>
      <c r="G87" s="84"/>
      <c r="H87" s="84"/>
      <c r="I87" s="84"/>
      <c r="J87" s="84"/>
    </row>
    <row r="88" spans="2:10">
      <c r="B88" s="84"/>
      <c r="C88" s="84"/>
      <c r="D88" s="84"/>
      <c r="E88" s="84"/>
      <c r="F88" s="84"/>
      <c r="G88" s="84"/>
      <c r="H88" s="84"/>
      <c r="I88" s="84"/>
      <c r="J88" s="84"/>
    </row>
    <row r="89" spans="2:10">
      <c r="B89" s="84"/>
      <c r="C89" s="84"/>
      <c r="D89" s="84"/>
      <c r="E89" s="84"/>
      <c r="F89" s="84"/>
      <c r="G89" s="84"/>
      <c r="H89" s="84"/>
      <c r="I89" s="84"/>
      <c r="J89" s="84"/>
    </row>
    <row r="90" spans="2:10">
      <c r="B90" s="84"/>
      <c r="C90" s="84"/>
      <c r="D90" s="84"/>
      <c r="E90" s="84"/>
      <c r="F90" s="84"/>
      <c r="G90" s="84"/>
      <c r="H90" s="84"/>
      <c r="I90" s="84"/>
      <c r="J90" s="84"/>
    </row>
    <row r="91" spans="2:10">
      <c r="B91" s="84"/>
      <c r="C91" s="84"/>
      <c r="D91" s="84"/>
      <c r="E91" s="84"/>
      <c r="F91" s="84"/>
      <c r="G91" s="84"/>
      <c r="H91" s="84"/>
      <c r="I91" s="84"/>
      <c r="J91" s="84"/>
    </row>
    <row r="92" spans="2:10">
      <c r="B92" s="84"/>
      <c r="C92" s="84"/>
      <c r="D92" s="84"/>
      <c r="E92" s="84"/>
      <c r="F92" s="84"/>
      <c r="G92" s="84"/>
      <c r="H92" s="84"/>
      <c r="I92" s="84"/>
      <c r="J92" s="84"/>
    </row>
    <row r="93" spans="2:10">
      <c r="B93" s="84"/>
      <c r="C93" s="84"/>
      <c r="D93" s="84"/>
      <c r="E93" s="84"/>
      <c r="F93" s="84"/>
      <c r="G93" s="84"/>
      <c r="H93" s="84"/>
      <c r="I93" s="84"/>
      <c r="J93" s="84"/>
    </row>
    <row r="94" spans="2:10">
      <c r="B94" s="84"/>
      <c r="C94" s="84"/>
      <c r="D94" s="84"/>
      <c r="E94" s="84"/>
      <c r="F94" s="84"/>
      <c r="G94" s="84"/>
      <c r="H94" s="84"/>
      <c r="I94" s="84"/>
      <c r="J94" s="84"/>
    </row>
    <row r="95" spans="2:10">
      <c r="B95" s="84"/>
      <c r="C95" s="84"/>
      <c r="D95" s="84"/>
      <c r="E95" s="84"/>
      <c r="F95" s="84"/>
      <c r="G95" s="84"/>
      <c r="H95" s="84"/>
      <c r="I95" s="84"/>
      <c r="J95" s="84"/>
    </row>
    <row r="96" spans="2:10">
      <c r="B96" s="84"/>
      <c r="C96" s="84"/>
      <c r="D96" s="84"/>
      <c r="E96" s="84"/>
      <c r="F96" s="84"/>
      <c r="G96" s="84"/>
      <c r="H96" s="84"/>
      <c r="I96" s="84"/>
      <c r="J96" s="84"/>
    </row>
    <row r="97" spans="2:10">
      <c r="B97" s="84"/>
      <c r="C97" s="84"/>
      <c r="D97" s="84"/>
      <c r="E97" s="84"/>
      <c r="F97" s="84"/>
      <c r="G97" s="84"/>
      <c r="H97" s="84"/>
      <c r="I97" s="84"/>
      <c r="J97" s="84"/>
    </row>
    <row r="98" spans="2:10">
      <c r="B98" s="84"/>
      <c r="C98" s="84"/>
      <c r="D98" s="84"/>
      <c r="E98" s="84"/>
      <c r="F98" s="84"/>
      <c r="G98" s="84"/>
      <c r="H98" s="84"/>
      <c r="I98" s="84"/>
      <c r="J98" s="84"/>
    </row>
    <row r="99" spans="2:10">
      <c r="B99" s="84"/>
      <c r="C99" s="84"/>
      <c r="D99" s="84"/>
      <c r="E99" s="84"/>
      <c r="F99" s="84"/>
      <c r="G99" s="84"/>
      <c r="H99" s="84"/>
      <c r="I99" s="84"/>
      <c r="J99" s="84"/>
    </row>
    <row r="100" spans="2:10">
      <c r="B100" s="84"/>
      <c r="C100" s="84"/>
      <c r="D100" s="84"/>
      <c r="E100" s="84"/>
      <c r="F100" s="84"/>
      <c r="G100" s="84"/>
      <c r="H100" s="84"/>
      <c r="I100" s="84"/>
      <c r="J100" s="84"/>
    </row>
    <row r="101" spans="2:10">
      <c r="B101" s="84"/>
      <c r="C101" s="84"/>
      <c r="D101" s="84"/>
      <c r="E101" s="84"/>
      <c r="F101" s="84"/>
      <c r="G101" s="84"/>
      <c r="H101" s="84"/>
      <c r="I101" s="84"/>
      <c r="J101" s="84"/>
    </row>
    <row r="102" spans="2:10">
      <c r="B102" s="84"/>
      <c r="C102" s="84"/>
      <c r="D102" s="84"/>
      <c r="E102" s="84"/>
      <c r="F102" s="84"/>
      <c r="G102" s="84"/>
      <c r="H102" s="84"/>
      <c r="I102" s="84"/>
      <c r="J102" s="84"/>
    </row>
    <row r="103" spans="2:10">
      <c r="B103" s="84"/>
      <c r="C103" s="84"/>
      <c r="D103" s="84"/>
      <c r="E103" s="84"/>
      <c r="F103" s="84"/>
      <c r="G103" s="84"/>
      <c r="H103" s="84"/>
      <c r="I103" s="84"/>
      <c r="J103" s="84"/>
    </row>
    <row r="104" spans="2:10">
      <c r="B104" s="84"/>
      <c r="C104" s="84"/>
      <c r="D104" s="84"/>
      <c r="E104" s="84"/>
      <c r="F104" s="84"/>
      <c r="G104" s="84"/>
      <c r="H104" s="84"/>
      <c r="I104" s="84"/>
      <c r="J104" s="84"/>
    </row>
    <row r="105" spans="2:10">
      <c r="B105" s="84"/>
      <c r="C105" s="84"/>
      <c r="D105" s="84"/>
      <c r="E105" s="84"/>
      <c r="F105" s="84"/>
      <c r="G105" s="84"/>
      <c r="H105" s="84"/>
      <c r="I105" s="84"/>
      <c r="J105" s="84"/>
    </row>
    <row r="106" spans="2:10">
      <c r="B106" s="84"/>
      <c r="C106" s="84"/>
      <c r="D106" s="84"/>
      <c r="E106" s="84"/>
      <c r="F106" s="84"/>
      <c r="G106" s="84"/>
      <c r="H106" s="84"/>
      <c r="I106" s="84"/>
      <c r="J106" s="84"/>
    </row>
    <row r="107" spans="2:10">
      <c r="B107" s="84"/>
      <c r="C107" s="84"/>
      <c r="D107" s="84"/>
      <c r="E107" s="84"/>
      <c r="F107" s="84"/>
      <c r="G107" s="84"/>
      <c r="H107" s="84"/>
      <c r="I107" s="84"/>
      <c r="J107" s="84"/>
    </row>
    <row r="108" spans="2:10">
      <c r="B108" s="84"/>
      <c r="C108" s="84"/>
      <c r="D108" s="84"/>
      <c r="E108" s="84"/>
      <c r="F108" s="84"/>
      <c r="G108" s="84"/>
      <c r="H108" s="84"/>
      <c r="I108" s="84"/>
      <c r="J108" s="84"/>
    </row>
    <row r="109" spans="2:10">
      <c r="B109" s="84"/>
      <c r="C109" s="84"/>
      <c r="D109" s="84"/>
      <c r="E109" s="84"/>
      <c r="F109" s="84"/>
      <c r="G109" s="84"/>
      <c r="H109" s="84"/>
      <c r="I109" s="84"/>
      <c r="J109" s="84"/>
    </row>
    <row r="110" spans="2:10">
      <c r="B110" s="113"/>
      <c r="C110" s="113"/>
      <c r="D110" s="114"/>
      <c r="E110" s="114"/>
      <c r="F110" s="122"/>
      <c r="G110" s="122"/>
      <c r="H110" s="122"/>
      <c r="I110" s="122"/>
      <c r="J110" s="114"/>
    </row>
    <row r="111" spans="2:10">
      <c r="B111" s="113"/>
      <c r="C111" s="113"/>
      <c r="D111" s="114"/>
      <c r="E111" s="114"/>
      <c r="F111" s="122"/>
      <c r="G111" s="122"/>
      <c r="H111" s="122"/>
      <c r="I111" s="122"/>
      <c r="J111" s="114"/>
    </row>
    <row r="112" spans="2:10">
      <c r="B112" s="113"/>
      <c r="C112" s="113"/>
      <c r="D112" s="114"/>
      <c r="E112" s="114"/>
      <c r="F112" s="122"/>
      <c r="G112" s="122"/>
      <c r="H112" s="122"/>
      <c r="I112" s="122"/>
      <c r="J112" s="114"/>
    </row>
    <row r="113" spans="2:10">
      <c r="B113" s="113"/>
      <c r="C113" s="113"/>
      <c r="D113" s="114"/>
      <c r="E113" s="114"/>
      <c r="F113" s="122"/>
      <c r="G113" s="122"/>
      <c r="H113" s="122"/>
      <c r="I113" s="122"/>
      <c r="J113" s="114"/>
    </row>
    <row r="114" spans="2:10">
      <c r="B114" s="113"/>
      <c r="C114" s="113"/>
      <c r="D114" s="114"/>
      <c r="E114" s="114"/>
      <c r="F114" s="122"/>
      <c r="G114" s="122"/>
      <c r="H114" s="122"/>
      <c r="I114" s="122"/>
      <c r="J114" s="114"/>
    </row>
    <row r="115" spans="2:10">
      <c r="B115" s="113"/>
      <c r="C115" s="113"/>
      <c r="D115" s="114"/>
      <c r="E115" s="114"/>
      <c r="F115" s="122"/>
      <c r="G115" s="122"/>
      <c r="H115" s="122"/>
      <c r="I115" s="122"/>
      <c r="J115" s="114"/>
    </row>
    <row r="116" spans="2:10">
      <c r="B116" s="113"/>
      <c r="C116" s="113"/>
      <c r="D116" s="114"/>
      <c r="E116" s="114"/>
      <c r="F116" s="122"/>
      <c r="G116" s="122"/>
      <c r="H116" s="122"/>
      <c r="I116" s="122"/>
      <c r="J116" s="114"/>
    </row>
    <row r="117" spans="2:10">
      <c r="B117" s="113"/>
      <c r="C117" s="113"/>
      <c r="D117" s="114"/>
      <c r="E117" s="114"/>
      <c r="F117" s="122"/>
      <c r="G117" s="122"/>
      <c r="H117" s="122"/>
      <c r="I117" s="122"/>
      <c r="J117" s="114"/>
    </row>
    <row r="118" spans="2:10">
      <c r="B118" s="113"/>
      <c r="C118" s="113"/>
      <c r="D118" s="114"/>
      <c r="E118" s="114"/>
      <c r="F118" s="122"/>
      <c r="G118" s="122"/>
      <c r="H118" s="122"/>
      <c r="I118" s="122"/>
      <c r="J118" s="114"/>
    </row>
    <row r="119" spans="2:10">
      <c r="B119" s="113"/>
      <c r="C119" s="113"/>
      <c r="D119" s="114"/>
      <c r="E119" s="114"/>
      <c r="F119" s="122"/>
      <c r="G119" s="122"/>
      <c r="H119" s="122"/>
      <c r="I119" s="122"/>
      <c r="J119" s="114"/>
    </row>
    <row r="120" spans="2:10">
      <c r="B120" s="113"/>
      <c r="C120" s="113"/>
      <c r="D120" s="114"/>
      <c r="E120" s="114"/>
      <c r="F120" s="122"/>
      <c r="G120" s="122"/>
      <c r="H120" s="122"/>
      <c r="I120" s="122"/>
      <c r="J120" s="114"/>
    </row>
    <row r="121" spans="2:10">
      <c r="B121" s="113"/>
      <c r="C121" s="113"/>
      <c r="D121" s="114"/>
      <c r="E121" s="114"/>
      <c r="F121" s="122"/>
      <c r="G121" s="122"/>
      <c r="H121" s="122"/>
      <c r="I121" s="122"/>
      <c r="J121" s="114"/>
    </row>
    <row r="122" spans="2:10">
      <c r="B122" s="113"/>
      <c r="C122" s="113"/>
      <c r="D122" s="114"/>
      <c r="E122" s="114"/>
      <c r="F122" s="122"/>
      <c r="G122" s="122"/>
      <c r="H122" s="122"/>
      <c r="I122" s="122"/>
      <c r="J122" s="114"/>
    </row>
    <row r="123" spans="2:10">
      <c r="B123" s="113"/>
      <c r="C123" s="113"/>
      <c r="D123" s="114"/>
      <c r="E123" s="114"/>
      <c r="F123" s="122"/>
      <c r="G123" s="122"/>
      <c r="H123" s="122"/>
      <c r="I123" s="122"/>
      <c r="J123" s="114"/>
    </row>
    <row r="124" spans="2:10">
      <c r="B124" s="113"/>
      <c r="C124" s="113"/>
      <c r="D124" s="114"/>
      <c r="E124" s="114"/>
      <c r="F124" s="122"/>
      <c r="G124" s="122"/>
      <c r="H124" s="122"/>
      <c r="I124" s="122"/>
      <c r="J124" s="114"/>
    </row>
    <row r="125" spans="2:10">
      <c r="B125" s="113"/>
      <c r="C125" s="113"/>
      <c r="D125" s="114"/>
      <c r="E125" s="114"/>
      <c r="F125" s="122"/>
      <c r="G125" s="122"/>
      <c r="H125" s="122"/>
      <c r="I125" s="122"/>
      <c r="J125" s="114"/>
    </row>
    <row r="126" spans="2:10">
      <c r="B126" s="113"/>
      <c r="C126" s="113"/>
      <c r="D126" s="114"/>
      <c r="E126" s="114"/>
      <c r="F126" s="122"/>
      <c r="G126" s="122"/>
      <c r="H126" s="122"/>
      <c r="I126" s="122"/>
      <c r="J126" s="114"/>
    </row>
    <row r="127" spans="2:10">
      <c r="B127" s="113"/>
      <c r="C127" s="113"/>
      <c r="D127" s="114"/>
      <c r="E127" s="114"/>
      <c r="F127" s="122"/>
      <c r="G127" s="122"/>
      <c r="H127" s="122"/>
      <c r="I127" s="122"/>
      <c r="J127" s="114"/>
    </row>
    <row r="128" spans="2:10">
      <c r="B128" s="113"/>
      <c r="C128" s="113"/>
      <c r="D128" s="114"/>
      <c r="E128" s="114"/>
      <c r="F128" s="122"/>
      <c r="G128" s="122"/>
      <c r="H128" s="122"/>
      <c r="I128" s="122"/>
      <c r="J128" s="114"/>
    </row>
    <row r="129" spans="2:10">
      <c r="B129" s="113"/>
      <c r="C129" s="113"/>
      <c r="D129" s="114"/>
      <c r="E129" s="114"/>
      <c r="F129" s="122"/>
      <c r="G129" s="122"/>
      <c r="H129" s="122"/>
      <c r="I129" s="122"/>
      <c r="J129" s="114"/>
    </row>
    <row r="130" spans="2:10">
      <c r="B130" s="113"/>
      <c r="C130" s="113"/>
      <c r="D130" s="114"/>
      <c r="E130" s="114"/>
      <c r="F130" s="122"/>
      <c r="G130" s="122"/>
      <c r="H130" s="122"/>
      <c r="I130" s="122"/>
      <c r="J130" s="114"/>
    </row>
    <row r="131" spans="2:10">
      <c r="B131" s="113"/>
      <c r="C131" s="113"/>
      <c r="D131" s="114"/>
      <c r="E131" s="114"/>
      <c r="F131" s="122"/>
      <c r="G131" s="122"/>
      <c r="H131" s="122"/>
      <c r="I131" s="122"/>
      <c r="J131" s="114"/>
    </row>
    <row r="132" spans="2:10">
      <c r="B132" s="113"/>
      <c r="C132" s="113"/>
      <c r="D132" s="114"/>
      <c r="E132" s="114"/>
      <c r="F132" s="122"/>
      <c r="G132" s="122"/>
      <c r="H132" s="122"/>
      <c r="I132" s="122"/>
      <c r="J132" s="114"/>
    </row>
    <row r="133" spans="2:10">
      <c r="B133" s="113"/>
      <c r="C133" s="113"/>
      <c r="D133" s="114"/>
      <c r="E133" s="114"/>
      <c r="F133" s="122"/>
      <c r="G133" s="122"/>
      <c r="H133" s="122"/>
      <c r="I133" s="122"/>
      <c r="J133" s="114"/>
    </row>
    <row r="134" spans="2:10">
      <c r="B134" s="113"/>
      <c r="C134" s="113"/>
      <c r="D134" s="114"/>
      <c r="E134" s="114"/>
      <c r="F134" s="122"/>
      <c r="G134" s="122"/>
      <c r="H134" s="122"/>
      <c r="I134" s="122"/>
      <c r="J134" s="114"/>
    </row>
    <row r="135" spans="2:10">
      <c r="B135" s="113"/>
      <c r="C135" s="113"/>
      <c r="D135" s="114"/>
      <c r="E135" s="114"/>
      <c r="F135" s="122"/>
      <c r="G135" s="122"/>
      <c r="H135" s="122"/>
      <c r="I135" s="122"/>
      <c r="J135" s="114"/>
    </row>
    <row r="136" spans="2:10">
      <c r="B136" s="113"/>
      <c r="C136" s="113"/>
      <c r="D136" s="114"/>
      <c r="E136" s="114"/>
      <c r="F136" s="122"/>
      <c r="G136" s="122"/>
      <c r="H136" s="122"/>
      <c r="I136" s="122"/>
      <c r="J136" s="114"/>
    </row>
    <row r="137" spans="2:10">
      <c r="B137" s="113"/>
      <c r="C137" s="113"/>
      <c r="D137" s="114"/>
      <c r="E137" s="114"/>
      <c r="F137" s="122"/>
      <c r="G137" s="122"/>
      <c r="H137" s="122"/>
      <c r="I137" s="122"/>
      <c r="J137" s="114"/>
    </row>
    <row r="138" spans="2:10">
      <c r="B138" s="113"/>
      <c r="C138" s="113"/>
      <c r="D138" s="114"/>
      <c r="E138" s="114"/>
      <c r="F138" s="122"/>
      <c r="G138" s="122"/>
      <c r="H138" s="122"/>
      <c r="I138" s="122"/>
      <c r="J138" s="114"/>
    </row>
    <row r="139" spans="2:10">
      <c r="B139" s="113"/>
      <c r="C139" s="113"/>
      <c r="D139" s="114"/>
      <c r="E139" s="114"/>
      <c r="F139" s="122"/>
      <c r="G139" s="122"/>
      <c r="H139" s="122"/>
      <c r="I139" s="122"/>
      <c r="J139" s="114"/>
    </row>
    <row r="140" spans="2:10">
      <c r="B140" s="113"/>
      <c r="C140" s="113"/>
      <c r="D140" s="114"/>
      <c r="E140" s="114"/>
      <c r="F140" s="122"/>
      <c r="G140" s="122"/>
      <c r="H140" s="122"/>
      <c r="I140" s="122"/>
      <c r="J140" s="114"/>
    </row>
    <row r="141" spans="2:10">
      <c r="B141" s="113"/>
      <c r="C141" s="113"/>
      <c r="D141" s="114"/>
      <c r="E141" s="114"/>
      <c r="F141" s="122"/>
      <c r="G141" s="122"/>
      <c r="H141" s="122"/>
      <c r="I141" s="122"/>
      <c r="J141" s="114"/>
    </row>
    <row r="142" spans="2:10">
      <c r="B142" s="113"/>
      <c r="C142" s="113"/>
      <c r="D142" s="114"/>
      <c r="E142" s="114"/>
      <c r="F142" s="122"/>
      <c r="G142" s="122"/>
      <c r="H142" s="122"/>
      <c r="I142" s="122"/>
      <c r="J142" s="114"/>
    </row>
    <row r="143" spans="2:10">
      <c r="B143" s="113"/>
      <c r="C143" s="113"/>
      <c r="D143" s="114"/>
      <c r="E143" s="114"/>
      <c r="F143" s="122"/>
      <c r="G143" s="122"/>
      <c r="H143" s="122"/>
      <c r="I143" s="122"/>
      <c r="J143" s="114"/>
    </row>
    <row r="144" spans="2:10">
      <c r="B144" s="113"/>
      <c r="C144" s="113"/>
      <c r="D144" s="114"/>
      <c r="E144" s="114"/>
      <c r="F144" s="122"/>
      <c r="G144" s="122"/>
      <c r="H144" s="122"/>
      <c r="I144" s="122"/>
      <c r="J144" s="114"/>
    </row>
    <row r="145" spans="2:10">
      <c r="B145" s="113"/>
      <c r="C145" s="113"/>
      <c r="D145" s="114"/>
      <c r="E145" s="114"/>
      <c r="F145" s="122"/>
      <c r="G145" s="122"/>
      <c r="H145" s="122"/>
      <c r="I145" s="122"/>
      <c r="J145" s="114"/>
    </row>
    <row r="146" spans="2:10">
      <c r="B146" s="113"/>
      <c r="C146" s="113"/>
      <c r="D146" s="114"/>
      <c r="E146" s="114"/>
      <c r="F146" s="122"/>
      <c r="G146" s="122"/>
      <c r="H146" s="122"/>
      <c r="I146" s="122"/>
      <c r="J146" s="114"/>
    </row>
    <row r="147" spans="2:10">
      <c r="B147" s="113"/>
      <c r="C147" s="113"/>
      <c r="D147" s="114"/>
      <c r="E147" s="114"/>
      <c r="F147" s="122"/>
      <c r="G147" s="122"/>
      <c r="H147" s="122"/>
      <c r="I147" s="122"/>
      <c r="J147" s="114"/>
    </row>
    <row r="148" spans="2:10">
      <c r="B148" s="113"/>
      <c r="C148" s="113"/>
      <c r="D148" s="114"/>
      <c r="E148" s="114"/>
      <c r="F148" s="122"/>
      <c r="G148" s="122"/>
      <c r="H148" s="122"/>
      <c r="I148" s="122"/>
      <c r="J148" s="114"/>
    </row>
    <row r="149" spans="2:10">
      <c r="B149" s="113"/>
      <c r="C149" s="113"/>
      <c r="D149" s="114"/>
      <c r="E149" s="114"/>
      <c r="F149" s="122"/>
      <c r="G149" s="122"/>
      <c r="H149" s="122"/>
      <c r="I149" s="122"/>
      <c r="J149" s="114"/>
    </row>
    <row r="150" spans="2:10">
      <c r="B150" s="113"/>
      <c r="C150" s="113"/>
      <c r="D150" s="114"/>
      <c r="E150" s="114"/>
      <c r="F150" s="122"/>
      <c r="G150" s="122"/>
      <c r="H150" s="122"/>
      <c r="I150" s="122"/>
      <c r="J150" s="114"/>
    </row>
    <row r="151" spans="2:10">
      <c r="B151" s="113"/>
      <c r="C151" s="113"/>
      <c r="D151" s="114"/>
      <c r="E151" s="114"/>
      <c r="F151" s="122"/>
      <c r="G151" s="122"/>
      <c r="H151" s="122"/>
      <c r="I151" s="122"/>
      <c r="J151" s="114"/>
    </row>
    <row r="152" spans="2:10">
      <c r="B152" s="113"/>
      <c r="C152" s="113"/>
      <c r="D152" s="114"/>
      <c r="E152" s="114"/>
      <c r="F152" s="122"/>
      <c r="G152" s="122"/>
      <c r="H152" s="122"/>
      <c r="I152" s="122"/>
      <c r="J152" s="114"/>
    </row>
    <row r="153" spans="2:10">
      <c r="B153" s="113"/>
      <c r="C153" s="113"/>
      <c r="D153" s="114"/>
      <c r="E153" s="114"/>
      <c r="F153" s="122"/>
      <c r="G153" s="122"/>
      <c r="H153" s="122"/>
      <c r="I153" s="122"/>
      <c r="J153" s="114"/>
    </row>
    <row r="154" spans="2:10">
      <c r="B154" s="113"/>
      <c r="C154" s="113"/>
      <c r="D154" s="114"/>
      <c r="E154" s="114"/>
      <c r="F154" s="122"/>
      <c r="G154" s="122"/>
      <c r="H154" s="122"/>
      <c r="I154" s="122"/>
      <c r="J154" s="114"/>
    </row>
    <row r="155" spans="2:10">
      <c r="B155" s="113"/>
      <c r="C155" s="113"/>
      <c r="D155" s="114"/>
      <c r="E155" s="114"/>
      <c r="F155" s="122"/>
      <c r="G155" s="122"/>
      <c r="H155" s="122"/>
      <c r="I155" s="122"/>
      <c r="J155" s="114"/>
    </row>
    <row r="156" spans="2:10">
      <c r="B156" s="113"/>
      <c r="C156" s="113"/>
      <c r="D156" s="114"/>
      <c r="E156" s="114"/>
      <c r="F156" s="122"/>
      <c r="G156" s="122"/>
      <c r="H156" s="122"/>
      <c r="I156" s="122"/>
      <c r="J156" s="114"/>
    </row>
    <row r="157" spans="2:10">
      <c r="B157" s="113"/>
      <c r="C157" s="113"/>
      <c r="D157" s="114"/>
      <c r="E157" s="114"/>
      <c r="F157" s="122"/>
      <c r="G157" s="122"/>
      <c r="H157" s="122"/>
      <c r="I157" s="122"/>
      <c r="J157" s="114"/>
    </row>
    <row r="158" spans="2:10">
      <c r="B158" s="113"/>
      <c r="C158" s="113"/>
      <c r="D158" s="114"/>
      <c r="E158" s="114"/>
      <c r="F158" s="122"/>
      <c r="G158" s="122"/>
      <c r="H158" s="122"/>
      <c r="I158" s="122"/>
      <c r="J158" s="114"/>
    </row>
    <row r="159" spans="2:10">
      <c r="B159" s="113"/>
      <c r="C159" s="113"/>
      <c r="D159" s="114"/>
      <c r="E159" s="114"/>
      <c r="F159" s="122"/>
      <c r="G159" s="122"/>
      <c r="H159" s="122"/>
      <c r="I159" s="122"/>
      <c r="J159" s="114"/>
    </row>
    <row r="160" spans="2:10">
      <c r="B160" s="113"/>
      <c r="C160" s="113"/>
      <c r="D160" s="114"/>
      <c r="E160" s="114"/>
      <c r="F160" s="122"/>
      <c r="G160" s="122"/>
      <c r="H160" s="122"/>
      <c r="I160" s="122"/>
      <c r="J160" s="114"/>
    </row>
    <row r="161" spans="2:10">
      <c r="B161" s="113"/>
      <c r="C161" s="113"/>
      <c r="D161" s="114"/>
      <c r="E161" s="114"/>
      <c r="F161" s="122"/>
      <c r="G161" s="122"/>
      <c r="H161" s="122"/>
      <c r="I161" s="122"/>
      <c r="J161" s="114"/>
    </row>
    <row r="162" spans="2:10">
      <c r="B162" s="113"/>
      <c r="C162" s="113"/>
      <c r="D162" s="114"/>
      <c r="E162" s="114"/>
      <c r="F162" s="122"/>
      <c r="G162" s="122"/>
      <c r="H162" s="122"/>
      <c r="I162" s="122"/>
      <c r="J162" s="114"/>
    </row>
    <row r="163" spans="2:10">
      <c r="B163" s="113"/>
      <c r="C163" s="113"/>
      <c r="D163" s="114"/>
      <c r="E163" s="114"/>
      <c r="F163" s="122"/>
      <c r="G163" s="122"/>
      <c r="H163" s="122"/>
      <c r="I163" s="122"/>
      <c r="J163" s="114"/>
    </row>
    <row r="164" spans="2:10">
      <c r="B164" s="113"/>
      <c r="C164" s="113"/>
      <c r="D164" s="114"/>
      <c r="E164" s="114"/>
      <c r="F164" s="122"/>
      <c r="G164" s="122"/>
      <c r="H164" s="122"/>
      <c r="I164" s="122"/>
      <c r="J164" s="114"/>
    </row>
    <row r="165" spans="2:10">
      <c r="B165" s="113"/>
      <c r="C165" s="113"/>
      <c r="D165" s="114"/>
      <c r="E165" s="114"/>
      <c r="F165" s="122"/>
      <c r="G165" s="122"/>
      <c r="H165" s="122"/>
      <c r="I165" s="122"/>
      <c r="J165" s="114"/>
    </row>
    <row r="166" spans="2:10">
      <c r="B166" s="113"/>
      <c r="C166" s="113"/>
      <c r="D166" s="114"/>
      <c r="E166" s="114"/>
      <c r="F166" s="122"/>
      <c r="G166" s="122"/>
      <c r="H166" s="122"/>
      <c r="I166" s="122"/>
      <c r="J166" s="114"/>
    </row>
    <row r="167" spans="2:10">
      <c r="B167" s="113"/>
      <c r="C167" s="113"/>
      <c r="D167" s="114"/>
      <c r="E167" s="114"/>
      <c r="F167" s="122"/>
      <c r="G167" s="122"/>
      <c r="H167" s="122"/>
      <c r="I167" s="122"/>
      <c r="J167" s="114"/>
    </row>
    <row r="168" spans="2:10">
      <c r="B168" s="113"/>
      <c r="C168" s="113"/>
      <c r="D168" s="114"/>
      <c r="E168" s="114"/>
      <c r="F168" s="122"/>
      <c r="G168" s="122"/>
      <c r="H168" s="122"/>
      <c r="I168" s="122"/>
      <c r="J168" s="114"/>
    </row>
    <row r="169" spans="2:10">
      <c r="B169" s="113"/>
      <c r="C169" s="113"/>
      <c r="D169" s="114"/>
      <c r="E169" s="114"/>
      <c r="F169" s="122"/>
      <c r="G169" s="122"/>
      <c r="H169" s="122"/>
      <c r="I169" s="122"/>
      <c r="J169" s="114"/>
    </row>
    <row r="170" spans="2:10">
      <c r="B170" s="113"/>
      <c r="C170" s="113"/>
      <c r="D170" s="114"/>
      <c r="E170" s="114"/>
      <c r="F170" s="122"/>
      <c r="G170" s="122"/>
      <c r="H170" s="122"/>
      <c r="I170" s="122"/>
      <c r="J170" s="114"/>
    </row>
    <row r="171" spans="2:10">
      <c r="B171" s="113"/>
      <c r="C171" s="113"/>
      <c r="D171" s="114"/>
      <c r="E171" s="114"/>
      <c r="F171" s="122"/>
      <c r="G171" s="122"/>
      <c r="H171" s="122"/>
      <c r="I171" s="122"/>
      <c r="J171" s="114"/>
    </row>
    <row r="172" spans="2:10">
      <c r="B172" s="113"/>
      <c r="C172" s="113"/>
      <c r="D172" s="114"/>
      <c r="E172" s="114"/>
      <c r="F172" s="122"/>
      <c r="G172" s="122"/>
      <c r="H172" s="122"/>
      <c r="I172" s="122"/>
      <c r="J172" s="114"/>
    </row>
    <row r="173" spans="2:10">
      <c r="B173" s="113"/>
      <c r="C173" s="113"/>
      <c r="D173" s="114"/>
      <c r="E173" s="114"/>
      <c r="F173" s="122"/>
      <c r="G173" s="122"/>
      <c r="H173" s="122"/>
      <c r="I173" s="122"/>
      <c r="J173" s="114"/>
    </row>
    <row r="174" spans="2:10">
      <c r="B174" s="113"/>
      <c r="C174" s="113"/>
      <c r="D174" s="114"/>
      <c r="E174" s="114"/>
      <c r="F174" s="122"/>
      <c r="G174" s="122"/>
      <c r="H174" s="122"/>
      <c r="I174" s="122"/>
      <c r="J174" s="114"/>
    </row>
    <row r="175" spans="2:10">
      <c r="B175" s="113"/>
      <c r="C175" s="113"/>
      <c r="D175" s="114"/>
      <c r="E175" s="114"/>
      <c r="F175" s="122"/>
      <c r="G175" s="122"/>
      <c r="H175" s="122"/>
      <c r="I175" s="122"/>
      <c r="J175" s="114"/>
    </row>
    <row r="176" spans="2:10">
      <c r="B176" s="113"/>
      <c r="C176" s="113"/>
      <c r="D176" s="114"/>
      <c r="E176" s="114"/>
      <c r="F176" s="122"/>
      <c r="G176" s="122"/>
      <c r="H176" s="122"/>
      <c r="I176" s="122"/>
      <c r="J176" s="114"/>
    </row>
    <row r="177" spans="2:10">
      <c r="B177" s="113"/>
      <c r="C177" s="113"/>
      <c r="D177" s="114"/>
      <c r="E177" s="114"/>
      <c r="F177" s="122"/>
      <c r="G177" s="122"/>
      <c r="H177" s="122"/>
      <c r="I177" s="122"/>
      <c r="J177" s="114"/>
    </row>
    <row r="178" spans="2:10">
      <c r="B178" s="113"/>
      <c r="C178" s="113"/>
      <c r="D178" s="114"/>
      <c r="E178" s="114"/>
      <c r="F178" s="122"/>
      <c r="G178" s="122"/>
      <c r="H178" s="122"/>
      <c r="I178" s="122"/>
      <c r="J178" s="114"/>
    </row>
    <row r="179" spans="2:10">
      <c r="B179" s="113"/>
      <c r="C179" s="113"/>
      <c r="D179" s="114"/>
      <c r="E179" s="114"/>
      <c r="F179" s="122"/>
      <c r="G179" s="122"/>
      <c r="H179" s="122"/>
      <c r="I179" s="122"/>
      <c r="J179" s="114"/>
    </row>
    <row r="180" spans="2:10">
      <c r="B180" s="113"/>
      <c r="C180" s="113"/>
      <c r="D180" s="114"/>
      <c r="E180" s="114"/>
      <c r="F180" s="122"/>
      <c r="G180" s="122"/>
      <c r="H180" s="122"/>
      <c r="I180" s="122"/>
      <c r="J180" s="114"/>
    </row>
    <row r="181" spans="2:10">
      <c r="B181" s="113"/>
      <c r="C181" s="113"/>
      <c r="D181" s="114"/>
      <c r="E181" s="114"/>
      <c r="F181" s="122"/>
      <c r="G181" s="122"/>
      <c r="H181" s="122"/>
      <c r="I181" s="122"/>
      <c r="J181" s="114"/>
    </row>
    <row r="182" spans="2:10">
      <c r="B182" s="113"/>
      <c r="C182" s="113"/>
      <c r="D182" s="114"/>
      <c r="E182" s="114"/>
      <c r="F182" s="122"/>
      <c r="G182" s="122"/>
      <c r="H182" s="122"/>
      <c r="I182" s="122"/>
      <c r="J182" s="114"/>
    </row>
    <row r="183" spans="2:10">
      <c r="B183" s="113"/>
      <c r="C183" s="113"/>
      <c r="D183" s="114"/>
      <c r="E183" s="114"/>
      <c r="F183" s="122"/>
      <c r="G183" s="122"/>
      <c r="H183" s="122"/>
      <c r="I183" s="122"/>
      <c r="J183" s="114"/>
    </row>
    <row r="184" spans="2:10">
      <c r="B184" s="113"/>
      <c r="C184" s="113"/>
      <c r="D184" s="114"/>
      <c r="E184" s="114"/>
      <c r="F184" s="122"/>
      <c r="G184" s="122"/>
      <c r="H184" s="122"/>
      <c r="I184" s="122"/>
      <c r="J184" s="114"/>
    </row>
    <row r="185" spans="2:10">
      <c r="B185" s="113"/>
      <c r="C185" s="113"/>
      <c r="D185" s="114"/>
      <c r="E185" s="114"/>
      <c r="F185" s="122"/>
      <c r="G185" s="122"/>
      <c r="H185" s="122"/>
      <c r="I185" s="122"/>
      <c r="J185" s="114"/>
    </row>
    <row r="186" spans="2:10">
      <c r="B186" s="113"/>
      <c r="C186" s="113"/>
      <c r="D186" s="114"/>
      <c r="E186" s="114"/>
      <c r="F186" s="122"/>
      <c r="G186" s="122"/>
      <c r="H186" s="122"/>
      <c r="I186" s="122"/>
      <c r="J186" s="114"/>
    </row>
    <row r="187" spans="2:10">
      <c r="B187" s="113"/>
      <c r="C187" s="113"/>
      <c r="D187" s="114"/>
      <c r="E187" s="114"/>
      <c r="F187" s="122"/>
      <c r="G187" s="122"/>
      <c r="H187" s="122"/>
      <c r="I187" s="122"/>
      <c r="J187" s="114"/>
    </row>
    <row r="188" spans="2:10">
      <c r="B188" s="113"/>
      <c r="C188" s="113"/>
      <c r="D188" s="114"/>
      <c r="E188" s="114"/>
      <c r="F188" s="122"/>
      <c r="G188" s="122"/>
      <c r="H188" s="122"/>
      <c r="I188" s="122"/>
      <c r="J188" s="114"/>
    </row>
    <row r="189" spans="2:10">
      <c r="B189" s="113"/>
      <c r="C189" s="113"/>
      <c r="D189" s="114"/>
      <c r="E189" s="114"/>
      <c r="F189" s="122"/>
      <c r="G189" s="122"/>
      <c r="H189" s="122"/>
      <c r="I189" s="122"/>
      <c r="J189" s="114"/>
    </row>
    <row r="190" spans="2:10">
      <c r="B190" s="113"/>
      <c r="C190" s="113"/>
      <c r="D190" s="114"/>
      <c r="E190" s="114"/>
      <c r="F190" s="122"/>
      <c r="G190" s="122"/>
      <c r="H190" s="122"/>
      <c r="I190" s="122"/>
      <c r="J190" s="114"/>
    </row>
    <row r="191" spans="2:10">
      <c r="B191" s="113"/>
      <c r="C191" s="113"/>
      <c r="D191" s="114"/>
      <c r="E191" s="114"/>
      <c r="F191" s="122"/>
      <c r="G191" s="122"/>
      <c r="H191" s="122"/>
      <c r="I191" s="122"/>
      <c r="J191" s="114"/>
    </row>
    <row r="192" spans="2:10">
      <c r="B192" s="113"/>
      <c r="C192" s="113"/>
      <c r="D192" s="114"/>
      <c r="E192" s="114"/>
      <c r="F192" s="122"/>
      <c r="G192" s="122"/>
      <c r="H192" s="122"/>
      <c r="I192" s="122"/>
      <c r="J192" s="114"/>
    </row>
    <row r="193" spans="2:10">
      <c r="B193" s="113"/>
      <c r="C193" s="113"/>
      <c r="D193" s="114"/>
      <c r="E193" s="114"/>
      <c r="F193" s="122"/>
      <c r="G193" s="122"/>
      <c r="H193" s="122"/>
      <c r="I193" s="122"/>
      <c r="J193" s="114"/>
    </row>
    <row r="194" spans="2:10">
      <c r="B194" s="113"/>
      <c r="C194" s="113"/>
      <c r="D194" s="114"/>
      <c r="E194" s="114"/>
      <c r="F194" s="122"/>
      <c r="G194" s="122"/>
      <c r="H194" s="122"/>
      <c r="I194" s="122"/>
      <c r="J194" s="114"/>
    </row>
    <row r="195" spans="2:10">
      <c r="B195" s="113"/>
      <c r="C195" s="113"/>
      <c r="D195" s="114"/>
      <c r="E195" s="114"/>
      <c r="F195" s="122"/>
      <c r="G195" s="122"/>
      <c r="H195" s="122"/>
      <c r="I195" s="122"/>
      <c r="J195" s="114"/>
    </row>
    <row r="196" spans="2:10">
      <c r="B196" s="113"/>
      <c r="C196" s="113"/>
      <c r="D196" s="114"/>
      <c r="E196" s="114"/>
      <c r="F196" s="122"/>
      <c r="G196" s="122"/>
      <c r="H196" s="122"/>
      <c r="I196" s="122"/>
      <c r="J196" s="114"/>
    </row>
    <row r="197" spans="2:10">
      <c r="B197" s="113"/>
      <c r="C197" s="113"/>
      <c r="D197" s="114"/>
      <c r="E197" s="114"/>
      <c r="F197" s="122"/>
      <c r="G197" s="122"/>
      <c r="H197" s="122"/>
      <c r="I197" s="122"/>
      <c r="J197" s="114"/>
    </row>
    <row r="198" spans="2:10">
      <c r="B198" s="113"/>
      <c r="C198" s="113"/>
      <c r="D198" s="114"/>
      <c r="E198" s="114"/>
      <c r="F198" s="122"/>
      <c r="G198" s="122"/>
      <c r="H198" s="122"/>
      <c r="I198" s="122"/>
      <c r="J198" s="114"/>
    </row>
    <row r="199" spans="2:10">
      <c r="B199" s="113"/>
      <c r="C199" s="113"/>
      <c r="D199" s="114"/>
      <c r="E199" s="114"/>
      <c r="F199" s="122"/>
      <c r="G199" s="122"/>
      <c r="H199" s="122"/>
      <c r="I199" s="122"/>
      <c r="J199" s="114"/>
    </row>
    <row r="200" spans="2:10">
      <c r="B200" s="113"/>
      <c r="C200" s="113"/>
      <c r="D200" s="114"/>
      <c r="E200" s="114"/>
      <c r="F200" s="122"/>
      <c r="G200" s="122"/>
      <c r="H200" s="122"/>
      <c r="I200" s="122"/>
      <c r="J200" s="11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4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141</v>
      </c>
      <c r="C1" s="67" t="s" vm="1">
        <v>221</v>
      </c>
    </row>
    <row r="2" spans="2:11">
      <c r="B2" s="46" t="s">
        <v>140</v>
      </c>
      <c r="C2" s="67" t="s">
        <v>222</v>
      </c>
    </row>
    <row r="3" spans="2:11">
      <c r="B3" s="46" t="s">
        <v>142</v>
      </c>
      <c r="C3" s="67" t="s">
        <v>223</v>
      </c>
    </row>
    <row r="4" spans="2:11">
      <c r="B4" s="46" t="s">
        <v>143</v>
      </c>
      <c r="C4" s="67">
        <v>12152</v>
      </c>
    </row>
    <row r="6" spans="2:11" ht="26.25" customHeight="1">
      <c r="B6" s="127" t="s">
        <v>174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s="3" customFormat="1" ht="63">
      <c r="B7" s="47" t="s">
        <v>111</v>
      </c>
      <c r="C7" s="49" t="s">
        <v>112</v>
      </c>
      <c r="D7" s="49" t="s">
        <v>14</v>
      </c>
      <c r="E7" s="49" t="s">
        <v>15</v>
      </c>
      <c r="F7" s="49" t="s">
        <v>57</v>
      </c>
      <c r="G7" s="49" t="s">
        <v>98</v>
      </c>
      <c r="H7" s="49" t="s">
        <v>53</v>
      </c>
      <c r="I7" s="49" t="s">
        <v>106</v>
      </c>
      <c r="J7" s="49" t="s">
        <v>144</v>
      </c>
      <c r="K7" s="64" t="s">
        <v>145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200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8" t="s">
        <v>2558</v>
      </c>
      <c r="C10" s="84"/>
      <c r="D10" s="84"/>
      <c r="E10" s="84"/>
      <c r="F10" s="84"/>
      <c r="G10" s="84"/>
      <c r="H10" s="84"/>
      <c r="I10" s="119">
        <v>0</v>
      </c>
      <c r="J10" s="120">
        <v>0</v>
      </c>
      <c r="K10" s="120">
        <v>0</v>
      </c>
    </row>
    <row r="11" spans="2:11" ht="21" customHeight="1">
      <c r="B11" s="116"/>
      <c r="C11" s="84"/>
      <c r="D11" s="84"/>
      <c r="E11" s="84"/>
      <c r="F11" s="84"/>
      <c r="G11" s="84"/>
      <c r="H11" s="84"/>
      <c r="I11" s="84"/>
      <c r="J11" s="84"/>
      <c r="K11" s="84"/>
    </row>
    <row r="12" spans="2:11">
      <c r="B12" s="116"/>
      <c r="C12" s="84"/>
      <c r="D12" s="84"/>
      <c r="E12" s="84"/>
      <c r="F12" s="84"/>
      <c r="G12" s="84"/>
      <c r="H12" s="84"/>
      <c r="I12" s="84"/>
      <c r="J12" s="84"/>
      <c r="K12" s="84"/>
    </row>
    <row r="13" spans="2:11"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2:11"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2:11"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2:11"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2:11"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2:11"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2:11"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2:11"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2:11"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2:11"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2:11"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2:11">
      <c r="B24" s="84"/>
      <c r="C24" s="84"/>
      <c r="D24" s="84"/>
      <c r="E24" s="84"/>
      <c r="F24" s="84"/>
      <c r="G24" s="84"/>
      <c r="H24" s="84"/>
      <c r="I24" s="84"/>
      <c r="J24" s="84"/>
      <c r="K24" s="84"/>
    </row>
    <row r="25" spans="2:11"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pans="2:11"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spans="2:11"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2:11">
      <c r="B28" s="84"/>
      <c r="C28" s="84"/>
      <c r="D28" s="84"/>
      <c r="E28" s="84"/>
      <c r="F28" s="84"/>
      <c r="G28" s="84"/>
      <c r="H28" s="84"/>
      <c r="I28" s="84"/>
      <c r="J28" s="84"/>
      <c r="K28" s="84"/>
    </row>
    <row r="29" spans="2:11"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2:11"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2:11">
      <c r="B31" s="84"/>
      <c r="C31" s="84"/>
      <c r="D31" s="84"/>
      <c r="E31" s="84"/>
      <c r="F31" s="84"/>
      <c r="G31" s="84"/>
      <c r="H31" s="84"/>
      <c r="I31" s="84"/>
      <c r="J31" s="84"/>
      <c r="K31" s="84"/>
    </row>
    <row r="32" spans="2:11"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2:11"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2:11"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2:11"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2:11">
      <c r="B36" s="84"/>
      <c r="C36" s="84"/>
      <c r="D36" s="84"/>
      <c r="E36" s="84"/>
      <c r="F36" s="84"/>
      <c r="G36" s="84"/>
      <c r="H36" s="84"/>
      <c r="I36" s="84"/>
      <c r="J36" s="84"/>
      <c r="K36" s="84"/>
    </row>
    <row r="37" spans="2:11">
      <c r="B37" s="84"/>
      <c r="C37" s="84"/>
      <c r="D37" s="84"/>
      <c r="E37" s="84"/>
      <c r="F37" s="84"/>
      <c r="G37" s="84"/>
      <c r="H37" s="84"/>
      <c r="I37" s="84"/>
      <c r="J37" s="84"/>
      <c r="K37" s="84"/>
    </row>
    <row r="38" spans="2:11"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2:11">
      <c r="B39" s="84"/>
      <c r="C39" s="84"/>
      <c r="D39" s="84"/>
      <c r="E39" s="84"/>
      <c r="F39" s="84"/>
      <c r="G39" s="84"/>
      <c r="H39" s="84"/>
      <c r="I39" s="84"/>
      <c r="J39" s="84"/>
      <c r="K39" s="84"/>
    </row>
    <row r="40" spans="2:11">
      <c r="B40" s="84"/>
      <c r="C40" s="84"/>
      <c r="D40" s="84"/>
      <c r="E40" s="84"/>
      <c r="F40" s="84"/>
      <c r="G40" s="84"/>
      <c r="H40" s="84"/>
      <c r="I40" s="84"/>
      <c r="J40" s="84"/>
      <c r="K40" s="84"/>
    </row>
    <row r="41" spans="2:11">
      <c r="B41" s="84"/>
      <c r="C41" s="84"/>
      <c r="D41" s="84"/>
      <c r="E41" s="84"/>
      <c r="F41" s="84"/>
      <c r="G41" s="84"/>
      <c r="H41" s="84"/>
      <c r="I41" s="84"/>
      <c r="J41" s="84"/>
      <c r="K41" s="84"/>
    </row>
    <row r="42" spans="2:11">
      <c r="B42" s="84"/>
      <c r="C42" s="84"/>
      <c r="D42" s="84"/>
      <c r="E42" s="84"/>
      <c r="F42" s="84"/>
      <c r="G42" s="84"/>
      <c r="H42" s="84"/>
      <c r="I42" s="84"/>
      <c r="J42" s="84"/>
      <c r="K42" s="84"/>
    </row>
    <row r="43" spans="2:11">
      <c r="B43" s="84"/>
      <c r="C43" s="84"/>
      <c r="D43" s="84"/>
      <c r="E43" s="84"/>
      <c r="F43" s="84"/>
      <c r="G43" s="84"/>
      <c r="H43" s="84"/>
      <c r="I43" s="84"/>
      <c r="J43" s="84"/>
      <c r="K43" s="84"/>
    </row>
    <row r="44" spans="2:11"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2:11">
      <c r="B45" s="84"/>
      <c r="C45" s="84"/>
      <c r="D45" s="84"/>
      <c r="E45" s="84"/>
      <c r="F45" s="84"/>
      <c r="G45" s="84"/>
      <c r="H45" s="84"/>
      <c r="I45" s="84"/>
      <c r="J45" s="84"/>
      <c r="K45" s="84"/>
    </row>
    <row r="46" spans="2:11">
      <c r="B46" s="84"/>
      <c r="C46" s="84"/>
      <c r="D46" s="84"/>
      <c r="E46" s="84"/>
      <c r="F46" s="84"/>
      <c r="G46" s="84"/>
      <c r="H46" s="84"/>
      <c r="I46" s="84"/>
      <c r="J46" s="84"/>
      <c r="K46" s="84"/>
    </row>
    <row r="47" spans="2:11"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2:11"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2:11">
      <c r="B49" s="84"/>
      <c r="C49" s="84"/>
      <c r="D49" s="84"/>
      <c r="E49" s="84"/>
      <c r="F49" s="84"/>
      <c r="G49" s="84"/>
      <c r="H49" s="84"/>
      <c r="I49" s="84"/>
      <c r="J49" s="84"/>
      <c r="K49" s="84"/>
    </row>
    <row r="50" spans="2:11">
      <c r="B50" s="84"/>
      <c r="C50" s="84"/>
      <c r="D50" s="84"/>
      <c r="E50" s="84"/>
      <c r="F50" s="84"/>
      <c r="G50" s="84"/>
      <c r="H50" s="84"/>
      <c r="I50" s="84"/>
      <c r="J50" s="84"/>
      <c r="K50" s="84"/>
    </row>
    <row r="51" spans="2:11"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2:11">
      <c r="B52" s="84"/>
      <c r="C52" s="84"/>
      <c r="D52" s="84"/>
      <c r="E52" s="84"/>
      <c r="F52" s="84"/>
      <c r="G52" s="84"/>
      <c r="H52" s="84"/>
      <c r="I52" s="84"/>
      <c r="J52" s="84"/>
      <c r="K52" s="84"/>
    </row>
    <row r="53" spans="2:11">
      <c r="B53" s="84"/>
      <c r="C53" s="84"/>
      <c r="D53" s="84"/>
      <c r="E53" s="84"/>
      <c r="F53" s="84"/>
      <c r="G53" s="84"/>
      <c r="H53" s="84"/>
      <c r="I53" s="84"/>
      <c r="J53" s="84"/>
      <c r="K53" s="84"/>
    </row>
    <row r="54" spans="2:11">
      <c r="B54" s="84"/>
      <c r="C54" s="84"/>
      <c r="D54" s="84"/>
      <c r="E54" s="84"/>
      <c r="F54" s="84"/>
      <c r="G54" s="84"/>
      <c r="H54" s="84"/>
      <c r="I54" s="84"/>
      <c r="J54" s="84"/>
      <c r="K54" s="84"/>
    </row>
    <row r="55" spans="2:11"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spans="2:11">
      <c r="B56" s="84"/>
      <c r="C56" s="84"/>
      <c r="D56" s="84"/>
      <c r="E56" s="84"/>
      <c r="F56" s="84"/>
      <c r="G56" s="84"/>
      <c r="H56" s="84"/>
      <c r="I56" s="84"/>
      <c r="J56" s="84"/>
      <c r="K56" s="84"/>
    </row>
    <row r="57" spans="2:11">
      <c r="B57" s="84"/>
      <c r="C57" s="84"/>
      <c r="D57" s="84"/>
      <c r="E57" s="84"/>
      <c r="F57" s="84"/>
      <c r="G57" s="84"/>
      <c r="H57" s="84"/>
      <c r="I57" s="84"/>
      <c r="J57" s="84"/>
      <c r="K57" s="84"/>
    </row>
    <row r="58" spans="2:11">
      <c r="B58" s="84"/>
      <c r="C58" s="84"/>
      <c r="D58" s="84"/>
      <c r="E58" s="84"/>
      <c r="F58" s="84"/>
      <c r="G58" s="84"/>
      <c r="H58" s="84"/>
      <c r="I58" s="84"/>
      <c r="J58" s="84"/>
      <c r="K58" s="84"/>
    </row>
    <row r="59" spans="2:11">
      <c r="B59" s="84"/>
      <c r="C59" s="84"/>
      <c r="D59" s="84"/>
      <c r="E59" s="84"/>
      <c r="F59" s="84"/>
      <c r="G59" s="84"/>
      <c r="H59" s="84"/>
      <c r="I59" s="84"/>
      <c r="J59" s="84"/>
      <c r="K59" s="84"/>
    </row>
    <row r="60" spans="2:11">
      <c r="B60" s="84"/>
      <c r="C60" s="84"/>
      <c r="D60" s="84"/>
      <c r="E60" s="84"/>
      <c r="F60" s="84"/>
      <c r="G60" s="84"/>
      <c r="H60" s="84"/>
      <c r="I60" s="84"/>
      <c r="J60" s="84"/>
      <c r="K60" s="84"/>
    </row>
    <row r="61" spans="2:11"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2:11">
      <c r="B62" s="84"/>
      <c r="C62" s="84"/>
      <c r="D62" s="84"/>
      <c r="E62" s="84"/>
      <c r="F62" s="84"/>
      <c r="G62" s="84"/>
      <c r="H62" s="84"/>
      <c r="I62" s="84"/>
      <c r="J62" s="84"/>
      <c r="K62" s="84"/>
    </row>
    <row r="63" spans="2:11"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2:11">
      <c r="B64" s="84"/>
      <c r="C64" s="84"/>
      <c r="D64" s="84"/>
      <c r="E64" s="84"/>
      <c r="F64" s="84"/>
      <c r="G64" s="84"/>
      <c r="H64" s="84"/>
      <c r="I64" s="84"/>
      <c r="J64" s="84"/>
      <c r="K64" s="84"/>
    </row>
    <row r="65" spans="2:11"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2:11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>
      <c r="B67" s="84"/>
      <c r="C67" s="84"/>
      <c r="D67" s="84"/>
      <c r="E67" s="84"/>
      <c r="F67" s="84"/>
      <c r="G67" s="84"/>
      <c r="H67" s="84"/>
      <c r="I67" s="84"/>
      <c r="J67" s="84"/>
      <c r="K67" s="84"/>
    </row>
    <row r="68" spans="2:11">
      <c r="B68" s="84"/>
      <c r="C68" s="84"/>
      <c r="D68" s="84"/>
      <c r="E68" s="84"/>
      <c r="F68" s="84"/>
      <c r="G68" s="84"/>
      <c r="H68" s="84"/>
      <c r="I68" s="84"/>
      <c r="J68" s="84"/>
      <c r="K68" s="84"/>
    </row>
    <row r="69" spans="2:11">
      <c r="B69" s="84"/>
      <c r="C69" s="84"/>
      <c r="D69" s="84"/>
      <c r="E69" s="84"/>
      <c r="F69" s="84"/>
      <c r="G69" s="84"/>
      <c r="H69" s="84"/>
      <c r="I69" s="84"/>
      <c r="J69" s="84"/>
      <c r="K69" s="84"/>
    </row>
    <row r="70" spans="2:11">
      <c r="B70" s="84"/>
      <c r="C70" s="84"/>
      <c r="D70" s="84"/>
      <c r="E70" s="84"/>
      <c r="F70" s="84"/>
      <c r="G70" s="84"/>
      <c r="H70" s="84"/>
      <c r="I70" s="84"/>
      <c r="J70" s="84"/>
      <c r="K70" s="84"/>
    </row>
    <row r="71" spans="2:11">
      <c r="B71" s="84"/>
      <c r="C71" s="84"/>
      <c r="D71" s="84"/>
      <c r="E71" s="84"/>
      <c r="F71" s="84"/>
      <c r="G71" s="84"/>
      <c r="H71" s="84"/>
      <c r="I71" s="84"/>
      <c r="J71" s="84"/>
      <c r="K71" s="84"/>
    </row>
    <row r="72" spans="2:11">
      <c r="B72" s="84"/>
      <c r="C72" s="84"/>
      <c r="D72" s="84"/>
      <c r="E72" s="84"/>
      <c r="F72" s="84"/>
      <c r="G72" s="84"/>
      <c r="H72" s="84"/>
      <c r="I72" s="84"/>
      <c r="J72" s="84"/>
      <c r="K72" s="84"/>
    </row>
    <row r="73" spans="2:11">
      <c r="B73" s="84"/>
      <c r="C73" s="84"/>
      <c r="D73" s="84"/>
      <c r="E73" s="84"/>
      <c r="F73" s="84"/>
      <c r="G73" s="84"/>
      <c r="H73" s="84"/>
      <c r="I73" s="84"/>
      <c r="J73" s="84"/>
      <c r="K73" s="84"/>
    </row>
    <row r="74" spans="2:11">
      <c r="B74" s="84"/>
      <c r="C74" s="84"/>
      <c r="D74" s="84"/>
      <c r="E74" s="84"/>
      <c r="F74" s="84"/>
      <c r="G74" s="84"/>
      <c r="H74" s="84"/>
      <c r="I74" s="84"/>
      <c r="J74" s="84"/>
      <c r="K74" s="84"/>
    </row>
    <row r="75" spans="2:11">
      <c r="B75" s="84"/>
      <c r="C75" s="84"/>
      <c r="D75" s="84"/>
      <c r="E75" s="84"/>
      <c r="F75" s="84"/>
      <c r="G75" s="84"/>
      <c r="H75" s="84"/>
      <c r="I75" s="84"/>
      <c r="J75" s="84"/>
      <c r="K75" s="84"/>
    </row>
    <row r="76" spans="2:11">
      <c r="B76" s="84"/>
      <c r="C76" s="84"/>
      <c r="D76" s="84"/>
      <c r="E76" s="84"/>
      <c r="F76" s="84"/>
      <c r="G76" s="84"/>
      <c r="H76" s="84"/>
      <c r="I76" s="84"/>
      <c r="J76" s="84"/>
      <c r="K76" s="84"/>
    </row>
    <row r="77" spans="2:11">
      <c r="B77" s="84"/>
      <c r="C77" s="84"/>
      <c r="D77" s="84"/>
      <c r="E77" s="84"/>
      <c r="F77" s="84"/>
      <c r="G77" s="84"/>
      <c r="H77" s="84"/>
      <c r="I77" s="84"/>
      <c r="J77" s="84"/>
      <c r="K77" s="84"/>
    </row>
    <row r="78" spans="2:11">
      <c r="B78" s="84"/>
      <c r="C78" s="84"/>
      <c r="D78" s="84"/>
      <c r="E78" s="84"/>
      <c r="F78" s="84"/>
      <c r="G78" s="84"/>
      <c r="H78" s="84"/>
      <c r="I78" s="84"/>
      <c r="J78" s="84"/>
      <c r="K78" s="84"/>
    </row>
    <row r="79" spans="2:11">
      <c r="B79" s="84"/>
      <c r="C79" s="84"/>
      <c r="D79" s="84"/>
      <c r="E79" s="84"/>
      <c r="F79" s="84"/>
      <c r="G79" s="84"/>
      <c r="H79" s="84"/>
      <c r="I79" s="84"/>
      <c r="J79" s="84"/>
      <c r="K79" s="84"/>
    </row>
    <row r="80" spans="2:11">
      <c r="B80" s="84"/>
      <c r="C80" s="84"/>
      <c r="D80" s="84"/>
      <c r="E80" s="84"/>
      <c r="F80" s="84"/>
      <c r="G80" s="84"/>
      <c r="H80" s="84"/>
      <c r="I80" s="84"/>
      <c r="J80" s="84"/>
      <c r="K80" s="84"/>
    </row>
    <row r="81" spans="2:11">
      <c r="B81" s="84"/>
      <c r="C81" s="84"/>
      <c r="D81" s="84"/>
      <c r="E81" s="84"/>
      <c r="F81" s="84"/>
      <c r="G81" s="84"/>
      <c r="H81" s="84"/>
      <c r="I81" s="84"/>
      <c r="J81" s="84"/>
      <c r="K81" s="84"/>
    </row>
    <row r="82" spans="2:11">
      <c r="B82" s="84"/>
      <c r="C82" s="84"/>
      <c r="D82" s="84"/>
      <c r="E82" s="84"/>
      <c r="F82" s="84"/>
      <c r="G82" s="84"/>
      <c r="H82" s="84"/>
      <c r="I82" s="84"/>
      <c r="J82" s="84"/>
      <c r="K82" s="84"/>
    </row>
    <row r="83" spans="2:11">
      <c r="B83" s="84"/>
      <c r="C83" s="84"/>
      <c r="D83" s="84"/>
      <c r="E83" s="84"/>
      <c r="F83" s="84"/>
      <c r="G83" s="84"/>
      <c r="H83" s="84"/>
      <c r="I83" s="84"/>
      <c r="J83" s="84"/>
      <c r="K83" s="84"/>
    </row>
    <row r="84" spans="2:11">
      <c r="B84" s="84"/>
      <c r="C84" s="84"/>
      <c r="D84" s="84"/>
      <c r="E84" s="84"/>
      <c r="F84" s="84"/>
      <c r="G84" s="84"/>
      <c r="H84" s="84"/>
      <c r="I84" s="84"/>
      <c r="J84" s="84"/>
      <c r="K84" s="84"/>
    </row>
    <row r="85" spans="2:11">
      <c r="B85" s="84"/>
      <c r="C85" s="84"/>
      <c r="D85" s="84"/>
      <c r="E85" s="84"/>
      <c r="F85" s="84"/>
      <c r="G85" s="84"/>
      <c r="H85" s="84"/>
      <c r="I85" s="84"/>
      <c r="J85" s="84"/>
      <c r="K85" s="84"/>
    </row>
    <row r="86" spans="2:11">
      <c r="B86" s="84"/>
      <c r="C86" s="84"/>
      <c r="D86" s="84"/>
      <c r="E86" s="84"/>
      <c r="F86" s="84"/>
      <c r="G86" s="84"/>
      <c r="H86" s="84"/>
      <c r="I86" s="84"/>
      <c r="J86" s="84"/>
      <c r="K86" s="84"/>
    </row>
    <row r="87" spans="2:11">
      <c r="B87" s="84"/>
      <c r="C87" s="84"/>
      <c r="D87" s="84"/>
      <c r="E87" s="84"/>
      <c r="F87" s="84"/>
      <c r="G87" s="84"/>
      <c r="H87" s="84"/>
      <c r="I87" s="84"/>
      <c r="J87" s="84"/>
      <c r="K87" s="84"/>
    </row>
    <row r="88" spans="2:11">
      <c r="B88" s="84"/>
      <c r="C88" s="84"/>
      <c r="D88" s="84"/>
      <c r="E88" s="84"/>
      <c r="F88" s="84"/>
      <c r="G88" s="84"/>
      <c r="H88" s="84"/>
      <c r="I88" s="84"/>
      <c r="J88" s="84"/>
      <c r="K88" s="84"/>
    </row>
    <row r="89" spans="2:11">
      <c r="B89" s="84"/>
      <c r="C89" s="84"/>
      <c r="D89" s="84"/>
      <c r="E89" s="84"/>
      <c r="F89" s="84"/>
      <c r="G89" s="84"/>
      <c r="H89" s="84"/>
      <c r="I89" s="84"/>
      <c r="J89" s="84"/>
      <c r="K89" s="84"/>
    </row>
    <row r="90" spans="2:11">
      <c r="B90" s="84"/>
      <c r="C90" s="84"/>
      <c r="D90" s="84"/>
      <c r="E90" s="84"/>
      <c r="F90" s="84"/>
      <c r="G90" s="84"/>
      <c r="H90" s="84"/>
      <c r="I90" s="84"/>
      <c r="J90" s="84"/>
      <c r="K90" s="84"/>
    </row>
    <row r="91" spans="2:11">
      <c r="B91" s="84"/>
      <c r="C91" s="84"/>
      <c r="D91" s="84"/>
      <c r="E91" s="84"/>
      <c r="F91" s="84"/>
      <c r="G91" s="84"/>
      <c r="H91" s="84"/>
      <c r="I91" s="84"/>
      <c r="J91" s="84"/>
      <c r="K91" s="84"/>
    </row>
    <row r="92" spans="2:11">
      <c r="B92" s="84"/>
      <c r="C92" s="84"/>
      <c r="D92" s="84"/>
      <c r="E92" s="84"/>
      <c r="F92" s="84"/>
      <c r="G92" s="84"/>
      <c r="H92" s="84"/>
      <c r="I92" s="84"/>
      <c r="J92" s="84"/>
      <c r="K92" s="84"/>
    </row>
    <row r="93" spans="2:11">
      <c r="B93" s="84"/>
      <c r="C93" s="84"/>
      <c r="D93" s="84"/>
      <c r="E93" s="84"/>
      <c r="F93" s="84"/>
      <c r="G93" s="84"/>
      <c r="H93" s="84"/>
      <c r="I93" s="84"/>
      <c r="J93" s="84"/>
      <c r="K93" s="84"/>
    </row>
    <row r="94" spans="2:11">
      <c r="B94" s="84"/>
      <c r="C94" s="84"/>
      <c r="D94" s="84"/>
      <c r="E94" s="84"/>
      <c r="F94" s="84"/>
      <c r="G94" s="84"/>
      <c r="H94" s="84"/>
      <c r="I94" s="84"/>
      <c r="J94" s="84"/>
      <c r="K94" s="84"/>
    </row>
    <row r="95" spans="2:11">
      <c r="B95" s="84"/>
      <c r="C95" s="84"/>
      <c r="D95" s="84"/>
      <c r="E95" s="84"/>
      <c r="F95" s="84"/>
      <c r="G95" s="84"/>
      <c r="H95" s="84"/>
      <c r="I95" s="84"/>
      <c r="J95" s="84"/>
      <c r="K95" s="84"/>
    </row>
    <row r="96" spans="2:11">
      <c r="B96" s="84"/>
      <c r="C96" s="84"/>
      <c r="D96" s="84"/>
      <c r="E96" s="84"/>
      <c r="F96" s="84"/>
      <c r="G96" s="84"/>
      <c r="H96" s="84"/>
      <c r="I96" s="84"/>
      <c r="J96" s="84"/>
      <c r="K96" s="84"/>
    </row>
    <row r="97" spans="2:11">
      <c r="B97" s="84"/>
      <c r="C97" s="84"/>
      <c r="D97" s="84"/>
      <c r="E97" s="84"/>
      <c r="F97" s="84"/>
      <c r="G97" s="84"/>
      <c r="H97" s="84"/>
      <c r="I97" s="84"/>
      <c r="J97" s="84"/>
      <c r="K97" s="84"/>
    </row>
    <row r="98" spans="2:11">
      <c r="B98" s="84"/>
      <c r="C98" s="84"/>
      <c r="D98" s="84"/>
      <c r="E98" s="84"/>
      <c r="F98" s="84"/>
      <c r="G98" s="84"/>
      <c r="H98" s="84"/>
      <c r="I98" s="84"/>
      <c r="J98" s="84"/>
      <c r="K98" s="84"/>
    </row>
    <row r="99" spans="2:11">
      <c r="B99" s="84"/>
      <c r="C99" s="84"/>
      <c r="D99" s="84"/>
      <c r="E99" s="84"/>
      <c r="F99" s="84"/>
      <c r="G99" s="84"/>
      <c r="H99" s="84"/>
      <c r="I99" s="84"/>
      <c r="J99" s="84"/>
      <c r="K99" s="84"/>
    </row>
    <row r="100" spans="2:11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>
      <c r="B101" s="84"/>
      <c r="C101" s="84"/>
      <c r="D101" s="84"/>
      <c r="E101" s="84"/>
      <c r="F101" s="84"/>
      <c r="G101" s="84"/>
      <c r="H101" s="84"/>
      <c r="I101" s="84"/>
      <c r="J101" s="84"/>
      <c r="K101" s="84"/>
    </row>
    <row r="102" spans="2:11">
      <c r="B102" s="84"/>
      <c r="C102" s="84"/>
      <c r="D102" s="84"/>
      <c r="E102" s="84"/>
      <c r="F102" s="84"/>
      <c r="G102" s="84"/>
      <c r="H102" s="84"/>
      <c r="I102" s="84"/>
      <c r="J102" s="84"/>
      <c r="K102" s="84"/>
    </row>
    <row r="103" spans="2:11">
      <c r="B103" s="84"/>
      <c r="C103" s="84"/>
      <c r="D103" s="84"/>
      <c r="E103" s="84"/>
      <c r="F103" s="84"/>
      <c r="G103" s="84"/>
      <c r="H103" s="84"/>
      <c r="I103" s="84"/>
      <c r="J103" s="84"/>
      <c r="K103" s="84"/>
    </row>
    <row r="104" spans="2:11">
      <c r="B104" s="84"/>
      <c r="C104" s="84"/>
      <c r="D104" s="84"/>
      <c r="E104" s="84"/>
      <c r="F104" s="84"/>
      <c r="G104" s="84"/>
      <c r="H104" s="84"/>
      <c r="I104" s="84"/>
      <c r="J104" s="84"/>
      <c r="K104" s="84"/>
    </row>
    <row r="105" spans="2:11">
      <c r="B105" s="84"/>
      <c r="C105" s="84"/>
      <c r="D105" s="84"/>
      <c r="E105" s="84"/>
      <c r="F105" s="84"/>
      <c r="G105" s="84"/>
      <c r="H105" s="84"/>
      <c r="I105" s="84"/>
      <c r="J105" s="84"/>
      <c r="K105" s="84"/>
    </row>
    <row r="106" spans="2:11">
      <c r="B106" s="84"/>
      <c r="C106" s="84"/>
      <c r="D106" s="84"/>
      <c r="E106" s="84"/>
      <c r="F106" s="84"/>
      <c r="G106" s="84"/>
      <c r="H106" s="84"/>
      <c r="I106" s="84"/>
      <c r="J106" s="84"/>
      <c r="K106" s="84"/>
    </row>
    <row r="107" spans="2:11">
      <c r="B107" s="84"/>
      <c r="C107" s="84"/>
      <c r="D107" s="84"/>
      <c r="E107" s="84"/>
      <c r="F107" s="84"/>
      <c r="G107" s="84"/>
      <c r="H107" s="84"/>
      <c r="I107" s="84"/>
      <c r="J107" s="84"/>
      <c r="K107" s="84"/>
    </row>
    <row r="108" spans="2:11">
      <c r="B108" s="84"/>
      <c r="C108" s="84"/>
      <c r="D108" s="84"/>
      <c r="E108" s="84"/>
      <c r="F108" s="84"/>
      <c r="G108" s="84"/>
      <c r="H108" s="84"/>
      <c r="I108" s="84"/>
      <c r="J108" s="84"/>
      <c r="K108" s="84"/>
    </row>
    <row r="109" spans="2:11">
      <c r="B109" s="84"/>
      <c r="C109" s="84"/>
      <c r="D109" s="84"/>
      <c r="E109" s="84"/>
      <c r="F109" s="84"/>
      <c r="G109" s="84"/>
      <c r="H109" s="84"/>
      <c r="I109" s="84"/>
      <c r="J109" s="84"/>
      <c r="K109" s="84"/>
    </row>
    <row r="110" spans="2:11">
      <c r="B110" s="113"/>
      <c r="C110" s="113"/>
      <c r="D110" s="122"/>
      <c r="E110" s="122"/>
      <c r="F110" s="122"/>
      <c r="G110" s="122"/>
      <c r="H110" s="122"/>
      <c r="I110" s="114"/>
      <c r="J110" s="114"/>
      <c r="K110" s="114"/>
    </row>
    <row r="111" spans="2:11">
      <c r="B111" s="113"/>
      <c r="C111" s="113"/>
      <c r="D111" s="122"/>
      <c r="E111" s="122"/>
      <c r="F111" s="122"/>
      <c r="G111" s="122"/>
      <c r="H111" s="122"/>
      <c r="I111" s="114"/>
      <c r="J111" s="114"/>
      <c r="K111" s="114"/>
    </row>
    <row r="112" spans="2:11">
      <c r="B112" s="113"/>
      <c r="C112" s="113"/>
      <c r="D112" s="122"/>
      <c r="E112" s="122"/>
      <c r="F112" s="122"/>
      <c r="G112" s="122"/>
      <c r="H112" s="122"/>
      <c r="I112" s="114"/>
      <c r="J112" s="114"/>
      <c r="K112" s="114"/>
    </row>
    <row r="113" spans="2:11">
      <c r="B113" s="113"/>
      <c r="C113" s="113"/>
      <c r="D113" s="122"/>
      <c r="E113" s="122"/>
      <c r="F113" s="122"/>
      <c r="G113" s="122"/>
      <c r="H113" s="122"/>
      <c r="I113" s="114"/>
      <c r="J113" s="114"/>
      <c r="K113" s="114"/>
    </row>
    <row r="114" spans="2:11">
      <c r="B114" s="113"/>
      <c r="C114" s="113"/>
      <c r="D114" s="122"/>
      <c r="E114" s="122"/>
      <c r="F114" s="122"/>
      <c r="G114" s="122"/>
      <c r="H114" s="122"/>
      <c r="I114" s="114"/>
      <c r="J114" s="114"/>
      <c r="K114" s="114"/>
    </row>
    <row r="115" spans="2:11">
      <c r="B115" s="113"/>
      <c r="C115" s="113"/>
      <c r="D115" s="122"/>
      <c r="E115" s="122"/>
      <c r="F115" s="122"/>
      <c r="G115" s="122"/>
      <c r="H115" s="122"/>
      <c r="I115" s="114"/>
      <c r="J115" s="114"/>
      <c r="K115" s="114"/>
    </row>
    <row r="116" spans="2:11">
      <c r="B116" s="113"/>
      <c r="C116" s="113"/>
      <c r="D116" s="122"/>
      <c r="E116" s="122"/>
      <c r="F116" s="122"/>
      <c r="G116" s="122"/>
      <c r="H116" s="122"/>
      <c r="I116" s="114"/>
      <c r="J116" s="114"/>
      <c r="K116" s="114"/>
    </row>
    <row r="117" spans="2:11">
      <c r="B117" s="113"/>
      <c r="C117" s="113"/>
      <c r="D117" s="122"/>
      <c r="E117" s="122"/>
      <c r="F117" s="122"/>
      <c r="G117" s="122"/>
      <c r="H117" s="122"/>
      <c r="I117" s="114"/>
      <c r="J117" s="114"/>
      <c r="K117" s="114"/>
    </row>
    <row r="118" spans="2:11">
      <c r="B118" s="113"/>
      <c r="C118" s="113"/>
      <c r="D118" s="122"/>
      <c r="E118" s="122"/>
      <c r="F118" s="122"/>
      <c r="G118" s="122"/>
      <c r="H118" s="122"/>
      <c r="I118" s="114"/>
      <c r="J118" s="114"/>
      <c r="K118" s="114"/>
    </row>
    <row r="119" spans="2:11">
      <c r="B119" s="113"/>
      <c r="C119" s="113"/>
      <c r="D119" s="122"/>
      <c r="E119" s="122"/>
      <c r="F119" s="122"/>
      <c r="G119" s="122"/>
      <c r="H119" s="122"/>
      <c r="I119" s="114"/>
      <c r="J119" s="114"/>
      <c r="K119" s="114"/>
    </row>
    <row r="120" spans="2:11">
      <c r="B120" s="113"/>
      <c r="C120" s="113"/>
      <c r="D120" s="122"/>
      <c r="E120" s="122"/>
      <c r="F120" s="122"/>
      <c r="G120" s="122"/>
      <c r="H120" s="122"/>
      <c r="I120" s="114"/>
      <c r="J120" s="114"/>
      <c r="K120" s="114"/>
    </row>
    <row r="121" spans="2:11">
      <c r="B121" s="113"/>
      <c r="C121" s="113"/>
      <c r="D121" s="122"/>
      <c r="E121" s="122"/>
      <c r="F121" s="122"/>
      <c r="G121" s="122"/>
      <c r="H121" s="122"/>
      <c r="I121" s="114"/>
      <c r="J121" s="114"/>
      <c r="K121" s="114"/>
    </row>
    <row r="122" spans="2:11">
      <c r="B122" s="113"/>
      <c r="C122" s="113"/>
      <c r="D122" s="122"/>
      <c r="E122" s="122"/>
      <c r="F122" s="122"/>
      <c r="G122" s="122"/>
      <c r="H122" s="122"/>
      <c r="I122" s="114"/>
      <c r="J122" s="114"/>
      <c r="K122" s="114"/>
    </row>
    <row r="123" spans="2:11">
      <c r="B123" s="113"/>
      <c r="C123" s="113"/>
      <c r="D123" s="122"/>
      <c r="E123" s="122"/>
      <c r="F123" s="122"/>
      <c r="G123" s="122"/>
      <c r="H123" s="122"/>
      <c r="I123" s="114"/>
      <c r="J123" s="114"/>
      <c r="K123" s="114"/>
    </row>
    <row r="124" spans="2:11">
      <c r="B124" s="113"/>
      <c r="C124" s="113"/>
      <c r="D124" s="122"/>
      <c r="E124" s="122"/>
      <c r="F124" s="122"/>
      <c r="G124" s="122"/>
      <c r="H124" s="122"/>
      <c r="I124" s="114"/>
      <c r="J124" s="114"/>
      <c r="K124" s="114"/>
    </row>
    <row r="125" spans="2:11">
      <c r="B125" s="113"/>
      <c r="C125" s="113"/>
      <c r="D125" s="122"/>
      <c r="E125" s="122"/>
      <c r="F125" s="122"/>
      <c r="G125" s="122"/>
      <c r="H125" s="122"/>
      <c r="I125" s="114"/>
      <c r="J125" s="114"/>
      <c r="K125" s="114"/>
    </row>
    <row r="126" spans="2:11">
      <c r="B126" s="113"/>
      <c r="C126" s="113"/>
      <c r="D126" s="122"/>
      <c r="E126" s="122"/>
      <c r="F126" s="122"/>
      <c r="G126" s="122"/>
      <c r="H126" s="122"/>
      <c r="I126" s="114"/>
      <c r="J126" s="114"/>
      <c r="K126" s="114"/>
    </row>
    <row r="127" spans="2:11">
      <c r="B127" s="113"/>
      <c r="C127" s="113"/>
      <c r="D127" s="122"/>
      <c r="E127" s="122"/>
      <c r="F127" s="122"/>
      <c r="G127" s="122"/>
      <c r="H127" s="122"/>
      <c r="I127" s="114"/>
      <c r="J127" s="114"/>
      <c r="K127" s="114"/>
    </row>
    <row r="128" spans="2:11">
      <c r="B128" s="113"/>
      <c r="C128" s="113"/>
      <c r="D128" s="122"/>
      <c r="E128" s="122"/>
      <c r="F128" s="122"/>
      <c r="G128" s="122"/>
      <c r="H128" s="122"/>
      <c r="I128" s="114"/>
      <c r="J128" s="114"/>
      <c r="K128" s="114"/>
    </row>
    <row r="129" spans="2:11">
      <c r="B129" s="113"/>
      <c r="C129" s="113"/>
      <c r="D129" s="122"/>
      <c r="E129" s="122"/>
      <c r="F129" s="122"/>
      <c r="G129" s="122"/>
      <c r="H129" s="122"/>
      <c r="I129" s="114"/>
      <c r="J129" s="114"/>
      <c r="K129" s="114"/>
    </row>
    <row r="130" spans="2:11">
      <c r="B130" s="113"/>
      <c r="C130" s="113"/>
      <c r="D130" s="122"/>
      <c r="E130" s="122"/>
      <c r="F130" s="122"/>
      <c r="G130" s="122"/>
      <c r="H130" s="122"/>
      <c r="I130" s="114"/>
      <c r="J130" s="114"/>
      <c r="K130" s="114"/>
    </row>
    <row r="131" spans="2:11">
      <c r="B131" s="113"/>
      <c r="C131" s="113"/>
      <c r="D131" s="122"/>
      <c r="E131" s="122"/>
      <c r="F131" s="122"/>
      <c r="G131" s="122"/>
      <c r="H131" s="122"/>
      <c r="I131" s="114"/>
      <c r="J131" s="114"/>
      <c r="K131" s="114"/>
    </row>
    <row r="132" spans="2:11">
      <c r="B132" s="113"/>
      <c r="C132" s="113"/>
      <c r="D132" s="122"/>
      <c r="E132" s="122"/>
      <c r="F132" s="122"/>
      <c r="G132" s="122"/>
      <c r="H132" s="122"/>
      <c r="I132" s="114"/>
      <c r="J132" s="114"/>
      <c r="K132" s="114"/>
    </row>
    <row r="133" spans="2:11">
      <c r="B133" s="113"/>
      <c r="C133" s="113"/>
      <c r="D133" s="122"/>
      <c r="E133" s="122"/>
      <c r="F133" s="122"/>
      <c r="G133" s="122"/>
      <c r="H133" s="122"/>
      <c r="I133" s="114"/>
      <c r="J133" s="114"/>
      <c r="K133" s="114"/>
    </row>
    <row r="134" spans="2:11">
      <c r="B134" s="113"/>
      <c r="C134" s="113"/>
      <c r="D134" s="122"/>
      <c r="E134" s="122"/>
      <c r="F134" s="122"/>
      <c r="G134" s="122"/>
      <c r="H134" s="122"/>
      <c r="I134" s="114"/>
      <c r="J134" s="114"/>
      <c r="K134" s="114"/>
    </row>
    <row r="135" spans="2:11">
      <c r="B135" s="113"/>
      <c r="C135" s="113"/>
      <c r="D135" s="122"/>
      <c r="E135" s="122"/>
      <c r="F135" s="122"/>
      <c r="G135" s="122"/>
      <c r="H135" s="122"/>
      <c r="I135" s="114"/>
      <c r="J135" s="114"/>
      <c r="K135" s="114"/>
    </row>
    <row r="136" spans="2:11">
      <c r="B136" s="113"/>
      <c r="C136" s="113"/>
      <c r="D136" s="122"/>
      <c r="E136" s="122"/>
      <c r="F136" s="122"/>
      <c r="G136" s="122"/>
      <c r="H136" s="122"/>
      <c r="I136" s="114"/>
      <c r="J136" s="114"/>
      <c r="K136" s="114"/>
    </row>
    <row r="137" spans="2:11">
      <c r="B137" s="113"/>
      <c r="C137" s="113"/>
      <c r="D137" s="122"/>
      <c r="E137" s="122"/>
      <c r="F137" s="122"/>
      <c r="G137" s="122"/>
      <c r="H137" s="122"/>
      <c r="I137" s="114"/>
      <c r="J137" s="114"/>
      <c r="K137" s="114"/>
    </row>
    <row r="138" spans="2:11">
      <c r="B138" s="113"/>
      <c r="C138" s="113"/>
      <c r="D138" s="122"/>
      <c r="E138" s="122"/>
      <c r="F138" s="122"/>
      <c r="G138" s="122"/>
      <c r="H138" s="122"/>
      <c r="I138" s="114"/>
      <c r="J138" s="114"/>
      <c r="K138" s="114"/>
    </row>
    <row r="139" spans="2:11">
      <c r="B139" s="113"/>
      <c r="C139" s="113"/>
      <c r="D139" s="122"/>
      <c r="E139" s="122"/>
      <c r="F139" s="122"/>
      <c r="G139" s="122"/>
      <c r="H139" s="122"/>
      <c r="I139" s="114"/>
      <c r="J139" s="114"/>
      <c r="K139" s="114"/>
    </row>
    <row r="140" spans="2:11">
      <c r="B140" s="113"/>
      <c r="C140" s="113"/>
      <c r="D140" s="122"/>
      <c r="E140" s="122"/>
      <c r="F140" s="122"/>
      <c r="G140" s="122"/>
      <c r="H140" s="122"/>
      <c r="I140" s="114"/>
      <c r="J140" s="114"/>
      <c r="K140" s="114"/>
    </row>
    <row r="141" spans="2:11">
      <c r="B141" s="113"/>
      <c r="C141" s="113"/>
      <c r="D141" s="122"/>
      <c r="E141" s="122"/>
      <c r="F141" s="122"/>
      <c r="G141" s="122"/>
      <c r="H141" s="122"/>
      <c r="I141" s="114"/>
      <c r="J141" s="114"/>
      <c r="K141" s="114"/>
    </row>
    <row r="142" spans="2:11">
      <c r="B142" s="113"/>
      <c r="C142" s="113"/>
      <c r="D142" s="122"/>
      <c r="E142" s="122"/>
      <c r="F142" s="122"/>
      <c r="G142" s="122"/>
      <c r="H142" s="122"/>
      <c r="I142" s="114"/>
      <c r="J142" s="114"/>
      <c r="K142" s="114"/>
    </row>
    <row r="143" spans="2:11">
      <c r="B143" s="113"/>
      <c r="C143" s="113"/>
      <c r="D143" s="122"/>
      <c r="E143" s="122"/>
      <c r="F143" s="122"/>
      <c r="G143" s="122"/>
      <c r="H143" s="122"/>
      <c r="I143" s="114"/>
      <c r="J143" s="114"/>
      <c r="K143" s="114"/>
    </row>
    <row r="144" spans="2:11">
      <c r="B144" s="113"/>
      <c r="C144" s="113"/>
      <c r="D144" s="122"/>
      <c r="E144" s="122"/>
      <c r="F144" s="122"/>
      <c r="G144" s="122"/>
      <c r="H144" s="122"/>
      <c r="I144" s="114"/>
      <c r="J144" s="114"/>
      <c r="K144" s="114"/>
    </row>
    <row r="145" spans="2:11">
      <c r="B145" s="113"/>
      <c r="C145" s="113"/>
      <c r="D145" s="122"/>
      <c r="E145" s="122"/>
      <c r="F145" s="122"/>
      <c r="G145" s="122"/>
      <c r="H145" s="122"/>
      <c r="I145" s="114"/>
      <c r="J145" s="114"/>
      <c r="K145" s="114"/>
    </row>
    <row r="146" spans="2:11">
      <c r="B146" s="113"/>
      <c r="C146" s="113"/>
      <c r="D146" s="122"/>
      <c r="E146" s="122"/>
      <c r="F146" s="122"/>
      <c r="G146" s="122"/>
      <c r="H146" s="122"/>
      <c r="I146" s="114"/>
      <c r="J146" s="114"/>
      <c r="K146" s="114"/>
    </row>
    <row r="147" spans="2:11">
      <c r="B147" s="113"/>
      <c r="C147" s="113"/>
      <c r="D147" s="122"/>
      <c r="E147" s="122"/>
      <c r="F147" s="122"/>
      <c r="G147" s="122"/>
      <c r="H147" s="122"/>
      <c r="I147" s="114"/>
      <c r="J147" s="114"/>
      <c r="K147" s="114"/>
    </row>
    <row r="148" spans="2:11">
      <c r="B148" s="113"/>
      <c r="C148" s="113"/>
      <c r="D148" s="122"/>
      <c r="E148" s="122"/>
      <c r="F148" s="122"/>
      <c r="G148" s="122"/>
      <c r="H148" s="122"/>
      <c r="I148" s="114"/>
      <c r="J148" s="114"/>
      <c r="K148" s="114"/>
    </row>
    <row r="149" spans="2:11">
      <c r="B149" s="113"/>
      <c r="C149" s="113"/>
      <c r="D149" s="122"/>
      <c r="E149" s="122"/>
      <c r="F149" s="122"/>
      <c r="G149" s="122"/>
      <c r="H149" s="122"/>
      <c r="I149" s="114"/>
      <c r="J149" s="114"/>
      <c r="K149" s="114"/>
    </row>
    <row r="150" spans="2:11">
      <c r="B150" s="113"/>
      <c r="C150" s="113"/>
      <c r="D150" s="122"/>
      <c r="E150" s="122"/>
      <c r="F150" s="122"/>
      <c r="G150" s="122"/>
      <c r="H150" s="122"/>
      <c r="I150" s="114"/>
      <c r="J150" s="114"/>
      <c r="K150" s="114"/>
    </row>
    <row r="151" spans="2:11">
      <c r="B151" s="113"/>
      <c r="C151" s="113"/>
      <c r="D151" s="122"/>
      <c r="E151" s="122"/>
      <c r="F151" s="122"/>
      <c r="G151" s="122"/>
      <c r="H151" s="122"/>
      <c r="I151" s="114"/>
      <c r="J151" s="114"/>
      <c r="K151" s="114"/>
    </row>
    <row r="152" spans="2:11">
      <c r="B152" s="113"/>
      <c r="C152" s="113"/>
      <c r="D152" s="122"/>
      <c r="E152" s="122"/>
      <c r="F152" s="122"/>
      <c r="G152" s="122"/>
      <c r="H152" s="122"/>
      <c r="I152" s="114"/>
      <c r="J152" s="114"/>
      <c r="K152" s="114"/>
    </row>
    <row r="153" spans="2:11">
      <c r="B153" s="113"/>
      <c r="C153" s="113"/>
      <c r="D153" s="122"/>
      <c r="E153" s="122"/>
      <c r="F153" s="122"/>
      <c r="G153" s="122"/>
      <c r="H153" s="122"/>
      <c r="I153" s="114"/>
      <c r="J153" s="114"/>
      <c r="K153" s="114"/>
    </row>
    <row r="154" spans="2:11">
      <c r="B154" s="113"/>
      <c r="C154" s="113"/>
      <c r="D154" s="122"/>
      <c r="E154" s="122"/>
      <c r="F154" s="122"/>
      <c r="G154" s="122"/>
      <c r="H154" s="122"/>
      <c r="I154" s="114"/>
      <c r="J154" s="114"/>
      <c r="K154" s="114"/>
    </row>
    <row r="155" spans="2:11">
      <c r="B155" s="113"/>
      <c r="C155" s="113"/>
      <c r="D155" s="122"/>
      <c r="E155" s="122"/>
      <c r="F155" s="122"/>
      <c r="G155" s="122"/>
      <c r="H155" s="122"/>
      <c r="I155" s="114"/>
      <c r="J155" s="114"/>
      <c r="K155" s="114"/>
    </row>
    <row r="156" spans="2:11">
      <c r="B156" s="113"/>
      <c r="C156" s="113"/>
      <c r="D156" s="122"/>
      <c r="E156" s="122"/>
      <c r="F156" s="122"/>
      <c r="G156" s="122"/>
      <c r="H156" s="122"/>
      <c r="I156" s="114"/>
      <c r="J156" s="114"/>
      <c r="K156" s="114"/>
    </row>
    <row r="157" spans="2:11">
      <c r="B157" s="113"/>
      <c r="C157" s="113"/>
      <c r="D157" s="122"/>
      <c r="E157" s="122"/>
      <c r="F157" s="122"/>
      <c r="G157" s="122"/>
      <c r="H157" s="122"/>
      <c r="I157" s="114"/>
      <c r="J157" s="114"/>
      <c r="K157" s="114"/>
    </row>
    <row r="158" spans="2:11">
      <c r="B158" s="113"/>
      <c r="C158" s="113"/>
      <c r="D158" s="122"/>
      <c r="E158" s="122"/>
      <c r="F158" s="122"/>
      <c r="G158" s="122"/>
      <c r="H158" s="122"/>
      <c r="I158" s="114"/>
      <c r="J158" s="114"/>
      <c r="K158" s="114"/>
    </row>
    <row r="159" spans="2:11">
      <c r="B159" s="113"/>
      <c r="C159" s="113"/>
      <c r="D159" s="122"/>
      <c r="E159" s="122"/>
      <c r="F159" s="122"/>
      <c r="G159" s="122"/>
      <c r="H159" s="122"/>
      <c r="I159" s="114"/>
      <c r="J159" s="114"/>
      <c r="K159" s="114"/>
    </row>
    <row r="160" spans="2:11">
      <c r="B160" s="113"/>
      <c r="C160" s="113"/>
      <c r="D160" s="122"/>
      <c r="E160" s="122"/>
      <c r="F160" s="122"/>
      <c r="G160" s="122"/>
      <c r="H160" s="122"/>
      <c r="I160" s="114"/>
      <c r="J160" s="114"/>
      <c r="K160" s="114"/>
    </row>
    <row r="161" spans="2:11">
      <c r="B161" s="113"/>
      <c r="C161" s="113"/>
      <c r="D161" s="122"/>
      <c r="E161" s="122"/>
      <c r="F161" s="122"/>
      <c r="G161" s="122"/>
      <c r="H161" s="122"/>
      <c r="I161" s="114"/>
      <c r="J161" s="114"/>
      <c r="K161" s="114"/>
    </row>
    <row r="162" spans="2:11">
      <c r="B162" s="113"/>
      <c r="C162" s="113"/>
      <c r="D162" s="122"/>
      <c r="E162" s="122"/>
      <c r="F162" s="122"/>
      <c r="G162" s="122"/>
      <c r="H162" s="122"/>
      <c r="I162" s="114"/>
      <c r="J162" s="114"/>
      <c r="K162" s="114"/>
    </row>
    <row r="163" spans="2:11">
      <c r="B163" s="113"/>
      <c r="C163" s="113"/>
      <c r="D163" s="122"/>
      <c r="E163" s="122"/>
      <c r="F163" s="122"/>
      <c r="G163" s="122"/>
      <c r="H163" s="122"/>
      <c r="I163" s="114"/>
      <c r="J163" s="114"/>
      <c r="K163" s="114"/>
    </row>
    <row r="164" spans="2:11">
      <c r="B164" s="113"/>
      <c r="C164" s="113"/>
      <c r="D164" s="122"/>
      <c r="E164" s="122"/>
      <c r="F164" s="122"/>
      <c r="G164" s="122"/>
      <c r="H164" s="122"/>
      <c r="I164" s="114"/>
      <c r="J164" s="114"/>
      <c r="K164" s="114"/>
    </row>
    <row r="165" spans="2:11">
      <c r="B165" s="113"/>
      <c r="C165" s="113"/>
      <c r="D165" s="122"/>
      <c r="E165" s="122"/>
      <c r="F165" s="122"/>
      <c r="G165" s="122"/>
      <c r="H165" s="122"/>
      <c r="I165" s="114"/>
      <c r="J165" s="114"/>
      <c r="K165" s="114"/>
    </row>
    <row r="166" spans="2:11">
      <c r="B166" s="113"/>
      <c r="C166" s="113"/>
      <c r="D166" s="122"/>
      <c r="E166" s="122"/>
      <c r="F166" s="122"/>
      <c r="G166" s="122"/>
      <c r="H166" s="122"/>
      <c r="I166" s="114"/>
      <c r="J166" s="114"/>
      <c r="K166" s="114"/>
    </row>
    <row r="167" spans="2:11">
      <c r="B167" s="113"/>
      <c r="C167" s="113"/>
      <c r="D167" s="122"/>
      <c r="E167" s="122"/>
      <c r="F167" s="122"/>
      <c r="G167" s="122"/>
      <c r="H167" s="122"/>
      <c r="I167" s="114"/>
      <c r="J167" s="114"/>
      <c r="K167" s="114"/>
    </row>
    <row r="168" spans="2:11">
      <c r="B168" s="113"/>
      <c r="C168" s="113"/>
      <c r="D168" s="122"/>
      <c r="E168" s="122"/>
      <c r="F168" s="122"/>
      <c r="G168" s="122"/>
      <c r="H168" s="122"/>
      <c r="I168" s="114"/>
      <c r="J168" s="114"/>
      <c r="K168" s="114"/>
    </row>
    <row r="169" spans="2:11">
      <c r="B169" s="113"/>
      <c r="C169" s="113"/>
      <c r="D169" s="122"/>
      <c r="E169" s="122"/>
      <c r="F169" s="122"/>
      <c r="G169" s="122"/>
      <c r="H169" s="122"/>
      <c r="I169" s="114"/>
      <c r="J169" s="114"/>
      <c r="K169" s="114"/>
    </row>
    <row r="170" spans="2:11">
      <c r="B170" s="113"/>
      <c r="C170" s="113"/>
      <c r="D170" s="122"/>
      <c r="E170" s="122"/>
      <c r="F170" s="122"/>
      <c r="G170" s="122"/>
      <c r="H170" s="122"/>
      <c r="I170" s="114"/>
      <c r="J170" s="114"/>
      <c r="K170" s="114"/>
    </row>
    <row r="171" spans="2:11">
      <c r="B171" s="113"/>
      <c r="C171" s="113"/>
      <c r="D171" s="122"/>
      <c r="E171" s="122"/>
      <c r="F171" s="122"/>
      <c r="G171" s="122"/>
      <c r="H171" s="122"/>
      <c r="I171" s="114"/>
      <c r="J171" s="114"/>
      <c r="K171" s="114"/>
    </row>
    <row r="172" spans="2:11">
      <c r="B172" s="113"/>
      <c r="C172" s="113"/>
      <c r="D172" s="122"/>
      <c r="E172" s="122"/>
      <c r="F172" s="122"/>
      <c r="G172" s="122"/>
      <c r="H172" s="122"/>
      <c r="I172" s="114"/>
      <c r="J172" s="114"/>
      <c r="K172" s="114"/>
    </row>
    <row r="173" spans="2:11">
      <c r="B173" s="113"/>
      <c r="C173" s="113"/>
      <c r="D173" s="122"/>
      <c r="E173" s="122"/>
      <c r="F173" s="122"/>
      <c r="G173" s="122"/>
      <c r="H173" s="122"/>
      <c r="I173" s="114"/>
      <c r="J173" s="114"/>
      <c r="K173" s="114"/>
    </row>
    <row r="174" spans="2:11">
      <c r="B174" s="113"/>
      <c r="C174" s="113"/>
      <c r="D174" s="122"/>
      <c r="E174" s="122"/>
      <c r="F174" s="122"/>
      <c r="G174" s="122"/>
      <c r="H174" s="122"/>
      <c r="I174" s="114"/>
      <c r="J174" s="114"/>
      <c r="K174" s="114"/>
    </row>
    <row r="175" spans="2:11">
      <c r="B175" s="113"/>
      <c r="C175" s="113"/>
      <c r="D175" s="122"/>
      <c r="E175" s="122"/>
      <c r="F175" s="122"/>
      <c r="G175" s="122"/>
      <c r="H175" s="122"/>
      <c r="I175" s="114"/>
      <c r="J175" s="114"/>
      <c r="K175" s="114"/>
    </row>
    <row r="176" spans="2:11">
      <c r="B176" s="113"/>
      <c r="C176" s="113"/>
      <c r="D176" s="122"/>
      <c r="E176" s="122"/>
      <c r="F176" s="122"/>
      <c r="G176" s="122"/>
      <c r="H176" s="122"/>
      <c r="I176" s="114"/>
      <c r="J176" s="114"/>
      <c r="K176" s="114"/>
    </row>
    <row r="177" spans="2:11">
      <c r="B177" s="113"/>
      <c r="C177" s="113"/>
      <c r="D177" s="122"/>
      <c r="E177" s="122"/>
      <c r="F177" s="122"/>
      <c r="G177" s="122"/>
      <c r="H177" s="122"/>
      <c r="I177" s="114"/>
      <c r="J177" s="114"/>
      <c r="K177" s="114"/>
    </row>
    <row r="178" spans="2:11">
      <c r="B178" s="113"/>
      <c r="C178" s="113"/>
      <c r="D178" s="122"/>
      <c r="E178" s="122"/>
      <c r="F178" s="122"/>
      <c r="G178" s="122"/>
      <c r="H178" s="122"/>
      <c r="I178" s="114"/>
      <c r="J178" s="114"/>
      <c r="K178" s="114"/>
    </row>
    <row r="179" spans="2:11">
      <c r="B179" s="113"/>
      <c r="C179" s="113"/>
      <c r="D179" s="122"/>
      <c r="E179" s="122"/>
      <c r="F179" s="122"/>
      <c r="G179" s="122"/>
      <c r="H179" s="122"/>
      <c r="I179" s="114"/>
      <c r="J179" s="114"/>
      <c r="K179" s="114"/>
    </row>
    <row r="180" spans="2:11">
      <c r="B180" s="113"/>
      <c r="C180" s="113"/>
      <c r="D180" s="122"/>
      <c r="E180" s="122"/>
      <c r="F180" s="122"/>
      <c r="G180" s="122"/>
      <c r="H180" s="122"/>
      <c r="I180" s="114"/>
      <c r="J180" s="114"/>
      <c r="K180" s="114"/>
    </row>
    <row r="181" spans="2:11">
      <c r="B181" s="113"/>
      <c r="C181" s="113"/>
      <c r="D181" s="122"/>
      <c r="E181" s="122"/>
      <c r="F181" s="122"/>
      <c r="G181" s="122"/>
      <c r="H181" s="122"/>
      <c r="I181" s="114"/>
      <c r="J181" s="114"/>
      <c r="K181" s="114"/>
    </row>
    <row r="182" spans="2:11">
      <c r="B182" s="113"/>
      <c r="C182" s="113"/>
      <c r="D182" s="122"/>
      <c r="E182" s="122"/>
      <c r="F182" s="122"/>
      <c r="G182" s="122"/>
      <c r="H182" s="122"/>
      <c r="I182" s="114"/>
      <c r="J182" s="114"/>
      <c r="K182" s="114"/>
    </row>
    <row r="183" spans="2:11">
      <c r="B183" s="113"/>
      <c r="C183" s="113"/>
      <c r="D183" s="122"/>
      <c r="E183" s="122"/>
      <c r="F183" s="122"/>
      <c r="G183" s="122"/>
      <c r="H183" s="122"/>
      <c r="I183" s="114"/>
      <c r="J183" s="114"/>
      <c r="K183" s="114"/>
    </row>
    <row r="184" spans="2:11">
      <c r="B184" s="113"/>
      <c r="C184" s="113"/>
      <c r="D184" s="122"/>
      <c r="E184" s="122"/>
      <c r="F184" s="122"/>
      <c r="G184" s="122"/>
      <c r="H184" s="122"/>
      <c r="I184" s="114"/>
      <c r="J184" s="114"/>
      <c r="K184" s="114"/>
    </row>
    <row r="185" spans="2:11">
      <c r="B185" s="113"/>
      <c r="C185" s="113"/>
      <c r="D185" s="122"/>
      <c r="E185" s="122"/>
      <c r="F185" s="122"/>
      <c r="G185" s="122"/>
      <c r="H185" s="122"/>
      <c r="I185" s="114"/>
      <c r="J185" s="114"/>
      <c r="K185" s="114"/>
    </row>
    <row r="186" spans="2:11">
      <c r="B186" s="113"/>
      <c r="C186" s="113"/>
      <c r="D186" s="122"/>
      <c r="E186" s="122"/>
      <c r="F186" s="122"/>
      <c r="G186" s="122"/>
      <c r="H186" s="122"/>
      <c r="I186" s="114"/>
      <c r="J186" s="114"/>
      <c r="K186" s="114"/>
    </row>
    <row r="187" spans="2:11">
      <c r="B187" s="113"/>
      <c r="C187" s="113"/>
      <c r="D187" s="122"/>
      <c r="E187" s="122"/>
      <c r="F187" s="122"/>
      <c r="G187" s="122"/>
      <c r="H187" s="122"/>
      <c r="I187" s="114"/>
      <c r="J187" s="114"/>
      <c r="K187" s="114"/>
    </row>
    <row r="188" spans="2:11">
      <c r="B188" s="113"/>
      <c r="C188" s="113"/>
      <c r="D188" s="122"/>
      <c r="E188" s="122"/>
      <c r="F188" s="122"/>
      <c r="G188" s="122"/>
      <c r="H188" s="122"/>
      <c r="I188" s="114"/>
      <c r="J188" s="114"/>
      <c r="K188" s="114"/>
    </row>
    <row r="189" spans="2:11">
      <c r="B189" s="113"/>
      <c r="C189" s="113"/>
      <c r="D189" s="122"/>
      <c r="E189" s="122"/>
      <c r="F189" s="122"/>
      <c r="G189" s="122"/>
      <c r="H189" s="122"/>
      <c r="I189" s="114"/>
      <c r="J189" s="114"/>
      <c r="K189" s="114"/>
    </row>
    <row r="190" spans="2:11">
      <c r="B190" s="113"/>
      <c r="C190" s="113"/>
      <c r="D190" s="122"/>
      <c r="E190" s="122"/>
      <c r="F190" s="122"/>
      <c r="G190" s="122"/>
      <c r="H190" s="122"/>
      <c r="I190" s="114"/>
      <c r="J190" s="114"/>
      <c r="K190" s="114"/>
    </row>
    <row r="191" spans="2:11">
      <c r="B191" s="113"/>
      <c r="C191" s="113"/>
      <c r="D191" s="122"/>
      <c r="E191" s="122"/>
      <c r="F191" s="122"/>
      <c r="G191" s="122"/>
      <c r="H191" s="122"/>
      <c r="I191" s="114"/>
      <c r="J191" s="114"/>
      <c r="K191" s="114"/>
    </row>
    <row r="192" spans="2:11">
      <c r="B192" s="113"/>
      <c r="C192" s="113"/>
      <c r="D192" s="122"/>
      <c r="E192" s="122"/>
      <c r="F192" s="122"/>
      <c r="G192" s="122"/>
      <c r="H192" s="122"/>
      <c r="I192" s="114"/>
      <c r="J192" s="114"/>
      <c r="K192" s="114"/>
    </row>
    <row r="193" spans="2:11">
      <c r="B193" s="113"/>
      <c r="C193" s="113"/>
      <c r="D193" s="122"/>
      <c r="E193" s="122"/>
      <c r="F193" s="122"/>
      <c r="G193" s="122"/>
      <c r="H193" s="122"/>
      <c r="I193" s="114"/>
      <c r="J193" s="114"/>
      <c r="K193" s="114"/>
    </row>
    <row r="194" spans="2:11">
      <c r="B194" s="113"/>
      <c r="C194" s="113"/>
      <c r="D194" s="122"/>
      <c r="E194" s="122"/>
      <c r="F194" s="122"/>
      <c r="G194" s="122"/>
      <c r="H194" s="122"/>
      <c r="I194" s="114"/>
      <c r="J194" s="114"/>
      <c r="K194" s="114"/>
    </row>
    <row r="195" spans="2:11">
      <c r="B195" s="113"/>
      <c r="C195" s="113"/>
      <c r="D195" s="122"/>
      <c r="E195" s="122"/>
      <c r="F195" s="122"/>
      <c r="G195" s="122"/>
      <c r="H195" s="122"/>
      <c r="I195" s="114"/>
      <c r="J195" s="114"/>
      <c r="K195" s="114"/>
    </row>
    <row r="196" spans="2:11">
      <c r="B196" s="113"/>
      <c r="C196" s="113"/>
      <c r="D196" s="122"/>
      <c r="E196" s="122"/>
      <c r="F196" s="122"/>
      <c r="G196" s="122"/>
      <c r="H196" s="122"/>
      <c r="I196" s="114"/>
      <c r="J196" s="114"/>
      <c r="K196" s="114"/>
    </row>
    <row r="197" spans="2:11">
      <c r="B197" s="113"/>
      <c r="C197" s="113"/>
      <c r="D197" s="122"/>
      <c r="E197" s="122"/>
      <c r="F197" s="122"/>
      <c r="G197" s="122"/>
      <c r="H197" s="122"/>
      <c r="I197" s="114"/>
      <c r="J197" s="114"/>
      <c r="K197" s="114"/>
    </row>
    <row r="198" spans="2:11">
      <c r="B198" s="113"/>
      <c r="C198" s="113"/>
      <c r="D198" s="122"/>
      <c r="E198" s="122"/>
      <c r="F198" s="122"/>
      <c r="G198" s="122"/>
      <c r="H198" s="122"/>
      <c r="I198" s="114"/>
      <c r="J198" s="114"/>
      <c r="K198" s="114"/>
    </row>
    <row r="199" spans="2:11">
      <c r="B199" s="113"/>
      <c r="C199" s="113"/>
      <c r="D199" s="122"/>
      <c r="E199" s="122"/>
      <c r="F199" s="122"/>
      <c r="G199" s="122"/>
      <c r="H199" s="122"/>
      <c r="I199" s="114"/>
      <c r="J199" s="114"/>
      <c r="K199" s="114"/>
    </row>
    <row r="200" spans="2:11">
      <c r="B200" s="113"/>
      <c r="C200" s="113"/>
      <c r="D200" s="122"/>
      <c r="E200" s="122"/>
      <c r="F200" s="122"/>
      <c r="G200" s="122"/>
      <c r="H200" s="122"/>
      <c r="I200" s="114"/>
      <c r="J200" s="114"/>
      <c r="K200" s="114"/>
    </row>
    <row r="201" spans="2:11">
      <c r="B201" s="113"/>
      <c r="C201" s="113"/>
      <c r="D201" s="122"/>
      <c r="E201" s="122"/>
      <c r="F201" s="122"/>
      <c r="G201" s="122"/>
      <c r="H201" s="122"/>
      <c r="I201" s="114"/>
      <c r="J201" s="114"/>
      <c r="K201" s="114"/>
    </row>
    <row r="202" spans="2:11">
      <c r="B202" s="113"/>
      <c r="C202" s="113"/>
      <c r="D202" s="122"/>
      <c r="E202" s="122"/>
      <c r="F202" s="122"/>
      <c r="G202" s="122"/>
      <c r="H202" s="122"/>
      <c r="I202" s="114"/>
      <c r="J202" s="114"/>
      <c r="K202" s="114"/>
    </row>
    <row r="203" spans="2:11">
      <c r="B203" s="113"/>
      <c r="C203" s="113"/>
      <c r="D203" s="122"/>
      <c r="E203" s="122"/>
      <c r="F203" s="122"/>
      <c r="G203" s="122"/>
      <c r="H203" s="122"/>
      <c r="I203" s="114"/>
      <c r="J203" s="114"/>
      <c r="K203" s="114"/>
    </row>
    <row r="204" spans="2:11">
      <c r="B204" s="113"/>
      <c r="C204" s="113"/>
      <c r="D204" s="122"/>
      <c r="E204" s="122"/>
      <c r="F204" s="122"/>
      <c r="G204" s="122"/>
      <c r="H204" s="122"/>
      <c r="I204" s="114"/>
      <c r="J204" s="114"/>
      <c r="K204" s="114"/>
    </row>
    <row r="205" spans="2:11">
      <c r="B205" s="113"/>
      <c r="C205" s="113"/>
      <c r="D205" s="122"/>
      <c r="E205" s="122"/>
      <c r="F205" s="122"/>
      <c r="G205" s="122"/>
      <c r="H205" s="122"/>
      <c r="I205" s="114"/>
      <c r="J205" s="114"/>
      <c r="K205" s="114"/>
    </row>
    <row r="206" spans="2:11">
      <c r="B206" s="113"/>
      <c r="C206" s="113"/>
      <c r="D206" s="122"/>
      <c r="E206" s="122"/>
      <c r="F206" s="122"/>
      <c r="G206" s="122"/>
      <c r="H206" s="122"/>
      <c r="I206" s="114"/>
      <c r="J206" s="114"/>
      <c r="K206" s="114"/>
    </row>
    <row r="207" spans="2:11">
      <c r="B207" s="113"/>
      <c r="C207" s="113"/>
      <c r="D207" s="122"/>
      <c r="E207" s="122"/>
      <c r="F207" s="122"/>
      <c r="G207" s="122"/>
      <c r="H207" s="122"/>
      <c r="I207" s="114"/>
      <c r="J207" s="114"/>
      <c r="K207" s="114"/>
    </row>
    <row r="208" spans="2:11">
      <c r="B208" s="113"/>
      <c r="C208" s="113"/>
      <c r="D208" s="122"/>
      <c r="E208" s="122"/>
      <c r="F208" s="122"/>
      <c r="G208" s="122"/>
      <c r="H208" s="122"/>
      <c r="I208" s="114"/>
      <c r="J208" s="114"/>
      <c r="K208" s="114"/>
    </row>
    <row r="209" spans="2:11">
      <c r="B209" s="113"/>
      <c r="C209" s="113"/>
      <c r="D209" s="122"/>
      <c r="E209" s="122"/>
      <c r="F209" s="122"/>
      <c r="G209" s="122"/>
      <c r="H209" s="122"/>
      <c r="I209" s="114"/>
      <c r="J209" s="114"/>
      <c r="K209" s="114"/>
    </row>
    <row r="210" spans="2:11">
      <c r="B210" s="113"/>
      <c r="C210" s="113"/>
      <c r="D210" s="122"/>
      <c r="E210" s="122"/>
      <c r="F210" s="122"/>
      <c r="G210" s="122"/>
      <c r="H210" s="122"/>
      <c r="I210" s="114"/>
      <c r="J210" s="114"/>
      <c r="K210" s="114"/>
    </row>
    <row r="211" spans="2:11">
      <c r="B211" s="113"/>
      <c r="C211" s="113"/>
      <c r="D211" s="122"/>
      <c r="E211" s="122"/>
      <c r="F211" s="122"/>
      <c r="G211" s="122"/>
      <c r="H211" s="122"/>
      <c r="I211" s="114"/>
      <c r="J211" s="114"/>
      <c r="K211" s="114"/>
    </row>
    <row r="212" spans="2:11">
      <c r="B212" s="113"/>
      <c r="C212" s="113"/>
      <c r="D212" s="122"/>
      <c r="E212" s="122"/>
      <c r="F212" s="122"/>
      <c r="G212" s="122"/>
      <c r="H212" s="122"/>
      <c r="I212" s="114"/>
      <c r="J212" s="114"/>
      <c r="K212" s="114"/>
    </row>
    <row r="213" spans="2:11">
      <c r="B213" s="113"/>
      <c r="C213" s="113"/>
      <c r="D213" s="122"/>
      <c r="E213" s="122"/>
      <c r="F213" s="122"/>
      <c r="G213" s="122"/>
      <c r="H213" s="122"/>
      <c r="I213" s="114"/>
      <c r="J213" s="114"/>
      <c r="K213" s="114"/>
    </row>
    <row r="214" spans="2:11">
      <c r="B214" s="113"/>
      <c r="C214" s="113"/>
      <c r="D214" s="122"/>
      <c r="E214" s="122"/>
      <c r="F214" s="122"/>
      <c r="G214" s="122"/>
      <c r="H214" s="122"/>
      <c r="I214" s="114"/>
      <c r="J214" s="114"/>
      <c r="K214" s="114"/>
    </row>
    <row r="215" spans="2:11">
      <c r="B215" s="113"/>
      <c r="C215" s="113"/>
      <c r="D215" s="122"/>
      <c r="E215" s="122"/>
      <c r="F215" s="122"/>
      <c r="G215" s="122"/>
      <c r="H215" s="122"/>
      <c r="I215" s="114"/>
      <c r="J215" s="114"/>
      <c r="K215" s="114"/>
    </row>
    <row r="216" spans="2:11">
      <c r="B216" s="113"/>
      <c r="C216" s="113"/>
      <c r="D216" s="122"/>
      <c r="E216" s="122"/>
      <c r="F216" s="122"/>
      <c r="G216" s="122"/>
      <c r="H216" s="122"/>
      <c r="I216" s="114"/>
      <c r="J216" s="114"/>
      <c r="K216" s="114"/>
    </row>
    <row r="217" spans="2:11">
      <c r="B217" s="113"/>
      <c r="C217" s="113"/>
      <c r="D217" s="122"/>
      <c r="E217" s="122"/>
      <c r="F217" s="122"/>
      <c r="G217" s="122"/>
      <c r="H217" s="122"/>
      <c r="I217" s="114"/>
      <c r="J217" s="114"/>
      <c r="K217" s="114"/>
    </row>
    <row r="218" spans="2:11">
      <c r="B218" s="113"/>
      <c r="C218" s="113"/>
      <c r="D218" s="122"/>
      <c r="E218" s="122"/>
      <c r="F218" s="122"/>
      <c r="G218" s="122"/>
      <c r="H218" s="122"/>
      <c r="I218" s="114"/>
      <c r="J218" s="114"/>
      <c r="K218" s="114"/>
    </row>
    <row r="219" spans="2:11">
      <c r="B219" s="113"/>
      <c r="C219" s="113"/>
      <c r="D219" s="122"/>
      <c r="E219" s="122"/>
      <c r="F219" s="122"/>
      <c r="G219" s="122"/>
      <c r="H219" s="122"/>
      <c r="I219" s="114"/>
      <c r="J219" s="114"/>
      <c r="K219" s="114"/>
    </row>
    <row r="220" spans="2:11">
      <c r="B220" s="113"/>
      <c r="C220" s="113"/>
      <c r="D220" s="122"/>
      <c r="E220" s="122"/>
      <c r="F220" s="122"/>
      <c r="G220" s="122"/>
      <c r="H220" s="122"/>
      <c r="I220" s="114"/>
      <c r="J220" s="114"/>
      <c r="K220" s="114"/>
    </row>
    <row r="221" spans="2:11">
      <c r="B221" s="113"/>
      <c r="C221" s="113"/>
      <c r="D221" s="122"/>
      <c r="E221" s="122"/>
      <c r="F221" s="122"/>
      <c r="G221" s="122"/>
      <c r="H221" s="122"/>
      <c r="I221" s="114"/>
      <c r="J221" s="114"/>
      <c r="K221" s="114"/>
    </row>
    <row r="222" spans="2:11">
      <c r="B222" s="113"/>
      <c r="C222" s="113"/>
      <c r="D222" s="122"/>
      <c r="E222" s="122"/>
      <c r="F222" s="122"/>
      <c r="G222" s="122"/>
      <c r="H222" s="122"/>
      <c r="I222" s="114"/>
      <c r="J222" s="114"/>
      <c r="K222" s="114"/>
    </row>
    <row r="223" spans="2:11">
      <c r="B223" s="113"/>
      <c r="C223" s="113"/>
      <c r="D223" s="122"/>
      <c r="E223" s="122"/>
      <c r="F223" s="122"/>
      <c r="G223" s="122"/>
      <c r="H223" s="122"/>
      <c r="I223" s="114"/>
      <c r="J223" s="114"/>
      <c r="K223" s="114"/>
    </row>
    <row r="224" spans="2:11">
      <c r="B224" s="113"/>
      <c r="C224" s="113"/>
      <c r="D224" s="122"/>
      <c r="E224" s="122"/>
      <c r="F224" s="122"/>
      <c r="G224" s="122"/>
      <c r="H224" s="122"/>
      <c r="I224" s="114"/>
      <c r="J224" s="114"/>
      <c r="K224" s="114"/>
    </row>
    <row r="225" spans="2:11">
      <c r="B225" s="113"/>
      <c r="C225" s="113"/>
      <c r="D225" s="122"/>
      <c r="E225" s="122"/>
      <c r="F225" s="122"/>
      <c r="G225" s="122"/>
      <c r="H225" s="122"/>
      <c r="I225" s="114"/>
      <c r="J225" s="114"/>
      <c r="K225" s="114"/>
    </row>
    <row r="226" spans="2:11">
      <c r="B226" s="113"/>
      <c r="C226" s="113"/>
      <c r="D226" s="122"/>
      <c r="E226" s="122"/>
      <c r="F226" s="122"/>
      <c r="G226" s="122"/>
      <c r="H226" s="122"/>
      <c r="I226" s="114"/>
      <c r="J226" s="114"/>
      <c r="K226" s="114"/>
    </row>
    <row r="227" spans="2:11">
      <c r="B227" s="113"/>
      <c r="C227" s="113"/>
      <c r="D227" s="122"/>
      <c r="E227" s="122"/>
      <c r="F227" s="122"/>
      <c r="G227" s="122"/>
      <c r="H227" s="122"/>
      <c r="I227" s="114"/>
      <c r="J227" s="114"/>
      <c r="K227" s="114"/>
    </row>
    <row r="228" spans="2:11">
      <c r="B228" s="113"/>
      <c r="C228" s="113"/>
      <c r="D228" s="122"/>
      <c r="E228" s="122"/>
      <c r="F228" s="122"/>
      <c r="G228" s="122"/>
      <c r="H228" s="122"/>
      <c r="I228" s="114"/>
      <c r="J228" s="114"/>
      <c r="K228" s="114"/>
    </row>
    <row r="229" spans="2:11">
      <c r="B229" s="113"/>
      <c r="C229" s="113"/>
      <c r="D229" s="122"/>
      <c r="E229" s="122"/>
      <c r="F229" s="122"/>
      <c r="G229" s="122"/>
      <c r="H229" s="122"/>
      <c r="I229" s="114"/>
      <c r="J229" s="114"/>
      <c r="K229" s="114"/>
    </row>
    <row r="230" spans="2:11">
      <c r="B230" s="113"/>
      <c r="C230" s="113"/>
      <c r="D230" s="122"/>
      <c r="E230" s="122"/>
      <c r="F230" s="122"/>
      <c r="G230" s="122"/>
      <c r="H230" s="122"/>
      <c r="I230" s="114"/>
      <c r="J230" s="114"/>
      <c r="K230" s="114"/>
    </row>
    <row r="231" spans="2:11">
      <c r="B231" s="113"/>
      <c r="C231" s="113"/>
      <c r="D231" s="122"/>
      <c r="E231" s="122"/>
      <c r="F231" s="122"/>
      <c r="G231" s="122"/>
      <c r="H231" s="122"/>
      <c r="I231" s="114"/>
      <c r="J231" s="114"/>
      <c r="K231" s="114"/>
    </row>
    <row r="232" spans="2:11">
      <c r="B232" s="113"/>
      <c r="C232" s="113"/>
      <c r="D232" s="122"/>
      <c r="E232" s="122"/>
      <c r="F232" s="122"/>
      <c r="G232" s="122"/>
      <c r="H232" s="122"/>
      <c r="I232" s="114"/>
      <c r="J232" s="114"/>
      <c r="K232" s="114"/>
    </row>
    <row r="233" spans="2:11">
      <c r="B233" s="113"/>
      <c r="C233" s="113"/>
      <c r="D233" s="122"/>
      <c r="E233" s="122"/>
      <c r="F233" s="122"/>
      <c r="G233" s="122"/>
      <c r="H233" s="122"/>
      <c r="I233" s="114"/>
      <c r="J233" s="114"/>
      <c r="K233" s="114"/>
    </row>
    <row r="234" spans="2:11">
      <c r="B234" s="113"/>
      <c r="C234" s="113"/>
      <c r="D234" s="122"/>
      <c r="E234" s="122"/>
      <c r="F234" s="122"/>
      <c r="G234" s="122"/>
      <c r="H234" s="122"/>
      <c r="I234" s="114"/>
      <c r="J234" s="114"/>
      <c r="K234" s="114"/>
    </row>
    <row r="235" spans="2:11">
      <c r="B235" s="113"/>
      <c r="C235" s="113"/>
      <c r="D235" s="122"/>
      <c r="E235" s="122"/>
      <c r="F235" s="122"/>
      <c r="G235" s="122"/>
      <c r="H235" s="122"/>
      <c r="I235" s="114"/>
      <c r="J235" s="114"/>
      <c r="K235" s="114"/>
    </row>
    <row r="236" spans="2:11">
      <c r="B236" s="113"/>
      <c r="C236" s="113"/>
      <c r="D236" s="122"/>
      <c r="E236" s="122"/>
      <c r="F236" s="122"/>
      <c r="G236" s="122"/>
      <c r="H236" s="122"/>
      <c r="I236" s="114"/>
      <c r="J236" s="114"/>
      <c r="K236" s="114"/>
    </row>
    <row r="237" spans="2:11">
      <c r="B237" s="113"/>
      <c r="C237" s="113"/>
      <c r="D237" s="122"/>
      <c r="E237" s="122"/>
      <c r="F237" s="122"/>
      <c r="G237" s="122"/>
      <c r="H237" s="122"/>
      <c r="I237" s="114"/>
      <c r="J237" s="114"/>
      <c r="K237" s="114"/>
    </row>
    <row r="238" spans="2:11">
      <c r="B238" s="113"/>
      <c r="C238" s="113"/>
      <c r="D238" s="122"/>
      <c r="E238" s="122"/>
      <c r="F238" s="122"/>
      <c r="G238" s="122"/>
      <c r="H238" s="122"/>
      <c r="I238" s="114"/>
      <c r="J238" s="114"/>
      <c r="K238" s="114"/>
    </row>
    <row r="239" spans="2:11">
      <c r="B239" s="113"/>
      <c r="C239" s="113"/>
      <c r="D239" s="122"/>
      <c r="E239" s="122"/>
      <c r="F239" s="122"/>
      <c r="G239" s="122"/>
      <c r="H239" s="122"/>
      <c r="I239" s="114"/>
      <c r="J239" s="114"/>
      <c r="K239" s="114"/>
    </row>
    <row r="240" spans="2:11">
      <c r="B240" s="113"/>
      <c r="C240" s="113"/>
      <c r="D240" s="122"/>
      <c r="E240" s="122"/>
      <c r="F240" s="122"/>
      <c r="G240" s="122"/>
      <c r="H240" s="122"/>
      <c r="I240" s="114"/>
      <c r="J240" s="114"/>
      <c r="K240" s="114"/>
    </row>
    <row r="241" spans="2:11">
      <c r="B241" s="113"/>
      <c r="C241" s="113"/>
      <c r="D241" s="122"/>
      <c r="E241" s="122"/>
      <c r="F241" s="122"/>
      <c r="G241" s="122"/>
      <c r="H241" s="122"/>
      <c r="I241" s="114"/>
      <c r="J241" s="114"/>
      <c r="K241" s="114"/>
    </row>
    <row r="242" spans="2:11">
      <c r="B242" s="113"/>
      <c r="C242" s="113"/>
      <c r="D242" s="122"/>
      <c r="E242" s="122"/>
      <c r="F242" s="122"/>
      <c r="G242" s="122"/>
      <c r="H242" s="122"/>
      <c r="I242" s="114"/>
      <c r="J242" s="114"/>
      <c r="K242" s="114"/>
    </row>
    <row r="243" spans="2:11">
      <c r="B243" s="113"/>
      <c r="C243" s="113"/>
      <c r="D243" s="122"/>
      <c r="E243" s="122"/>
      <c r="F243" s="122"/>
      <c r="G243" s="122"/>
      <c r="H243" s="122"/>
      <c r="I243" s="114"/>
      <c r="J243" s="114"/>
      <c r="K243" s="114"/>
    </row>
    <row r="244" spans="2:11">
      <c r="B244" s="113"/>
      <c r="C244" s="113"/>
      <c r="D244" s="122"/>
      <c r="E244" s="122"/>
      <c r="F244" s="122"/>
      <c r="G244" s="122"/>
      <c r="H244" s="122"/>
      <c r="I244" s="114"/>
      <c r="J244" s="114"/>
      <c r="K244" s="114"/>
    </row>
    <row r="245" spans="2:11">
      <c r="B245" s="113"/>
      <c r="C245" s="113"/>
      <c r="D245" s="122"/>
      <c r="E245" s="122"/>
      <c r="F245" s="122"/>
      <c r="G245" s="122"/>
      <c r="H245" s="122"/>
      <c r="I245" s="114"/>
      <c r="J245" s="114"/>
      <c r="K245" s="114"/>
    </row>
    <row r="246" spans="2:11">
      <c r="B246" s="113"/>
      <c r="C246" s="113"/>
      <c r="D246" s="122"/>
      <c r="E246" s="122"/>
      <c r="F246" s="122"/>
      <c r="G246" s="122"/>
      <c r="H246" s="122"/>
      <c r="I246" s="114"/>
      <c r="J246" s="114"/>
      <c r="K246" s="114"/>
    </row>
    <row r="247" spans="2:11">
      <c r="B247" s="113"/>
      <c r="C247" s="113"/>
      <c r="D247" s="122"/>
      <c r="E247" s="122"/>
      <c r="F247" s="122"/>
      <c r="G247" s="122"/>
      <c r="H247" s="122"/>
      <c r="I247" s="114"/>
      <c r="J247" s="114"/>
      <c r="K247" s="114"/>
    </row>
    <row r="248" spans="2:11">
      <c r="B248" s="113"/>
      <c r="C248" s="113"/>
      <c r="D248" s="122"/>
      <c r="E248" s="122"/>
      <c r="F248" s="122"/>
      <c r="G248" s="122"/>
      <c r="H248" s="122"/>
      <c r="I248" s="114"/>
      <c r="J248" s="114"/>
      <c r="K248" s="114"/>
    </row>
    <row r="249" spans="2:11">
      <c r="B249" s="113"/>
      <c r="C249" s="113"/>
      <c r="D249" s="122"/>
      <c r="E249" s="122"/>
      <c r="F249" s="122"/>
      <c r="G249" s="122"/>
      <c r="H249" s="122"/>
      <c r="I249" s="114"/>
      <c r="J249" s="114"/>
      <c r="K249" s="114"/>
    </row>
    <row r="250" spans="2:11">
      <c r="B250" s="113"/>
      <c r="C250" s="113"/>
      <c r="D250" s="122"/>
      <c r="E250" s="122"/>
      <c r="F250" s="122"/>
      <c r="G250" s="122"/>
      <c r="H250" s="122"/>
      <c r="I250" s="114"/>
      <c r="J250" s="114"/>
      <c r="K250" s="114"/>
    </row>
    <row r="251" spans="2:11">
      <c r="B251" s="113"/>
      <c r="C251" s="113"/>
      <c r="D251" s="122"/>
      <c r="E251" s="122"/>
      <c r="F251" s="122"/>
      <c r="G251" s="122"/>
      <c r="H251" s="122"/>
      <c r="I251" s="114"/>
      <c r="J251" s="114"/>
      <c r="K251" s="114"/>
    </row>
    <row r="252" spans="2:11">
      <c r="B252" s="113"/>
      <c r="C252" s="113"/>
      <c r="D252" s="122"/>
      <c r="E252" s="122"/>
      <c r="F252" s="122"/>
      <c r="G252" s="122"/>
      <c r="H252" s="122"/>
      <c r="I252" s="114"/>
      <c r="J252" s="114"/>
      <c r="K252" s="114"/>
    </row>
    <row r="253" spans="2:11">
      <c r="B253" s="113"/>
      <c r="C253" s="113"/>
      <c r="D253" s="122"/>
      <c r="E253" s="122"/>
      <c r="F253" s="122"/>
      <c r="G253" s="122"/>
      <c r="H253" s="122"/>
      <c r="I253" s="114"/>
      <c r="J253" s="114"/>
      <c r="K253" s="114"/>
    </row>
    <row r="254" spans="2:11">
      <c r="B254" s="113"/>
      <c r="C254" s="113"/>
      <c r="D254" s="122"/>
      <c r="E254" s="122"/>
      <c r="F254" s="122"/>
      <c r="G254" s="122"/>
      <c r="H254" s="122"/>
      <c r="I254" s="114"/>
      <c r="J254" s="114"/>
      <c r="K254" s="114"/>
    </row>
    <row r="255" spans="2:11">
      <c r="B255" s="113"/>
      <c r="C255" s="113"/>
      <c r="D255" s="122"/>
      <c r="E255" s="122"/>
      <c r="F255" s="122"/>
      <c r="G255" s="122"/>
      <c r="H255" s="122"/>
      <c r="I255" s="114"/>
      <c r="J255" s="114"/>
      <c r="K255" s="114"/>
    </row>
    <row r="256" spans="2:11">
      <c r="B256" s="113"/>
      <c r="C256" s="113"/>
      <c r="D256" s="122"/>
      <c r="E256" s="122"/>
      <c r="F256" s="122"/>
      <c r="G256" s="122"/>
      <c r="H256" s="122"/>
      <c r="I256" s="114"/>
      <c r="J256" s="114"/>
      <c r="K256" s="114"/>
    </row>
    <row r="257" spans="2:11">
      <c r="B257" s="113"/>
      <c r="C257" s="113"/>
      <c r="D257" s="122"/>
      <c r="E257" s="122"/>
      <c r="F257" s="122"/>
      <c r="G257" s="122"/>
      <c r="H257" s="122"/>
      <c r="I257" s="114"/>
      <c r="J257" s="114"/>
      <c r="K257" s="114"/>
    </row>
    <row r="258" spans="2:11">
      <c r="B258" s="113"/>
      <c r="C258" s="113"/>
      <c r="D258" s="122"/>
      <c r="E258" s="122"/>
      <c r="F258" s="122"/>
      <c r="G258" s="122"/>
      <c r="H258" s="122"/>
      <c r="I258" s="114"/>
      <c r="J258" s="114"/>
      <c r="K258" s="114"/>
    </row>
    <row r="259" spans="2:11">
      <c r="B259" s="113"/>
      <c r="C259" s="113"/>
      <c r="D259" s="122"/>
      <c r="E259" s="122"/>
      <c r="F259" s="122"/>
      <c r="G259" s="122"/>
      <c r="H259" s="122"/>
      <c r="I259" s="114"/>
      <c r="J259" s="114"/>
      <c r="K259" s="114"/>
    </row>
    <row r="260" spans="2:11">
      <c r="B260" s="113"/>
      <c r="C260" s="113"/>
      <c r="D260" s="122"/>
      <c r="E260" s="122"/>
      <c r="F260" s="122"/>
      <c r="G260" s="122"/>
      <c r="H260" s="122"/>
      <c r="I260" s="114"/>
      <c r="J260" s="114"/>
      <c r="K260" s="114"/>
    </row>
    <row r="261" spans="2:11">
      <c r="B261" s="113"/>
      <c r="C261" s="113"/>
      <c r="D261" s="122"/>
      <c r="E261" s="122"/>
      <c r="F261" s="122"/>
      <c r="G261" s="122"/>
      <c r="H261" s="122"/>
      <c r="I261" s="114"/>
      <c r="J261" s="114"/>
      <c r="K261" s="114"/>
    </row>
    <row r="262" spans="2:11">
      <c r="B262" s="113"/>
      <c r="C262" s="113"/>
      <c r="D262" s="122"/>
      <c r="E262" s="122"/>
      <c r="F262" s="122"/>
      <c r="G262" s="122"/>
      <c r="H262" s="122"/>
      <c r="I262" s="114"/>
      <c r="J262" s="114"/>
      <c r="K262" s="114"/>
    </row>
    <row r="263" spans="2:11">
      <c r="B263" s="113"/>
      <c r="C263" s="113"/>
      <c r="D263" s="122"/>
      <c r="E263" s="122"/>
      <c r="F263" s="122"/>
      <c r="G263" s="122"/>
      <c r="H263" s="122"/>
      <c r="I263" s="114"/>
      <c r="J263" s="114"/>
      <c r="K263" s="114"/>
    </row>
    <row r="264" spans="2:11">
      <c r="B264" s="113"/>
      <c r="C264" s="113"/>
      <c r="D264" s="122"/>
      <c r="E264" s="122"/>
      <c r="F264" s="122"/>
      <c r="G264" s="122"/>
      <c r="H264" s="122"/>
      <c r="I264" s="114"/>
      <c r="J264" s="114"/>
      <c r="K264" s="114"/>
    </row>
    <row r="265" spans="2:11">
      <c r="B265" s="113"/>
      <c r="C265" s="113"/>
      <c r="D265" s="122"/>
      <c r="E265" s="122"/>
      <c r="F265" s="122"/>
      <c r="G265" s="122"/>
      <c r="H265" s="122"/>
      <c r="I265" s="114"/>
      <c r="J265" s="114"/>
      <c r="K265" s="114"/>
    </row>
    <row r="266" spans="2:11">
      <c r="B266" s="113"/>
      <c r="C266" s="113"/>
      <c r="D266" s="122"/>
      <c r="E266" s="122"/>
      <c r="F266" s="122"/>
      <c r="G266" s="122"/>
      <c r="H266" s="122"/>
      <c r="I266" s="114"/>
      <c r="J266" s="114"/>
      <c r="K266" s="114"/>
    </row>
    <row r="267" spans="2:11">
      <c r="B267" s="113"/>
      <c r="C267" s="113"/>
      <c r="D267" s="122"/>
      <c r="E267" s="122"/>
      <c r="F267" s="122"/>
      <c r="G267" s="122"/>
      <c r="H267" s="122"/>
      <c r="I267" s="114"/>
      <c r="J267" s="114"/>
      <c r="K267" s="114"/>
    </row>
    <row r="268" spans="2:11">
      <c r="B268" s="113"/>
      <c r="C268" s="113"/>
      <c r="D268" s="122"/>
      <c r="E268" s="122"/>
      <c r="F268" s="122"/>
      <c r="G268" s="122"/>
      <c r="H268" s="122"/>
      <c r="I268" s="114"/>
      <c r="J268" s="114"/>
      <c r="K268" s="114"/>
    </row>
    <row r="269" spans="2:11">
      <c r="B269" s="113"/>
      <c r="C269" s="113"/>
      <c r="D269" s="122"/>
      <c r="E269" s="122"/>
      <c r="F269" s="122"/>
      <c r="G269" s="122"/>
      <c r="H269" s="122"/>
      <c r="I269" s="114"/>
      <c r="J269" s="114"/>
      <c r="K269" s="114"/>
    </row>
    <row r="270" spans="2:11">
      <c r="B270" s="113"/>
      <c r="C270" s="113"/>
      <c r="D270" s="122"/>
      <c r="E270" s="122"/>
      <c r="F270" s="122"/>
      <c r="G270" s="122"/>
      <c r="H270" s="122"/>
      <c r="I270" s="114"/>
      <c r="J270" s="114"/>
      <c r="K270" s="114"/>
    </row>
    <row r="271" spans="2:11">
      <c r="B271" s="113"/>
      <c r="C271" s="113"/>
      <c r="D271" s="122"/>
      <c r="E271" s="122"/>
      <c r="F271" s="122"/>
      <c r="G271" s="122"/>
      <c r="H271" s="122"/>
      <c r="I271" s="114"/>
      <c r="J271" s="114"/>
      <c r="K271" s="114"/>
    </row>
    <row r="272" spans="2:11">
      <c r="B272" s="113"/>
      <c r="C272" s="113"/>
      <c r="D272" s="122"/>
      <c r="E272" s="122"/>
      <c r="F272" s="122"/>
      <c r="G272" s="122"/>
      <c r="H272" s="122"/>
      <c r="I272" s="114"/>
      <c r="J272" s="114"/>
      <c r="K272" s="114"/>
    </row>
    <row r="273" spans="2:11">
      <c r="B273" s="113"/>
      <c r="C273" s="113"/>
      <c r="D273" s="122"/>
      <c r="E273" s="122"/>
      <c r="F273" s="122"/>
      <c r="G273" s="122"/>
      <c r="H273" s="122"/>
      <c r="I273" s="114"/>
      <c r="J273" s="114"/>
      <c r="K273" s="114"/>
    </row>
    <row r="274" spans="2:11">
      <c r="B274" s="113"/>
      <c r="C274" s="113"/>
      <c r="D274" s="122"/>
      <c r="E274" s="122"/>
      <c r="F274" s="122"/>
      <c r="G274" s="122"/>
      <c r="H274" s="122"/>
      <c r="I274" s="114"/>
      <c r="J274" s="114"/>
      <c r="K274" s="114"/>
    </row>
    <row r="275" spans="2:11">
      <c r="B275" s="113"/>
      <c r="C275" s="113"/>
      <c r="D275" s="122"/>
      <c r="E275" s="122"/>
      <c r="F275" s="122"/>
      <c r="G275" s="122"/>
      <c r="H275" s="122"/>
      <c r="I275" s="114"/>
      <c r="J275" s="114"/>
      <c r="K275" s="114"/>
    </row>
    <row r="276" spans="2:11">
      <c r="B276" s="113"/>
      <c r="C276" s="113"/>
      <c r="D276" s="122"/>
      <c r="E276" s="122"/>
      <c r="F276" s="122"/>
      <c r="G276" s="122"/>
      <c r="H276" s="122"/>
      <c r="I276" s="114"/>
      <c r="J276" s="114"/>
      <c r="K276" s="114"/>
    </row>
    <row r="277" spans="2:11">
      <c r="B277" s="113"/>
      <c r="C277" s="113"/>
      <c r="D277" s="122"/>
      <c r="E277" s="122"/>
      <c r="F277" s="122"/>
      <c r="G277" s="122"/>
      <c r="H277" s="122"/>
      <c r="I277" s="114"/>
      <c r="J277" s="114"/>
      <c r="K277" s="114"/>
    </row>
    <row r="278" spans="2:11">
      <c r="B278" s="113"/>
      <c r="C278" s="113"/>
      <c r="D278" s="122"/>
      <c r="E278" s="122"/>
      <c r="F278" s="122"/>
      <c r="G278" s="122"/>
      <c r="H278" s="122"/>
      <c r="I278" s="114"/>
      <c r="J278" s="114"/>
      <c r="K278" s="114"/>
    </row>
    <row r="279" spans="2:11">
      <c r="B279" s="113"/>
      <c r="C279" s="113"/>
      <c r="D279" s="122"/>
      <c r="E279" s="122"/>
      <c r="F279" s="122"/>
      <c r="G279" s="122"/>
      <c r="H279" s="122"/>
      <c r="I279" s="114"/>
      <c r="J279" s="114"/>
      <c r="K279" s="114"/>
    </row>
    <row r="280" spans="2:11">
      <c r="B280" s="113"/>
      <c r="C280" s="113"/>
      <c r="D280" s="122"/>
      <c r="E280" s="122"/>
      <c r="F280" s="122"/>
      <c r="G280" s="122"/>
      <c r="H280" s="122"/>
      <c r="I280" s="114"/>
      <c r="J280" s="114"/>
      <c r="K280" s="114"/>
    </row>
    <row r="281" spans="2:11">
      <c r="B281" s="113"/>
      <c r="C281" s="113"/>
      <c r="D281" s="122"/>
      <c r="E281" s="122"/>
      <c r="F281" s="122"/>
      <c r="G281" s="122"/>
      <c r="H281" s="122"/>
      <c r="I281" s="114"/>
      <c r="J281" s="114"/>
      <c r="K281" s="114"/>
    </row>
    <row r="282" spans="2:11">
      <c r="B282" s="113"/>
      <c r="C282" s="113"/>
      <c r="D282" s="122"/>
      <c r="E282" s="122"/>
      <c r="F282" s="122"/>
      <c r="G282" s="122"/>
      <c r="H282" s="122"/>
      <c r="I282" s="114"/>
      <c r="J282" s="114"/>
      <c r="K282" s="114"/>
    </row>
    <row r="283" spans="2:11">
      <c r="B283" s="113"/>
      <c r="C283" s="113"/>
      <c r="D283" s="122"/>
      <c r="E283" s="122"/>
      <c r="F283" s="122"/>
      <c r="G283" s="122"/>
      <c r="H283" s="122"/>
      <c r="I283" s="114"/>
      <c r="J283" s="114"/>
      <c r="K283" s="114"/>
    </row>
    <row r="284" spans="2:11">
      <c r="B284" s="113"/>
      <c r="C284" s="113"/>
      <c r="D284" s="122"/>
      <c r="E284" s="122"/>
      <c r="F284" s="122"/>
      <c r="G284" s="122"/>
      <c r="H284" s="122"/>
      <c r="I284" s="114"/>
      <c r="J284" s="114"/>
      <c r="K284" s="114"/>
    </row>
    <row r="285" spans="2:11">
      <c r="B285" s="113"/>
      <c r="C285" s="113"/>
      <c r="D285" s="122"/>
      <c r="E285" s="122"/>
      <c r="F285" s="122"/>
      <c r="G285" s="122"/>
      <c r="H285" s="122"/>
      <c r="I285" s="114"/>
      <c r="J285" s="114"/>
      <c r="K285" s="114"/>
    </row>
    <row r="286" spans="2:11">
      <c r="B286" s="113"/>
      <c r="C286" s="113"/>
      <c r="D286" s="122"/>
      <c r="E286" s="122"/>
      <c r="F286" s="122"/>
      <c r="G286" s="122"/>
      <c r="H286" s="122"/>
      <c r="I286" s="114"/>
      <c r="J286" s="114"/>
      <c r="K286" s="114"/>
    </row>
    <row r="287" spans="2:11">
      <c r="B287" s="113"/>
      <c r="C287" s="113"/>
      <c r="D287" s="122"/>
      <c r="E287" s="122"/>
      <c r="F287" s="122"/>
      <c r="G287" s="122"/>
      <c r="H287" s="122"/>
      <c r="I287" s="114"/>
      <c r="J287" s="114"/>
      <c r="K287" s="114"/>
    </row>
    <row r="288" spans="2:11">
      <c r="B288" s="113"/>
      <c r="C288" s="113"/>
      <c r="D288" s="122"/>
      <c r="E288" s="122"/>
      <c r="F288" s="122"/>
      <c r="G288" s="122"/>
      <c r="H288" s="122"/>
      <c r="I288" s="114"/>
      <c r="J288" s="114"/>
      <c r="K288" s="114"/>
    </row>
    <row r="289" spans="2:11">
      <c r="B289" s="113"/>
      <c r="C289" s="113"/>
      <c r="D289" s="122"/>
      <c r="E289" s="122"/>
      <c r="F289" s="122"/>
      <c r="G289" s="122"/>
      <c r="H289" s="122"/>
      <c r="I289" s="114"/>
      <c r="J289" s="114"/>
      <c r="K289" s="114"/>
    </row>
    <row r="290" spans="2:11">
      <c r="B290" s="113"/>
      <c r="C290" s="113"/>
      <c r="D290" s="122"/>
      <c r="E290" s="122"/>
      <c r="F290" s="122"/>
      <c r="G290" s="122"/>
      <c r="H290" s="122"/>
      <c r="I290" s="114"/>
      <c r="J290" s="114"/>
      <c r="K290" s="114"/>
    </row>
    <row r="291" spans="2:11">
      <c r="B291" s="113"/>
      <c r="C291" s="113"/>
      <c r="D291" s="122"/>
      <c r="E291" s="122"/>
      <c r="F291" s="122"/>
      <c r="G291" s="122"/>
      <c r="H291" s="122"/>
      <c r="I291" s="114"/>
      <c r="J291" s="114"/>
      <c r="K291" s="114"/>
    </row>
    <row r="292" spans="2:11">
      <c r="B292" s="113"/>
      <c r="C292" s="113"/>
      <c r="D292" s="122"/>
      <c r="E292" s="122"/>
      <c r="F292" s="122"/>
      <c r="G292" s="122"/>
      <c r="H292" s="122"/>
      <c r="I292" s="114"/>
      <c r="J292" s="114"/>
      <c r="K292" s="114"/>
    </row>
    <row r="293" spans="2:11">
      <c r="B293" s="113"/>
      <c r="C293" s="113"/>
      <c r="D293" s="122"/>
      <c r="E293" s="122"/>
      <c r="F293" s="122"/>
      <c r="G293" s="122"/>
      <c r="H293" s="122"/>
      <c r="I293" s="114"/>
      <c r="J293" s="114"/>
      <c r="K293" s="114"/>
    </row>
    <row r="294" spans="2:11">
      <c r="B294" s="113"/>
      <c r="C294" s="113"/>
      <c r="D294" s="122"/>
      <c r="E294" s="122"/>
      <c r="F294" s="122"/>
      <c r="G294" s="122"/>
      <c r="H294" s="122"/>
      <c r="I294" s="114"/>
      <c r="J294" s="114"/>
      <c r="K294" s="114"/>
    </row>
    <row r="295" spans="2:11">
      <c r="B295" s="113"/>
      <c r="C295" s="113"/>
      <c r="D295" s="122"/>
      <c r="E295" s="122"/>
      <c r="F295" s="122"/>
      <c r="G295" s="122"/>
      <c r="H295" s="122"/>
      <c r="I295" s="114"/>
      <c r="J295" s="114"/>
      <c r="K295" s="114"/>
    </row>
    <row r="296" spans="2:11">
      <c r="B296" s="113"/>
      <c r="C296" s="113"/>
      <c r="D296" s="122"/>
      <c r="E296" s="122"/>
      <c r="F296" s="122"/>
      <c r="G296" s="122"/>
      <c r="H296" s="122"/>
      <c r="I296" s="114"/>
      <c r="J296" s="114"/>
      <c r="K296" s="114"/>
    </row>
    <row r="297" spans="2:11">
      <c r="B297" s="113"/>
      <c r="C297" s="113"/>
      <c r="D297" s="122"/>
      <c r="E297" s="122"/>
      <c r="F297" s="122"/>
      <c r="G297" s="122"/>
      <c r="H297" s="122"/>
      <c r="I297" s="114"/>
      <c r="J297" s="114"/>
      <c r="K297" s="114"/>
    </row>
    <row r="298" spans="2:11">
      <c r="B298" s="113"/>
      <c r="C298" s="113"/>
      <c r="D298" s="122"/>
      <c r="E298" s="122"/>
      <c r="F298" s="122"/>
      <c r="G298" s="122"/>
      <c r="H298" s="122"/>
      <c r="I298" s="114"/>
      <c r="J298" s="114"/>
      <c r="K298" s="114"/>
    </row>
    <row r="299" spans="2:11">
      <c r="B299" s="113"/>
      <c r="C299" s="113"/>
      <c r="D299" s="122"/>
      <c r="E299" s="122"/>
      <c r="F299" s="122"/>
      <c r="G299" s="122"/>
      <c r="H299" s="122"/>
      <c r="I299" s="114"/>
      <c r="J299" s="114"/>
      <c r="K299" s="114"/>
    </row>
    <row r="300" spans="2:11">
      <c r="B300" s="113"/>
      <c r="C300" s="113"/>
      <c r="D300" s="122"/>
      <c r="E300" s="122"/>
      <c r="F300" s="122"/>
      <c r="G300" s="122"/>
      <c r="H300" s="122"/>
      <c r="I300" s="114"/>
      <c r="J300" s="114"/>
      <c r="K300" s="114"/>
    </row>
    <row r="301" spans="2:11">
      <c r="B301" s="113"/>
      <c r="C301" s="113"/>
      <c r="D301" s="122"/>
      <c r="E301" s="122"/>
      <c r="F301" s="122"/>
      <c r="G301" s="122"/>
      <c r="H301" s="122"/>
      <c r="I301" s="114"/>
      <c r="J301" s="114"/>
      <c r="K301" s="114"/>
    </row>
    <row r="302" spans="2:11">
      <c r="B302" s="113"/>
      <c r="C302" s="113"/>
      <c r="D302" s="122"/>
      <c r="E302" s="122"/>
      <c r="F302" s="122"/>
      <c r="G302" s="122"/>
      <c r="H302" s="122"/>
      <c r="I302" s="114"/>
      <c r="J302" s="114"/>
      <c r="K302" s="114"/>
    </row>
    <row r="303" spans="2:11">
      <c r="B303" s="113"/>
      <c r="C303" s="113"/>
      <c r="D303" s="122"/>
      <c r="E303" s="122"/>
      <c r="F303" s="122"/>
      <c r="G303" s="122"/>
      <c r="H303" s="122"/>
      <c r="I303" s="114"/>
      <c r="J303" s="114"/>
      <c r="K303" s="114"/>
    </row>
    <row r="304" spans="2:11">
      <c r="B304" s="113"/>
      <c r="C304" s="113"/>
      <c r="D304" s="122"/>
      <c r="E304" s="122"/>
      <c r="F304" s="122"/>
      <c r="G304" s="122"/>
      <c r="H304" s="122"/>
      <c r="I304" s="114"/>
      <c r="J304" s="114"/>
      <c r="K304" s="114"/>
    </row>
    <row r="305" spans="2:11">
      <c r="B305" s="113"/>
      <c r="C305" s="113"/>
      <c r="D305" s="122"/>
      <c r="E305" s="122"/>
      <c r="F305" s="122"/>
      <c r="G305" s="122"/>
      <c r="H305" s="122"/>
      <c r="I305" s="114"/>
      <c r="J305" s="114"/>
      <c r="K305" s="114"/>
    </row>
    <row r="306" spans="2:11">
      <c r="B306" s="113"/>
      <c r="C306" s="113"/>
      <c r="D306" s="122"/>
      <c r="E306" s="122"/>
      <c r="F306" s="122"/>
      <c r="G306" s="122"/>
      <c r="H306" s="122"/>
      <c r="I306" s="114"/>
      <c r="J306" s="114"/>
      <c r="K306" s="114"/>
    </row>
    <row r="307" spans="2:11">
      <c r="B307" s="113"/>
      <c r="C307" s="113"/>
      <c r="D307" s="122"/>
      <c r="E307" s="122"/>
      <c r="F307" s="122"/>
      <c r="G307" s="122"/>
      <c r="H307" s="122"/>
      <c r="I307" s="114"/>
      <c r="J307" s="114"/>
      <c r="K307" s="114"/>
    </row>
    <row r="308" spans="2:11">
      <c r="B308" s="113"/>
      <c r="C308" s="113"/>
      <c r="D308" s="122"/>
      <c r="E308" s="122"/>
      <c r="F308" s="122"/>
      <c r="G308" s="122"/>
      <c r="H308" s="122"/>
      <c r="I308" s="114"/>
      <c r="J308" s="114"/>
      <c r="K308" s="114"/>
    </row>
    <row r="309" spans="2:11">
      <c r="B309" s="113"/>
      <c r="C309" s="113"/>
      <c r="D309" s="122"/>
      <c r="E309" s="122"/>
      <c r="F309" s="122"/>
      <c r="G309" s="122"/>
      <c r="H309" s="122"/>
      <c r="I309" s="114"/>
      <c r="J309" s="114"/>
      <c r="K309" s="114"/>
    </row>
    <row r="310" spans="2:11">
      <c r="B310" s="113"/>
      <c r="C310" s="113"/>
      <c r="D310" s="122"/>
      <c r="E310" s="122"/>
      <c r="F310" s="122"/>
      <c r="G310" s="122"/>
      <c r="H310" s="122"/>
      <c r="I310" s="114"/>
      <c r="J310" s="114"/>
      <c r="K310" s="114"/>
    </row>
    <row r="311" spans="2:11">
      <c r="B311" s="113"/>
      <c r="C311" s="113"/>
      <c r="D311" s="122"/>
      <c r="E311" s="122"/>
      <c r="F311" s="122"/>
      <c r="G311" s="122"/>
      <c r="H311" s="122"/>
      <c r="I311" s="114"/>
      <c r="J311" s="114"/>
      <c r="K311" s="114"/>
    </row>
    <row r="312" spans="2:11">
      <c r="B312" s="113"/>
      <c r="C312" s="113"/>
      <c r="D312" s="122"/>
      <c r="E312" s="122"/>
      <c r="F312" s="122"/>
      <c r="G312" s="122"/>
      <c r="H312" s="122"/>
      <c r="I312" s="114"/>
      <c r="J312" s="114"/>
      <c r="K312" s="11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401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64.710937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855468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141</v>
      </c>
      <c r="C1" s="67" t="s" vm="1">
        <v>221</v>
      </c>
    </row>
    <row r="2" spans="2:15">
      <c r="B2" s="46" t="s">
        <v>140</v>
      </c>
      <c r="C2" s="67" t="s">
        <v>222</v>
      </c>
    </row>
    <row r="3" spans="2:15">
      <c r="B3" s="46" t="s">
        <v>142</v>
      </c>
      <c r="C3" s="67" t="s">
        <v>223</v>
      </c>
    </row>
    <row r="4" spans="2:15">
      <c r="B4" s="46" t="s">
        <v>143</v>
      </c>
      <c r="C4" s="67">
        <v>12152</v>
      </c>
    </row>
    <row r="6" spans="2:15" ht="26.25" customHeight="1">
      <c r="B6" s="127" t="s">
        <v>175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5" s="3" customFormat="1" ht="63">
      <c r="B7" s="47" t="s">
        <v>111</v>
      </c>
      <c r="C7" s="49" t="s">
        <v>44</v>
      </c>
      <c r="D7" s="49" t="s">
        <v>14</v>
      </c>
      <c r="E7" s="49" t="s">
        <v>15</v>
      </c>
      <c r="F7" s="49" t="s">
        <v>57</v>
      </c>
      <c r="G7" s="49" t="s">
        <v>98</v>
      </c>
      <c r="H7" s="49" t="s">
        <v>53</v>
      </c>
      <c r="I7" s="49" t="s">
        <v>106</v>
      </c>
      <c r="J7" s="49" t="s">
        <v>144</v>
      </c>
      <c r="K7" s="51" t="s">
        <v>145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200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84" t="s">
        <v>56</v>
      </c>
      <c r="C10" s="72"/>
      <c r="D10" s="72"/>
      <c r="E10" s="72"/>
      <c r="F10" s="72"/>
      <c r="G10" s="72"/>
      <c r="H10" s="80"/>
      <c r="I10" s="102">
        <f>I11</f>
        <v>-9.5231545250000007</v>
      </c>
      <c r="J10" s="80">
        <f>IFERROR(I10/$I$10,0)</f>
        <v>1</v>
      </c>
      <c r="K10" s="80">
        <f>I10/'סכום נכסי הקרן'!$C$42</f>
        <v>-1.8426474648763151E-4</v>
      </c>
      <c r="O10" s="1"/>
    </row>
    <row r="11" spans="2:15" ht="21" customHeight="1">
      <c r="B11" s="88" t="s">
        <v>191</v>
      </c>
      <c r="C11" s="72"/>
      <c r="D11" s="72"/>
      <c r="E11" s="72"/>
      <c r="F11" s="72"/>
      <c r="G11" s="72"/>
      <c r="H11" s="80"/>
      <c r="I11" s="102">
        <f>SUM(I12:I14)</f>
        <v>-9.5231545250000007</v>
      </c>
      <c r="J11" s="80">
        <f t="shared" ref="J11:J12" si="0">IFERROR(I11/$I$10,0)</f>
        <v>1</v>
      </c>
      <c r="K11" s="80">
        <f>I11/'סכום נכסי הקרן'!$C$42</f>
        <v>-1.8426474648763151E-4</v>
      </c>
    </row>
    <row r="12" spans="2:15">
      <c r="B12" s="71" t="s">
        <v>2551</v>
      </c>
      <c r="C12" s="72" t="s">
        <v>2552</v>
      </c>
      <c r="D12" s="72" t="s">
        <v>640</v>
      </c>
      <c r="E12" s="72"/>
      <c r="F12" s="83">
        <v>0</v>
      </c>
      <c r="G12" s="82" t="s">
        <v>128</v>
      </c>
      <c r="H12" s="83">
        <v>0</v>
      </c>
      <c r="I12" s="102">
        <v>1.588211839</v>
      </c>
      <c r="J12" s="80">
        <f t="shared" si="0"/>
        <v>-0.16677371293626045</v>
      </c>
      <c r="K12" s="80">
        <f>I12/'סכום נכסי הקרן'!$C$42</f>
        <v>3.0730515935001067E-5</v>
      </c>
    </row>
    <row r="13" spans="2:15">
      <c r="B13" s="100" t="s">
        <v>637</v>
      </c>
      <c r="C13" s="72" t="s">
        <v>638</v>
      </c>
      <c r="D13" s="72" t="s">
        <v>640</v>
      </c>
      <c r="E13" s="72"/>
      <c r="F13" s="83">
        <v>0</v>
      </c>
      <c r="G13" s="82" t="s">
        <v>128</v>
      </c>
      <c r="H13" s="83">
        <v>0</v>
      </c>
      <c r="I13" s="102">
        <v>-6.6177069720000006</v>
      </c>
      <c r="J13" s="80">
        <f t="shared" ref="J13:J14" si="1">IFERROR(I13/$I$10,0)</f>
        <v>0.6949070242037263</v>
      </c>
      <c r="K13" s="80">
        <f>I13/'סכום נכסי הקרן'!$C$42</f>
        <v>-1.2804686664737402E-4</v>
      </c>
    </row>
    <row r="14" spans="2:15">
      <c r="B14" s="100" t="s">
        <v>1416</v>
      </c>
      <c r="C14" s="72" t="s">
        <v>1417</v>
      </c>
      <c r="D14" s="72" t="s">
        <v>640</v>
      </c>
      <c r="E14" s="72"/>
      <c r="F14" s="83">
        <v>1</v>
      </c>
      <c r="G14" s="82" t="s">
        <v>128</v>
      </c>
      <c r="H14" s="83">
        <v>0</v>
      </c>
      <c r="I14" s="102">
        <v>-4.4936593919999996</v>
      </c>
      <c r="J14" s="80">
        <f t="shared" si="1"/>
        <v>0.47186668873253418</v>
      </c>
      <c r="K14" s="80">
        <f>I14/'סכום נכסי הקרן'!$C$42</f>
        <v>-8.6948395775258535E-5</v>
      </c>
    </row>
    <row r="15" spans="2:15">
      <c r="B15" s="116"/>
      <c r="C15" s="84"/>
      <c r="D15" s="84"/>
      <c r="E15" s="84"/>
      <c r="F15" s="84"/>
      <c r="G15" s="84"/>
      <c r="H15" s="84"/>
      <c r="I15" s="84"/>
      <c r="J15" s="84"/>
      <c r="K15" s="84"/>
    </row>
    <row r="16" spans="2:15"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2:11"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2:11"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2:11"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2:11">
      <c r="B20" s="113"/>
      <c r="C20" s="114"/>
      <c r="D20" s="122"/>
      <c r="E20" s="122"/>
      <c r="F20" s="122"/>
      <c r="G20" s="122"/>
      <c r="H20" s="122"/>
      <c r="I20" s="114"/>
      <c r="J20" s="114"/>
      <c r="K20" s="114"/>
    </row>
    <row r="21" spans="2:11">
      <c r="B21" s="113"/>
      <c r="C21" s="114"/>
      <c r="D21" s="122"/>
      <c r="E21" s="122"/>
      <c r="F21" s="122"/>
      <c r="G21" s="122"/>
      <c r="H21" s="122"/>
      <c r="I21" s="114"/>
      <c r="J21" s="114"/>
      <c r="K21" s="114"/>
    </row>
    <row r="22" spans="2:11">
      <c r="B22" s="113"/>
      <c r="C22" s="114"/>
      <c r="D22" s="122"/>
      <c r="E22" s="122"/>
      <c r="F22" s="122"/>
      <c r="G22" s="122"/>
      <c r="H22" s="122"/>
      <c r="I22" s="114"/>
      <c r="J22" s="114"/>
      <c r="K22" s="114"/>
    </row>
    <row r="23" spans="2:11">
      <c r="B23" s="113"/>
      <c r="C23" s="114"/>
      <c r="D23" s="122"/>
      <c r="E23" s="122"/>
      <c r="F23" s="122"/>
      <c r="G23" s="122"/>
      <c r="H23" s="122"/>
      <c r="I23" s="114"/>
      <c r="J23" s="114"/>
      <c r="K23" s="114"/>
    </row>
    <row r="24" spans="2:11">
      <c r="B24" s="113"/>
      <c r="C24" s="114"/>
      <c r="D24" s="122"/>
      <c r="E24" s="122"/>
      <c r="F24" s="122"/>
      <c r="G24" s="122"/>
      <c r="H24" s="122"/>
      <c r="I24" s="114"/>
      <c r="J24" s="114"/>
      <c r="K24" s="114"/>
    </row>
    <row r="25" spans="2:11">
      <c r="B25" s="113"/>
      <c r="C25" s="114"/>
      <c r="D25" s="122"/>
      <c r="E25" s="122"/>
      <c r="F25" s="122"/>
      <c r="G25" s="122"/>
      <c r="H25" s="122"/>
      <c r="I25" s="114"/>
      <c r="J25" s="114"/>
      <c r="K25" s="114"/>
    </row>
    <row r="26" spans="2:11">
      <c r="B26" s="113"/>
      <c r="C26" s="114"/>
      <c r="D26" s="122"/>
      <c r="E26" s="122"/>
      <c r="F26" s="122"/>
      <c r="G26" s="122"/>
      <c r="H26" s="122"/>
      <c r="I26" s="114"/>
      <c r="J26" s="114"/>
      <c r="K26" s="114"/>
    </row>
    <row r="27" spans="2:11">
      <c r="B27" s="113"/>
      <c r="C27" s="114"/>
      <c r="D27" s="122"/>
      <c r="E27" s="122"/>
      <c r="F27" s="122"/>
      <c r="G27" s="122"/>
      <c r="H27" s="122"/>
      <c r="I27" s="114"/>
      <c r="J27" s="114"/>
      <c r="K27" s="114"/>
    </row>
    <row r="28" spans="2:11">
      <c r="B28" s="113"/>
      <c r="C28" s="114"/>
      <c r="D28" s="122"/>
      <c r="E28" s="122"/>
      <c r="F28" s="122"/>
      <c r="G28" s="122"/>
      <c r="H28" s="122"/>
      <c r="I28" s="114"/>
      <c r="J28" s="114"/>
      <c r="K28" s="114"/>
    </row>
    <row r="29" spans="2:11">
      <c r="B29" s="113"/>
      <c r="C29" s="114"/>
      <c r="D29" s="122"/>
      <c r="E29" s="122"/>
      <c r="F29" s="122"/>
      <c r="G29" s="122"/>
      <c r="H29" s="122"/>
      <c r="I29" s="114"/>
      <c r="J29" s="114"/>
      <c r="K29" s="114"/>
    </row>
    <row r="30" spans="2:11">
      <c r="B30" s="113"/>
      <c r="C30" s="114"/>
      <c r="D30" s="122"/>
      <c r="E30" s="122"/>
      <c r="F30" s="122"/>
      <c r="G30" s="122"/>
      <c r="H30" s="122"/>
      <c r="I30" s="114"/>
      <c r="J30" s="114"/>
      <c r="K30" s="114"/>
    </row>
    <row r="31" spans="2:11">
      <c r="B31" s="113"/>
      <c r="C31" s="114"/>
      <c r="D31" s="122"/>
      <c r="E31" s="122"/>
      <c r="F31" s="122"/>
      <c r="G31" s="122"/>
      <c r="H31" s="122"/>
      <c r="I31" s="114"/>
      <c r="J31" s="114"/>
      <c r="K31" s="114"/>
    </row>
    <row r="32" spans="2:11">
      <c r="B32" s="113"/>
      <c r="C32" s="114"/>
      <c r="D32" s="122"/>
      <c r="E32" s="122"/>
      <c r="F32" s="122"/>
      <c r="G32" s="122"/>
      <c r="H32" s="122"/>
      <c r="I32" s="114"/>
      <c r="J32" s="114"/>
      <c r="K32" s="114"/>
    </row>
    <row r="33" spans="2:11">
      <c r="B33" s="113"/>
      <c r="C33" s="114"/>
      <c r="D33" s="122"/>
      <c r="E33" s="122"/>
      <c r="F33" s="122"/>
      <c r="G33" s="122"/>
      <c r="H33" s="122"/>
      <c r="I33" s="114"/>
      <c r="J33" s="114"/>
      <c r="K33" s="114"/>
    </row>
    <row r="34" spans="2:11">
      <c r="B34" s="113"/>
      <c r="C34" s="114"/>
      <c r="D34" s="122"/>
      <c r="E34" s="122"/>
      <c r="F34" s="122"/>
      <c r="G34" s="122"/>
      <c r="H34" s="122"/>
      <c r="I34" s="114"/>
      <c r="J34" s="114"/>
      <c r="K34" s="114"/>
    </row>
    <row r="35" spans="2:11">
      <c r="B35" s="113"/>
      <c r="C35" s="114"/>
      <c r="D35" s="122"/>
      <c r="E35" s="122"/>
      <c r="F35" s="122"/>
      <c r="G35" s="122"/>
      <c r="H35" s="122"/>
      <c r="I35" s="114"/>
      <c r="J35" s="114"/>
      <c r="K35" s="114"/>
    </row>
    <row r="36" spans="2:11">
      <c r="B36" s="113"/>
      <c r="C36" s="114"/>
      <c r="D36" s="122"/>
      <c r="E36" s="122"/>
      <c r="F36" s="122"/>
      <c r="G36" s="122"/>
      <c r="H36" s="122"/>
      <c r="I36" s="114"/>
      <c r="J36" s="114"/>
      <c r="K36" s="114"/>
    </row>
    <row r="37" spans="2:11">
      <c r="B37" s="113"/>
      <c r="C37" s="114"/>
      <c r="D37" s="122"/>
      <c r="E37" s="122"/>
      <c r="F37" s="122"/>
      <c r="G37" s="122"/>
      <c r="H37" s="122"/>
      <c r="I37" s="114"/>
      <c r="J37" s="114"/>
      <c r="K37" s="114"/>
    </row>
    <row r="38" spans="2:11">
      <c r="B38" s="113"/>
      <c r="C38" s="114"/>
      <c r="D38" s="122"/>
      <c r="E38" s="122"/>
      <c r="F38" s="122"/>
      <c r="G38" s="122"/>
      <c r="H38" s="122"/>
      <c r="I38" s="114"/>
      <c r="J38" s="114"/>
      <c r="K38" s="114"/>
    </row>
    <row r="39" spans="2:11">
      <c r="B39" s="113"/>
      <c r="C39" s="114"/>
      <c r="D39" s="122"/>
      <c r="E39" s="122"/>
      <c r="F39" s="122"/>
      <c r="G39" s="122"/>
      <c r="H39" s="122"/>
      <c r="I39" s="114"/>
      <c r="J39" s="114"/>
      <c r="K39" s="114"/>
    </row>
    <row r="40" spans="2:11">
      <c r="B40" s="113"/>
      <c r="C40" s="114"/>
      <c r="D40" s="122"/>
      <c r="E40" s="122"/>
      <c r="F40" s="122"/>
      <c r="G40" s="122"/>
      <c r="H40" s="122"/>
      <c r="I40" s="114"/>
      <c r="J40" s="114"/>
      <c r="K40" s="114"/>
    </row>
    <row r="41" spans="2:11">
      <c r="B41" s="113"/>
      <c r="C41" s="114"/>
      <c r="D41" s="122"/>
      <c r="E41" s="122"/>
      <c r="F41" s="122"/>
      <c r="G41" s="122"/>
      <c r="H41" s="122"/>
      <c r="I41" s="114"/>
      <c r="J41" s="114"/>
      <c r="K41" s="114"/>
    </row>
    <row r="42" spans="2:11">
      <c r="B42" s="113"/>
      <c r="C42" s="114"/>
      <c r="D42" s="122"/>
      <c r="E42" s="122"/>
      <c r="F42" s="122"/>
      <c r="G42" s="122"/>
      <c r="H42" s="122"/>
      <c r="I42" s="114"/>
      <c r="J42" s="114"/>
      <c r="K42" s="114"/>
    </row>
    <row r="43" spans="2:11">
      <c r="B43" s="113"/>
      <c r="C43" s="114"/>
      <c r="D43" s="122"/>
      <c r="E43" s="122"/>
      <c r="F43" s="122"/>
      <c r="G43" s="122"/>
      <c r="H43" s="122"/>
      <c r="I43" s="114"/>
      <c r="J43" s="114"/>
      <c r="K43" s="114"/>
    </row>
    <row r="44" spans="2:11">
      <c r="B44" s="113"/>
      <c r="C44" s="114"/>
      <c r="D44" s="122"/>
      <c r="E44" s="122"/>
      <c r="F44" s="122"/>
      <c r="G44" s="122"/>
      <c r="H44" s="122"/>
      <c r="I44" s="114"/>
      <c r="J44" s="114"/>
      <c r="K44" s="114"/>
    </row>
    <row r="45" spans="2:11">
      <c r="B45" s="113"/>
      <c r="C45" s="114"/>
      <c r="D45" s="122"/>
      <c r="E45" s="122"/>
      <c r="F45" s="122"/>
      <c r="G45" s="122"/>
      <c r="H45" s="122"/>
      <c r="I45" s="114"/>
      <c r="J45" s="114"/>
      <c r="K45" s="114"/>
    </row>
    <row r="46" spans="2:11">
      <c r="B46" s="113"/>
      <c r="C46" s="114"/>
      <c r="D46" s="122"/>
      <c r="E46" s="122"/>
      <c r="F46" s="122"/>
      <c r="G46" s="122"/>
      <c r="H46" s="122"/>
      <c r="I46" s="114"/>
      <c r="J46" s="114"/>
      <c r="K46" s="114"/>
    </row>
    <row r="47" spans="2:11">
      <c r="B47" s="113"/>
      <c r="C47" s="114"/>
      <c r="D47" s="122"/>
      <c r="E47" s="122"/>
      <c r="F47" s="122"/>
      <c r="G47" s="122"/>
      <c r="H47" s="122"/>
      <c r="I47" s="114"/>
      <c r="J47" s="114"/>
      <c r="K47" s="114"/>
    </row>
    <row r="48" spans="2:11">
      <c r="B48" s="113"/>
      <c r="C48" s="114"/>
      <c r="D48" s="122"/>
      <c r="E48" s="122"/>
      <c r="F48" s="122"/>
      <c r="G48" s="122"/>
      <c r="H48" s="122"/>
      <c r="I48" s="114"/>
      <c r="J48" s="114"/>
      <c r="K48" s="114"/>
    </row>
    <row r="49" spans="2:11">
      <c r="B49" s="113"/>
      <c r="C49" s="114"/>
      <c r="D49" s="122"/>
      <c r="E49" s="122"/>
      <c r="F49" s="122"/>
      <c r="G49" s="122"/>
      <c r="H49" s="122"/>
      <c r="I49" s="114"/>
      <c r="J49" s="114"/>
      <c r="K49" s="114"/>
    </row>
    <row r="50" spans="2:11">
      <c r="B50" s="113"/>
      <c r="C50" s="114"/>
      <c r="D50" s="122"/>
      <c r="E50" s="122"/>
      <c r="F50" s="122"/>
      <c r="G50" s="122"/>
      <c r="H50" s="122"/>
      <c r="I50" s="114"/>
      <c r="J50" s="114"/>
      <c r="K50" s="114"/>
    </row>
    <row r="51" spans="2:11">
      <c r="B51" s="113"/>
      <c r="C51" s="114"/>
      <c r="D51" s="122"/>
      <c r="E51" s="122"/>
      <c r="F51" s="122"/>
      <c r="G51" s="122"/>
      <c r="H51" s="122"/>
      <c r="I51" s="114"/>
      <c r="J51" s="114"/>
      <c r="K51" s="114"/>
    </row>
    <row r="52" spans="2:11">
      <c r="B52" s="113"/>
      <c r="C52" s="114"/>
      <c r="D52" s="122"/>
      <c r="E52" s="122"/>
      <c r="F52" s="122"/>
      <c r="G52" s="122"/>
      <c r="H52" s="122"/>
      <c r="I52" s="114"/>
      <c r="J52" s="114"/>
      <c r="K52" s="114"/>
    </row>
    <row r="53" spans="2:11">
      <c r="B53" s="113"/>
      <c r="C53" s="114"/>
      <c r="D53" s="122"/>
      <c r="E53" s="122"/>
      <c r="F53" s="122"/>
      <c r="G53" s="122"/>
      <c r="H53" s="122"/>
      <c r="I53" s="114"/>
      <c r="J53" s="114"/>
      <c r="K53" s="114"/>
    </row>
    <row r="54" spans="2:11">
      <c r="B54" s="113"/>
      <c r="C54" s="114"/>
      <c r="D54" s="122"/>
      <c r="E54" s="122"/>
      <c r="F54" s="122"/>
      <c r="G54" s="122"/>
      <c r="H54" s="122"/>
      <c r="I54" s="114"/>
      <c r="J54" s="114"/>
      <c r="K54" s="114"/>
    </row>
    <row r="55" spans="2:11">
      <c r="B55" s="113"/>
      <c r="C55" s="114"/>
      <c r="D55" s="122"/>
      <c r="E55" s="122"/>
      <c r="F55" s="122"/>
      <c r="G55" s="122"/>
      <c r="H55" s="122"/>
      <c r="I55" s="114"/>
      <c r="J55" s="114"/>
      <c r="K55" s="114"/>
    </row>
    <row r="56" spans="2:11">
      <c r="B56" s="113"/>
      <c r="C56" s="114"/>
      <c r="D56" s="122"/>
      <c r="E56" s="122"/>
      <c r="F56" s="122"/>
      <c r="G56" s="122"/>
      <c r="H56" s="122"/>
      <c r="I56" s="114"/>
      <c r="J56" s="114"/>
      <c r="K56" s="114"/>
    </row>
    <row r="57" spans="2:11">
      <c r="B57" s="113"/>
      <c r="C57" s="114"/>
      <c r="D57" s="122"/>
      <c r="E57" s="122"/>
      <c r="F57" s="122"/>
      <c r="G57" s="122"/>
      <c r="H57" s="122"/>
      <c r="I57" s="114"/>
      <c r="J57" s="114"/>
      <c r="K57" s="114"/>
    </row>
    <row r="58" spans="2:11">
      <c r="B58" s="113"/>
      <c r="C58" s="114"/>
      <c r="D58" s="122"/>
      <c r="E58" s="122"/>
      <c r="F58" s="122"/>
      <c r="G58" s="122"/>
      <c r="H58" s="122"/>
      <c r="I58" s="114"/>
      <c r="J58" s="114"/>
      <c r="K58" s="114"/>
    </row>
    <row r="59" spans="2:11">
      <c r="B59" s="113"/>
      <c r="C59" s="114"/>
      <c r="D59" s="122"/>
      <c r="E59" s="122"/>
      <c r="F59" s="122"/>
      <c r="G59" s="122"/>
      <c r="H59" s="122"/>
      <c r="I59" s="114"/>
      <c r="J59" s="114"/>
      <c r="K59" s="114"/>
    </row>
    <row r="60" spans="2:11">
      <c r="B60" s="113"/>
      <c r="C60" s="114"/>
      <c r="D60" s="122"/>
      <c r="E60" s="122"/>
      <c r="F60" s="122"/>
      <c r="G60" s="122"/>
      <c r="H60" s="122"/>
      <c r="I60" s="114"/>
      <c r="J60" s="114"/>
      <c r="K60" s="114"/>
    </row>
    <row r="61" spans="2:11">
      <c r="B61" s="113"/>
      <c r="C61" s="114"/>
      <c r="D61" s="122"/>
      <c r="E61" s="122"/>
      <c r="F61" s="122"/>
      <c r="G61" s="122"/>
      <c r="H61" s="122"/>
      <c r="I61" s="114"/>
      <c r="J61" s="114"/>
      <c r="K61" s="114"/>
    </row>
    <row r="62" spans="2:11">
      <c r="B62" s="113"/>
      <c r="C62" s="114"/>
      <c r="D62" s="122"/>
      <c r="E62" s="122"/>
      <c r="F62" s="122"/>
      <c r="G62" s="122"/>
      <c r="H62" s="122"/>
      <c r="I62" s="114"/>
      <c r="J62" s="114"/>
      <c r="K62" s="114"/>
    </row>
    <row r="63" spans="2:11">
      <c r="B63" s="113"/>
      <c r="C63" s="114"/>
      <c r="D63" s="122"/>
      <c r="E63" s="122"/>
      <c r="F63" s="122"/>
      <c r="G63" s="122"/>
      <c r="H63" s="122"/>
      <c r="I63" s="114"/>
      <c r="J63" s="114"/>
      <c r="K63" s="114"/>
    </row>
    <row r="64" spans="2:11">
      <c r="B64" s="113"/>
      <c r="C64" s="114"/>
      <c r="D64" s="122"/>
      <c r="E64" s="122"/>
      <c r="F64" s="122"/>
      <c r="G64" s="122"/>
      <c r="H64" s="122"/>
      <c r="I64" s="114"/>
      <c r="J64" s="114"/>
      <c r="K64" s="114"/>
    </row>
    <row r="65" spans="2:11">
      <c r="B65" s="113"/>
      <c r="C65" s="114"/>
      <c r="D65" s="122"/>
      <c r="E65" s="122"/>
      <c r="F65" s="122"/>
      <c r="G65" s="122"/>
      <c r="H65" s="122"/>
      <c r="I65" s="114"/>
      <c r="J65" s="114"/>
      <c r="K65" s="114"/>
    </row>
    <row r="66" spans="2:11">
      <c r="B66" s="113"/>
      <c r="C66" s="114"/>
      <c r="D66" s="122"/>
      <c r="E66" s="122"/>
      <c r="F66" s="122"/>
      <c r="G66" s="122"/>
      <c r="H66" s="122"/>
      <c r="I66" s="114"/>
      <c r="J66" s="114"/>
      <c r="K66" s="114"/>
    </row>
    <row r="67" spans="2:11">
      <c r="B67" s="113"/>
      <c r="C67" s="114"/>
      <c r="D67" s="122"/>
      <c r="E67" s="122"/>
      <c r="F67" s="122"/>
      <c r="G67" s="122"/>
      <c r="H67" s="122"/>
      <c r="I67" s="114"/>
      <c r="J67" s="114"/>
      <c r="K67" s="114"/>
    </row>
    <row r="68" spans="2:11">
      <c r="B68" s="113"/>
      <c r="C68" s="114"/>
      <c r="D68" s="122"/>
      <c r="E68" s="122"/>
      <c r="F68" s="122"/>
      <c r="G68" s="122"/>
      <c r="H68" s="122"/>
      <c r="I68" s="114"/>
      <c r="J68" s="114"/>
      <c r="K68" s="114"/>
    </row>
    <row r="69" spans="2:11">
      <c r="B69" s="113"/>
      <c r="C69" s="114"/>
      <c r="D69" s="122"/>
      <c r="E69" s="122"/>
      <c r="F69" s="122"/>
      <c r="G69" s="122"/>
      <c r="H69" s="122"/>
      <c r="I69" s="114"/>
      <c r="J69" s="114"/>
      <c r="K69" s="114"/>
    </row>
    <row r="70" spans="2:11">
      <c r="B70" s="113"/>
      <c r="C70" s="114"/>
      <c r="D70" s="122"/>
      <c r="E70" s="122"/>
      <c r="F70" s="122"/>
      <c r="G70" s="122"/>
      <c r="H70" s="122"/>
      <c r="I70" s="114"/>
      <c r="J70" s="114"/>
      <c r="K70" s="114"/>
    </row>
    <row r="71" spans="2:11">
      <c r="B71" s="113"/>
      <c r="C71" s="114"/>
      <c r="D71" s="122"/>
      <c r="E71" s="122"/>
      <c r="F71" s="122"/>
      <c r="G71" s="122"/>
      <c r="H71" s="122"/>
      <c r="I71" s="114"/>
      <c r="J71" s="114"/>
      <c r="K71" s="114"/>
    </row>
    <row r="72" spans="2:11">
      <c r="B72" s="113"/>
      <c r="C72" s="114"/>
      <c r="D72" s="122"/>
      <c r="E72" s="122"/>
      <c r="F72" s="122"/>
      <c r="G72" s="122"/>
      <c r="H72" s="122"/>
      <c r="I72" s="114"/>
      <c r="J72" s="114"/>
      <c r="K72" s="114"/>
    </row>
    <row r="73" spans="2:11">
      <c r="B73" s="113"/>
      <c r="C73" s="114"/>
      <c r="D73" s="122"/>
      <c r="E73" s="122"/>
      <c r="F73" s="122"/>
      <c r="G73" s="122"/>
      <c r="H73" s="122"/>
      <c r="I73" s="114"/>
      <c r="J73" s="114"/>
      <c r="K73" s="114"/>
    </row>
    <row r="74" spans="2:11">
      <c r="B74" s="113"/>
      <c r="C74" s="114"/>
      <c r="D74" s="122"/>
      <c r="E74" s="122"/>
      <c r="F74" s="122"/>
      <c r="G74" s="122"/>
      <c r="H74" s="122"/>
      <c r="I74" s="114"/>
      <c r="J74" s="114"/>
      <c r="K74" s="114"/>
    </row>
    <row r="75" spans="2:11">
      <c r="B75" s="113"/>
      <c r="C75" s="114"/>
      <c r="D75" s="122"/>
      <c r="E75" s="122"/>
      <c r="F75" s="122"/>
      <c r="G75" s="122"/>
      <c r="H75" s="122"/>
      <c r="I75" s="114"/>
      <c r="J75" s="114"/>
      <c r="K75" s="114"/>
    </row>
    <row r="76" spans="2:11">
      <c r="B76" s="113"/>
      <c r="C76" s="114"/>
      <c r="D76" s="122"/>
      <c r="E76" s="122"/>
      <c r="F76" s="122"/>
      <c r="G76" s="122"/>
      <c r="H76" s="122"/>
      <c r="I76" s="114"/>
      <c r="J76" s="114"/>
      <c r="K76" s="114"/>
    </row>
    <row r="77" spans="2:11">
      <c r="B77" s="113"/>
      <c r="C77" s="114"/>
      <c r="D77" s="122"/>
      <c r="E77" s="122"/>
      <c r="F77" s="122"/>
      <c r="G77" s="122"/>
      <c r="H77" s="122"/>
      <c r="I77" s="114"/>
      <c r="J77" s="114"/>
      <c r="K77" s="114"/>
    </row>
    <row r="78" spans="2:11">
      <c r="B78" s="113"/>
      <c r="C78" s="114"/>
      <c r="D78" s="122"/>
      <c r="E78" s="122"/>
      <c r="F78" s="122"/>
      <c r="G78" s="122"/>
      <c r="H78" s="122"/>
      <c r="I78" s="114"/>
      <c r="J78" s="114"/>
      <c r="K78" s="114"/>
    </row>
    <row r="79" spans="2:11">
      <c r="B79" s="113"/>
      <c r="C79" s="114"/>
      <c r="D79" s="122"/>
      <c r="E79" s="122"/>
      <c r="F79" s="122"/>
      <c r="G79" s="122"/>
      <c r="H79" s="122"/>
      <c r="I79" s="114"/>
      <c r="J79" s="114"/>
      <c r="K79" s="114"/>
    </row>
    <row r="80" spans="2:11">
      <c r="B80" s="113"/>
      <c r="C80" s="114"/>
      <c r="D80" s="122"/>
      <c r="E80" s="122"/>
      <c r="F80" s="122"/>
      <c r="G80" s="122"/>
      <c r="H80" s="122"/>
      <c r="I80" s="114"/>
      <c r="J80" s="114"/>
      <c r="K80" s="114"/>
    </row>
    <row r="81" spans="2:11">
      <c r="B81" s="113"/>
      <c r="C81" s="114"/>
      <c r="D81" s="122"/>
      <c r="E81" s="122"/>
      <c r="F81" s="122"/>
      <c r="G81" s="122"/>
      <c r="H81" s="122"/>
      <c r="I81" s="114"/>
      <c r="J81" s="114"/>
      <c r="K81" s="114"/>
    </row>
    <row r="82" spans="2:11">
      <c r="B82" s="113"/>
      <c r="C82" s="114"/>
      <c r="D82" s="122"/>
      <c r="E82" s="122"/>
      <c r="F82" s="122"/>
      <c r="G82" s="122"/>
      <c r="H82" s="122"/>
      <c r="I82" s="114"/>
      <c r="J82" s="114"/>
      <c r="K82" s="114"/>
    </row>
    <row r="83" spans="2:11">
      <c r="B83" s="113"/>
      <c r="C83" s="114"/>
      <c r="D83" s="122"/>
      <c r="E83" s="122"/>
      <c r="F83" s="122"/>
      <c r="G83" s="122"/>
      <c r="H83" s="122"/>
      <c r="I83" s="114"/>
      <c r="J83" s="114"/>
      <c r="K83" s="114"/>
    </row>
    <row r="84" spans="2:11">
      <c r="B84" s="113"/>
      <c r="C84" s="114"/>
      <c r="D84" s="122"/>
      <c r="E84" s="122"/>
      <c r="F84" s="122"/>
      <c r="G84" s="122"/>
      <c r="H84" s="122"/>
      <c r="I84" s="114"/>
      <c r="J84" s="114"/>
      <c r="K84" s="114"/>
    </row>
    <row r="85" spans="2:11">
      <c r="B85" s="113"/>
      <c r="C85" s="114"/>
      <c r="D85" s="122"/>
      <c r="E85" s="122"/>
      <c r="F85" s="122"/>
      <c r="G85" s="122"/>
      <c r="H85" s="122"/>
      <c r="I85" s="114"/>
      <c r="J85" s="114"/>
      <c r="K85" s="114"/>
    </row>
    <row r="86" spans="2:11">
      <c r="B86" s="113"/>
      <c r="C86" s="114"/>
      <c r="D86" s="122"/>
      <c r="E86" s="122"/>
      <c r="F86" s="122"/>
      <c r="G86" s="122"/>
      <c r="H86" s="122"/>
      <c r="I86" s="114"/>
      <c r="J86" s="114"/>
      <c r="K86" s="114"/>
    </row>
    <row r="87" spans="2:11">
      <c r="B87" s="113"/>
      <c r="C87" s="114"/>
      <c r="D87" s="122"/>
      <c r="E87" s="122"/>
      <c r="F87" s="122"/>
      <c r="G87" s="122"/>
      <c r="H87" s="122"/>
      <c r="I87" s="114"/>
      <c r="J87" s="114"/>
      <c r="K87" s="114"/>
    </row>
    <row r="88" spans="2:11">
      <c r="B88" s="113"/>
      <c r="C88" s="114"/>
      <c r="D88" s="122"/>
      <c r="E88" s="122"/>
      <c r="F88" s="122"/>
      <c r="G88" s="122"/>
      <c r="H88" s="122"/>
      <c r="I88" s="114"/>
      <c r="J88" s="114"/>
      <c r="K88" s="114"/>
    </row>
    <row r="89" spans="2:11">
      <c r="B89" s="113"/>
      <c r="C89" s="114"/>
      <c r="D89" s="122"/>
      <c r="E89" s="122"/>
      <c r="F89" s="122"/>
      <c r="G89" s="122"/>
      <c r="H89" s="122"/>
      <c r="I89" s="114"/>
      <c r="J89" s="114"/>
      <c r="K89" s="114"/>
    </row>
    <row r="90" spans="2:11">
      <c r="B90" s="113"/>
      <c r="C90" s="114"/>
      <c r="D90" s="122"/>
      <c r="E90" s="122"/>
      <c r="F90" s="122"/>
      <c r="G90" s="122"/>
      <c r="H90" s="122"/>
      <c r="I90" s="114"/>
      <c r="J90" s="114"/>
      <c r="K90" s="114"/>
    </row>
    <row r="91" spans="2:11">
      <c r="B91" s="113"/>
      <c r="C91" s="114"/>
      <c r="D91" s="122"/>
      <c r="E91" s="122"/>
      <c r="F91" s="122"/>
      <c r="G91" s="122"/>
      <c r="H91" s="122"/>
      <c r="I91" s="114"/>
      <c r="J91" s="114"/>
      <c r="K91" s="114"/>
    </row>
    <row r="92" spans="2:11">
      <c r="B92" s="113"/>
      <c r="C92" s="114"/>
      <c r="D92" s="122"/>
      <c r="E92" s="122"/>
      <c r="F92" s="122"/>
      <c r="G92" s="122"/>
      <c r="H92" s="122"/>
      <c r="I92" s="114"/>
      <c r="J92" s="114"/>
      <c r="K92" s="114"/>
    </row>
    <row r="93" spans="2:11">
      <c r="B93" s="113"/>
      <c r="C93" s="114"/>
      <c r="D93" s="122"/>
      <c r="E93" s="122"/>
      <c r="F93" s="122"/>
      <c r="G93" s="122"/>
      <c r="H93" s="122"/>
      <c r="I93" s="114"/>
      <c r="J93" s="114"/>
      <c r="K93" s="114"/>
    </row>
    <row r="94" spans="2:11">
      <c r="B94" s="113"/>
      <c r="C94" s="114"/>
      <c r="D94" s="122"/>
      <c r="E94" s="122"/>
      <c r="F94" s="122"/>
      <c r="G94" s="122"/>
      <c r="H94" s="122"/>
      <c r="I94" s="114"/>
      <c r="J94" s="114"/>
      <c r="K94" s="114"/>
    </row>
    <row r="95" spans="2:11">
      <c r="B95" s="113"/>
      <c r="C95" s="114"/>
      <c r="D95" s="122"/>
      <c r="E95" s="122"/>
      <c r="F95" s="122"/>
      <c r="G95" s="122"/>
      <c r="H95" s="122"/>
      <c r="I95" s="114"/>
      <c r="J95" s="114"/>
      <c r="K95" s="114"/>
    </row>
    <row r="96" spans="2:11">
      <c r="B96" s="113"/>
      <c r="C96" s="114"/>
      <c r="D96" s="122"/>
      <c r="E96" s="122"/>
      <c r="F96" s="122"/>
      <c r="G96" s="122"/>
      <c r="H96" s="122"/>
      <c r="I96" s="114"/>
      <c r="J96" s="114"/>
      <c r="K96" s="114"/>
    </row>
    <row r="97" spans="2:11">
      <c r="B97" s="113"/>
      <c r="C97" s="114"/>
      <c r="D97" s="122"/>
      <c r="E97" s="122"/>
      <c r="F97" s="122"/>
      <c r="G97" s="122"/>
      <c r="H97" s="122"/>
      <c r="I97" s="114"/>
      <c r="J97" s="114"/>
      <c r="K97" s="114"/>
    </row>
    <row r="98" spans="2:11">
      <c r="B98" s="113"/>
      <c r="C98" s="114"/>
      <c r="D98" s="122"/>
      <c r="E98" s="122"/>
      <c r="F98" s="122"/>
      <c r="G98" s="122"/>
      <c r="H98" s="122"/>
      <c r="I98" s="114"/>
      <c r="J98" s="114"/>
      <c r="K98" s="114"/>
    </row>
    <row r="99" spans="2:11">
      <c r="B99" s="113"/>
      <c r="C99" s="114"/>
      <c r="D99" s="122"/>
      <c r="E99" s="122"/>
      <c r="F99" s="122"/>
      <c r="G99" s="122"/>
      <c r="H99" s="122"/>
      <c r="I99" s="114"/>
      <c r="J99" s="114"/>
      <c r="K99" s="114"/>
    </row>
    <row r="100" spans="2:11">
      <c r="B100" s="113"/>
      <c r="C100" s="114"/>
      <c r="D100" s="122"/>
      <c r="E100" s="122"/>
      <c r="F100" s="122"/>
      <c r="G100" s="122"/>
      <c r="H100" s="122"/>
      <c r="I100" s="114"/>
      <c r="J100" s="114"/>
      <c r="K100" s="114"/>
    </row>
    <row r="101" spans="2:11">
      <c r="B101" s="113"/>
      <c r="C101" s="114"/>
      <c r="D101" s="122"/>
      <c r="E101" s="122"/>
      <c r="F101" s="122"/>
      <c r="G101" s="122"/>
      <c r="H101" s="122"/>
      <c r="I101" s="114"/>
      <c r="J101" s="114"/>
      <c r="K101" s="114"/>
    </row>
    <row r="102" spans="2:11">
      <c r="B102" s="113"/>
      <c r="C102" s="114"/>
      <c r="D102" s="122"/>
      <c r="E102" s="122"/>
      <c r="F102" s="122"/>
      <c r="G102" s="122"/>
      <c r="H102" s="122"/>
      <c r="I102" s="114"/>
      <c r="J102" s="114"/>
      <c r="K102" s="114"/>
    </row>
    <row r="103" spans="2:11">
      <c r="B103" s="113"/>
      <c r="C103" s="114"/>
      <c r="D103" s="122"/>
      <c r="E103" s="122"/>
      <c r="F103" s="122"/>
      <c r="G103" s="122"/>
      <c r="H103" s="122"/>
      <c r="I103" s="114"/>
      <c r="J103" s="114"/>
      <c r="K103" s="114"/>
    </row>
    <row r="104" spans="2:11">
      <c r="B104" s="113"/>
      <c r="C104" s="114"/>
      <c r="D104" s="122"/>
      <c r="E104" s="122"/>
      <c r="F104" s="122"/>
      <c r="G104" s="122"/>
      <c r="H104" s="122"/>
      <c r="I104" s="114"/>
      <c r="J104" s="114"/>
      <c r="K104" s="114"/>
    </row>
    <row r="105" spans="2:11">
      <c r="B105" s="113"/>
      <c r="C105" s="114"/>
      <c r="D105" s="122"/>
      <c r="E105" s="122"/>
      <c r="F105" s="122"/>
      <c r="G105" s="122"/>
      <c r="H105" s="122"/>
      <c r="I105" s="114"/>
      <c r="J105" s="114"/>
      <c r="K105" s="114"/>
    </row>
    <row r="106" spans="2:11">
      <c r="B106" s="113"/>
      <c r="C106" s="114"/>
      <c r="D106" s="122"/>
      <c r="E106" s="122"/>
      <c r="F106" s="122"/>
      <c r="G106" s="122"/>
      <c r="H106" s="122"/>
      <c r="I106" s="114"/>
      <c r="J106" s="114"/>
      <c r="K106" s="114"/>
    </row>
    <row r="107" spans="2:11">
      <c r="B107" s="113"/>
      <c r="C107" s="114"/>
      <c r="D107" s="122"/>
      <c r="E107" s="122"/>
      <c r="F107" s="122"/>
      <c r="G107" s="122"/>
      <c r="H107" s="122"/>
      <c r="I107" s="114"/>
      <c r="J107" s="114"/>
      <c r="K107" s="114"/>
    </row>
    <row r="108" spans="2:11">
      <c r="B108" s="113"/>
      <c r="C108" s="114"/>
      <c r="D108" s="122"/>
      <c r="E108" s="122"/>
      <c r="F108" s="122"/>
      <c r="G108" s="122"/>
      <c r="H108" s="122"/>
      <c r="I108" s="114"/>
      <c r="J108" s="114"/>
      <c r="K108" s="114"/>
    </row>
    <row r="109" spans="2:11">
      <c r="B109" s="113"/>
      <c r="C109" s="114"/>
      <c r="D109" s="122"/>
      <c r="E109" s="122"/>
      <c r="F109" s="122"/>
      <c r="G109" s="122"/>
      <c r="H109" s="122"/>
      <c r="I109" s="114"/>
      <c r="J109" s="114"/>
      <c r="K109" s="114"/>
    </row>
    <row r="110" spans="2:11">
      <c r="B110" s="113"/>
      <c r="C110" s="114"/>
      <c r="D110" s="122"/>
      <c r="E110" s="122"/>
      <c r="F110" s="122"/>
      <c r="G110" s="122"/>
      <c r="H110" s="122"/>
      <c r="I110" s="114"/>
      <c r="J110" s="114"/>
      <c r="K110" s="114"/>
    </row>
    <row r="111" spans="2:11">
      <c r="B111" s="113"/>
      <c r="C111" s="114"/>
      <c r="D111" s="122"/>
      <c r="E111" s="122"/>
      <c r="F111" s="122"/>
      <c r="G111" s="122"/>
      <c r="H111" s="122"/>
      <c r="I111" s="114"/>
      <c r="J111" s="114"/>
      <c r="K111" s="114"/>
    </row>
    <row r="112" spans="2:11">
      <c r="B112" s="113"/>
      <c r="C112" s="114"/>
      <c r="D112" s="122"/>
      <c r="E112" s="122"/>
      <c r="F112" s="122"/>
      <c r="G112" s="122"/>
      <c r="H112" s="122"/>
      <c r="I112" s="114"/>
      <c r="J112" s="114"/>
      <c r="K112" s="114"/>
    </row>
    <row r="113" spans="2:11">
      <c r="B113" s="113"/>
      <c r="C113" s="114"/>
      <c r="D113" s="122"/>
      <c r="E113" s="122"/>
      <c r="F113" s="122"/>
      <c r="G113" s="122"/>
      <c r="H113" s="122"/>
      <c r="I113" s="114"/>
      <c r="J113" s="114"/>
      <c r="K113" s="114"/>
    </row>
    <row r="114" spans="2:11">
      <c r="B114" s="113"/>
      <c r="C114" s="114"/>
      <c r="D114" s="122"/>
      <c r="E114" s="122"/>
      <c r="F114" s="122"/>
      <c r="G114" s="122"/>
      <c r="H114" s="122"/>
      <c r="I114" s="114"/>
      <c r="J114" s="114"/>
      <c r="K114" s="114"/>
    </row>
    <row r="115" spans="2:11">
      <c r="B115" s="113"/>
      <c r="C115" s="114"/>
      <c r="D115" s="122"/>
      <c r="E115" s="122"/>
      <c r="F115" s="122"/>
      <c r="G115" s="122"/>
      <c r="H115" s="122"/>
      <c r="I115" s="114"/>
      <c r="J115" s="114"/>
      <c r="K115" s="114"/>
    </row>
    <row r="116" spans="2:11">
      <c r="B116" s="113"/>
      <c r="C116" s="114"/>
      <c r="D116" s="122"/>
      <c r="E116" s="122"/>
      <c r="F116" s="122"/>
      <c r="G116" s="122"/>
      <c r="H116" s="122"/>
      <c r="I116" s="114"/>
      <c r="J116" s="114"/>
      <c r="K116" s="114"/>
    </row>
    <row r="117" spans="2:11">
      <c r="B117" s="113"/>
      <c r="C117" s="114"/>
      <c r="D117" s="122"/>
      <c r="E117" s="122"/>
      <c r="F117" s="122"/>
      <c r="G117" s="122"/>
      <c r="H117" s="122"/>
      <c r="I117" s="114"/>
      <c r="J117" s="114"/>
      <c r="K117" s="114"/>
    </row>
    <row r="118" spans="2:11">
      <c r="B118" s="113"/>
      <c r="C118" s="114"/>
      <c r="D118" s="122"/>
      <c r="E118" s="122"/>
      <c r="F118" s="122"/>
      <c r="G118" s="122"/>
      <c r="H118" s="122"/>
      <c r="I118" s="114"/>
      <c r="J118" s="114"/>
      <c r="K118" s="114"/>
    </row>
    <row r="119" spans="2:11">
      <c r="B119" s="113"/>
      <c r="C119" s="114"/>
      <c r="D119" s="122"/>
      <c r="E119" s="122"/>
      <c r="F119" s="122"/>
      <c r="G119" s="122"/>
      <c r="H119" s="122"/>
      <c r="I119" s="114"/>
      <c r="J119" s="114"/>
      <c r="K119" s="114"/>
    </row>
    <row r="120" spans="2:11">
      <c r="B120" s="113"/>
      <c r="C120" s="114"/>
      <c r="D120" s="122"/>
      <c r="E120" s="122"/>
      <c r="F120" s="122"/>
      <c r="G120" s="122"/>
      <c r="H120" s="122"/>
      <c r="I120" s="114"/>
      <c r="J120" s="114"/>
      <c r="K120" s="114"/>
    </row>
    <row r="121" spans="2:11">
      <c r="B121" s="113"/>
      <c r="C121" s="114"/>
      <c r="D121" s="122"/>
      <c r="E121" s="122"/>
      <c r="F121" s="122"/>
      <c r="G121" s="122"/>
      <c r="H121" s="122"/>
      <c r="I121" s="114"/>
      <c r="J121" s="114"/>
      <c r="K121" s="114"/>
    </row>
    <row r="122" spans="2:11">
      <c r="B122" s="113"/>
      <c r="C122" s="114"/>
      <c r="D122" s="122"/>
      <c r="E122" s="122"/>
      <c r="F122" s="122"/>
      <c r="G122" s="122"/>
      <c r="H122" s="122"/>
      <c r="I122" s="114"/>
      <c r="J122" s="114"/>
      <c r="K122" s="114"/>
    </row>
    <row r="123" spans="2:11">
      <c r="B123" s="113"/>
      <c r="C123" s="114"/>
      <c r="D123" s="122"/>
      <c r="E123" s="122"/>
      <c r="F123" s="122"/>
      <c r="G123" s="122"/>
      <c r="H123" s="122"/>
      <c r="I123" s="114"/>
      <c r="J123" s="114"/>
      <c r="K123" s="114"/>
    </row>
    <row r="124" spans="2:11">
      <c r="B124" s="113"/>
      <c r="C124" s="114"/>
      <c r="D124" s="122"/>
      <c r="E124" s="122"/>
      <c r="F124" s="122"/>
      <c r="G124" s="122"/>
      <c r="H124" s="122"/>
      <c r="I124" s="114"/>
      <c r="J124" s="114"/>
      <c r="K124" s="114"/>
    </row>
    <row r="125" spans="2:11">
      <c r="B125" s="113"/>
      <c r="C125" s="114"/>
      <c r="D125" s="122"/>
      <c r="E125" s="122"/>
      <c r="F125" s="122"/>
      <c r="G125" s="122"/>
      <c r="H125" s="122"/>
      <c r="I125" s="114"/>
      <c r="J125" s="114"/>
      <c r="K125" s="114"/>
    </row>
    <row r="126" spans="2:11">
      <c r="B126" s="113"/>
      <c r="C126" s="114"/>
      <c r="D126" s="122"/>
      <c r="E126" s="122"/>
      <c r="F126" s="122"/>
      <c r="G126" s="122"/>
      <c r="H126" s="122"/>
      <c r="I126" s="114"/>
      <c r="J126" s="114"/>
      <c r="K126" s="114"/>
    </row>
    <row r="127" spans="2:11">
      <c r="B127" s="113"/>
      <c r="C127" s="114"/>
      <c r="D127" s="122"/>
      <c r="E127" s="122"/>
      <c r="F127" s="122"/>
      <c r="G127" s="122"/>
      <c r="H127" s="122"/>
      <c r="I127" s="114"/>
      <c r="J127" s="114"/>
      <c r="K127" s="114"/>
    </row>
    <row r="128" spans="2:11">
      <c r="B128" s="113"/>
      <c r="C128" s="114"/>
      <c r="D128" s="122"/>
      <c r="E128" s="122"/>
      <c r="F128" s="122"/>
      <c r="G128" s="122"/>
      <c r="H128" s="122"/>
      <c r="I128" s="114"/>
      <c r="J128" s="114"/>
      <c r="K128" s="114"/>
    </row>
    <row r="129" spans="2:11">
      <c r="B129" s="113"/>
      <c r="C129" s="114"/>
      <c r="D129" s="122"/>
      <c r="E129" s="122"/>
      <c r="F129" s="122"/>
      <c r="G129" s="122"/>
      <c r="H129" s="122"/>
      <c r="I129" s="114"/>
      <c r="J129" s="114"/>
      <c r="K129" s="114"/>
    </row>
    <row r="130" spans="2:11">
      <c r="B130" s="113"/>
      <c r="C130" s="114"/>
      <c r="D130" s="122"/>
      <c r="E130" s="122"/>
      <c r="F130" s="122"/>
      <c r="G130" s="122"/>
      <c r="H130" s="122"/>
      <c r="I130" s="114"/>
      <c r="J130" s="114"/>
      <c r="K130" s="114"/>
    </row>
    <row r="131" spans="2:11">
      <c r="B131" s="113"/>
      <c r="C131" s="114"/>
      <c r="D131" s="122"/>
      <c r="E131" s="122"/>
      <c r="F131" s="122"/>
      <c r="G131" s="122"/>
      <c r="H131" s="122"/>
      <c r="I131" s="114"/>
      <c r="J131" s="114"/>
      <c r="K131" s="114"/>
    </row>
    <row r="132" spans="2:11">
      <c r="B132" s="113"/>
      <c r="C132" s="114"/>
      <c r="D132" s="122"/>
      <c r="E132" s="122"/>
      <c r="F132" s="122"/>
      <c r="G132" s="122"/>
      <c r="H132" s="122"/>
      <c r="I132" s="114"/>
      <c r="J132" s="114"/>
      <c r="K132" s="114"/>
    </row>
    <row r="133" spans="2:11">
      <c r="B133" s="113"/>
      <c r="C133" s="114"/>
      <c r="D133" s="122"/>
      <c r="E133" s="122"/>
      <c r="F133" s="122"/>
      <c r="G133" s="122"/>
      <c r="H133" s="122"/>
      <c r="I133" s="114"/>
      <c r="J133" s="114"/>
      <c r="K133" s="114"/>
    </row>
    <row r="134" spans="2:11">
      <c r="B134" s="113"/>
      <c r="C134" s="114"/>
      <c r="D134" s="122"/>
      <c r="E134" s="122"/>
      <c r="F134" s="122"/>
      <c r="G134" s="122"/>
      <c r="H134" s="122"/>
      <c r="I134" s="114"/>
      <c r="J134" s="114"/>
      <c r="K134" s="114"/>
    </row>
    <row r="135" spans="2:11">
      <c r="B135" s="113"/>
      <c r="C135" s="114"/>
      <c r="D135" s="122"/>
      <c r="E135" s="122"/>
      <c r="F135" s="122"/>
      <c r="G135" s="122"/>
      <c r="H135" s="122"/>
      <c r="I135" s="114"/>
      <c r="J135" s="114"/>
      <c r="K135" s="114"/>
    </row>
    <row r="136" spans="2:11">
      <c r="B136" s="113"/>
      <c r="C136" s="114"/>
      <c r="D136" s="122"/>
      <c r="E136" s="122"/>
      <c r="F136" s="122"/>
      <c r="G136" s="122"/>
      <c r="H136" s="122"/>
      <c r="I136" s="114"/>
      <c r="J136" s="114"/>
      <c r="K136" s="114"/>
    </row>
    <row r="137" spans="2:11">
      <c r="B137" s="113"/>
      <c r="C137" s="114"/>
      <c r="D137" s="122"/>
      <c r="E137" s="122"/>
      <c r="F137" s="122"/>
      <c r="G137" s="122"/>
      <c r="H137" s="122"/>
      <c r="I137" s="114"/>
      <c r="J137" s="114"/>
      <c r="K137" s="114"/>
    </row>
    <row r="138" spans="2:11">
      <c r="B138" s="113"/>
      <c r="C138" s="114"/>
      <c r="D138" s="122"/>
      <c r="E138" s="122"/>
      <c r="F138" s="122"/>
      <c r="G138" s="122"/>
      <c r="H138" s="122"/>
      <c r="I138" s="114"/>
      <c r="J138" s="114"/>
      <c r="K138" s="114"/>
    </row>
    <row r="139" spans="2:11">
      <c r="B139" s="113"/>
      <c r="C139" s="114"/>
      <c r="D139" s="122"/>
      <c r="E139" s="122"/>
      <c r="F139" s="122"/>
      <c r="G139" s="122"/>
      <c r="H139" s="122"/>
      <c r="I139" s="114"/>
      <c r="J139" s="114"/>
      <c r="K139" s="114"/>
    </row>
    <row r="140" spans="2:11">
      <c r="B140" s="113"/>
      <c r="C140" s="114"/>
      <c r="D140" s="122"/>
      <c r="E140" s="122"/>
      <c r="F140" s="122"/>
      <c r="G140" s="122"/>
      <c r="H140" s="122"/>
      <c r="I140" s="114"/>
      <c r="J140" s="114"/>
      <c r="K140" s="114"/>
    </row>
    <row r="141" spans="2:11">
      <c r="B141" s="113"/>
      <c r="C141" s="114"/>
      <c r="D141" s="122"/>
      <c r="E141" s="122"/>
      <c r="F141" s="122"/>
      <c r="G141" s="122"/>
      <c r="H141" s="122"/>
      <c r="I141" s="114"/>
      <c r="J141" s="114"/>
      <c r="K141" s="114"/>
    </row>
    <row r="142" spans="2:11">
      <c r="B142" s="113"/>
      <c r="C142" s="114"/>
      <c r="D142" s="122"/>
      <c r="E142" s="122"/>
      <c r="F142" s="122"/>
      <c r="G142" s="122"/>
      <c r="H142" s="122"/>
      <c r="I142" s="114"/>
      <c r="J142" s="114"/>
      <c r="K142" s="114"/>
    </row>
    <row r="143" spans="2:11">
      <c r="B143" s="113"/>
      <c r="C143" s="114"/>
      <c r="D143" s="122"/>
      <c r="E143" s="122"/>
      <c r="F143" s="122"/>
      <c r="G143" s="122"/>
      <c r="H143" s="122"/>
      <c r="I143" s="114"/>
      <c r="J143" s="114"/>
      <c r="K143" s="114"/>
    </row>
    <row r="144" spans="2:11">
      <c r="B144" s="113"/>
      <c r="C144" s="114"/>
      <c r="D144" s="122"/>
      <c r="E144" s="122"/>
      <c r="F144" s="122"/>
      <c r="G144" s="122"/>
      <c r="H144" s="122"/>
      <c r="I144" s="114"/>
      <c r="J144" s="114"/>
      <c r="K144" s="114"/>
    </row>
    <row r="145" spans="2:11">
      <c r="B145" s="113"/>
      <c r="C145" s="114"/>
      <c r="D145" s="122"/>
      <c r="E145" s="122"/>
      <c r="F145" s="122"/>
      <c r="G145" s="122"/>
      <c r="H145" s="122"/>
      <c r="I145" s="114"/>
      <c r="J145" s="114"/>
      <c r="K145" s="114"/>
    </row>
    <row r="146" spans="2:11">
      <c r="B146" s="113"/>
      <c r="C146" s="114"/>
      <c r="D146" s="122"/>
      <c r="E146" s="122"/>
      <c r="F146" s="122"/>
      <c r="G146" s="122"/>
      <c r="H146" s="122"/>
      <c r="I146" s="114"/>
      <c r="J146" s="114"/>
      <c r="K146" s="114"/>
    </row>
    <row r="147" spans="2:11">
      <c r="B147" s="113"/>
      <c r="C147" s="114"/>
      <c r="D147" s="122"/>
      <c r="E147" s="122"/>
      <c r="F147" s="122"/>
      <c r="G147" s="122"/>
      <c r="H147" s="122"/>
      <c r="I147" s="114"/>
      <c r="J147" s="114"/>
      <c r="K147" s="114"/>
    </row>
    <row r="148" spans="2:11">
      <c r="B148" s="113"/>
      <c r="C148" s="114"/>
      <c r="D148" s="122"/>
      <c r="E148" s="122"/>
      <c r="F148" s="122"/>
      <c r="G148" s="122"/>
      <c r="H148" s="122"/>
      <c r="I148" s="114"/>
      <c r="J148" s="114"/>
      <c r="K148" s="114"/>
    </row>
    <row r="149" spans="2:11">
      <c r="B149" s="113"/>
      <c r="C149" s="114"/>
      <c r="D149" s="122"/>
      <c r="E149" s="122"/>
      <c r="F149" s="122"/>
      <c r="G149" s="122"/>
      <c r="H149" s="122"/>
      <c r="I149" s="114"/>
      <c r="J149" s="114"/>
      <c r="K149" s="114"/>
    </row>
    <row r="150" spans="2:11">
      <c r="B150" s="113"/>
      <c r="C150" s="114"/>
      <c r="D150" s="122"/>
      <c r="E150" s="122"/>
      <c r="F150" s="122"/>
      <c r="G150" s="122"/>
      <c r="H150" s="122"/>
      <c r="I150" s="114"/>
      <c r="J150" s="114"/>
      <c r="K150" s="114"/>
    </row>
    <row r="151" spans="2:11">
      <c r="B151" s="113"/>
      <c r="C151" s="114"/>
      <c r="D151" s="122"/>
      <c r="E151" s="122"/>
      <c r="F151" s="122"/>
      <c r="G151" s="122"/>
      <c r="H151" s="122"/>
      <c r="I151" s="114"/>
      <c r="J151" s="114"/>
      <c r="K151" s="114"/>
    </row>
    <row r="152" spans="2:11">
      <c r="B152" s="113"/>
      <c r="C152" s="114"/>
      <c r="D152" s="122"/>
      <c r="E152" s="122"/>
      <c r="F152" s="122"/>
      <c r="G152" s="122"/>
      <c r="H152" s="122"/>
      <c r="I152" s="114"/>
      <c r="J152" s="114"/>
      <c r="K152" s="114"/>
    </row>
    <row r="153" spans="2:11">
      <c r="B153" s="113"/>
      <c r="C153" s="114"/>
      <c r="D153" s="122"/>
      <c r="E153" s="122"/>
      <c r="F153" s="122"/>
      <c r="G153" s="122"/>
      <c r="H153" s="122"/>
      <c r="I153" s="114"/>
      <c r="J153" s="114"/>
      <c r="K153" s="114"/>
    </row>
    <row r="154" spans="2:11">
      <c r="B154" s="113"/>
      <c r="C154" s="114"/>
      <c r="D154" s="122"/>
      <c r="E154" s="122"/>
      <c r="F154" s="122"/>
      <c r="G154" s="122"/>
      <c r="H154" s="122"/>
      <c r="I154" s="114"/>
      <c r="J154" s="114"/>
      <c r="K154" s="114"/>
    </row>
    <row r="155" spans="2:11">
      <c r="B155" s="113"/>
      <c r="C155" s="114"/>
      <c r="D155" s="122"/>
      <c r="E155" s="122"/>
      <c r="F155" s="122"/>
      <c r="G155" s="122"/>
      <c r="H155" s="122"/>
      <c r="I155" s="114"/>
      <c r="J155" s="114"/>
      <c r="K155" s="114"/>
    </row>
    <row r="156" spans="2:11">
      <c r="B156" s="113"/>
      <c r="C156" s="114"/>
      <c r="D156" s="122"/>
      <c r="E156" s="122"/>
      <c r="F156" s="122"/>
      <c r="G156" s="122"/>
      <c r="H156" s="122"/>
      <c r="I156" s="114"/>
      <c r="J156" s="114"/>
      <c r="K156" s="114"/>
    </row>
    <row r="157" spans="2:11">
      <c r="B157" s="113"/>
      <c r="C157" s="114"/>
      <c r="D157" s="122"/>
      <c r="E157" s="122"/>
      <c r="F157" s="122"/>
      <c r="G157" s="122"/>
      <c r="H157" s="122"/>
      <c r="I157" s="114"/>
      <c r="J157" s="114"/>
      <c r="K157" s="114"/>
    </row>
    <row r="158" spans="2:11">
      <c r="B158" s="113"/>
      <c r="C158" s="114"/>
      <c r="D158" s="122"/>
      <c r="E158" s="122"/>
      <c r="F158" s="122"/>
      <c r="G158" s="122"/>
      <c r="H158" s="122"/>
      <c r="I158" s="114"/>
      <c r="J158" s="114"/>
      <c r="K158" s="114"/>
    </row>
    <row r="159" spans="2:11">
      <c r="B159" s="113"/>
      <c r="C159" s="114"/>
      <c r="D159" s="122"/>
      <c r="E159" s="122"/>
      <c r="F159" s="122"/>
      <c r="G159" s="122"/>
      <c r="H159" s="122"/>
      <c r="I159" s="114"/>
      <c r="J159" s="114"/>
      <c r="K159" s="114"/>
    </row>
    <row r="160" spans="2:11">
      <c r="B160" s="113"/>
      <c r="C160" s="114"/>
      <c r="D160" s="122"/>
      <c r="E160" s="122"/>
      <c r="F160" s="122"/>
      <c r="G160" s="122"/>
      <c r="H160" s="122"/>
      <c r="I160" s="114"/>
      <c r="J160" s="114"/>
      <c r="K160" s="114"/>
    </row>
    <row r="161" spans="2:11">
      <c r="B161" s="113"/>
      <c r="C161" s="114"/>
      <c r="D161" s="122"/>
      <c r="E161" s="122"/>
      <c r="F161" s="122"/>
      <c r="G161" s="122"/>
      <c r="H161" s="122"/>
      <c r="I161" s="114"/>
      <c r="J161" s="114"/>
      <c r="K161" s="114"/>
    </row>
    <row r="162" spans="2:11">
      <c r="B162" s="113"/>
      <c r="C162" s="114"/>
      <c r="D162" s="122"/>
      <c r="E162" s="122"/>
      <c r="F162" s="122"/>
      <c r="G162" s="122"/>
      <c r="H162" s="122"/>
      <c r="I162" s="114"/>
      <c r="J162" s="114"/>
      <c r="K162" s="114"/>
    </row>
    <row r="163" spans="2:11">
      <c r="B163" s="113"/>
      <c r="C163" s="114"/>
      <c r="D163" s="122"/>
      <c r="E163" s="122"/>
      <c r="F163" s="122"/>
      <c r="G163" s="122"/>
      <c r="H163" s="122"/>
      <c r="I163" s="114"/>
      <c r="J163" s="114"/>
      <c r="K163" s="114"/>
    </row>
    <row r="164" spans="2:11">
      <c r="B164" s="113"/>
      <c r="C164" s="114"/>
      <c r="D164" s="122"/>
      <c r="E164" s="122"/>
      <c r="F164" s="122"/>
      <c r="G164" s="122"/>
      <c r="H164" s="122"/>
      <c r="I164" s="114"/>
      <c r="J164" s="114"/>
      <c r="K164" s="114"/>
    </row>
    <row r="165" spans="2:11">
      <c r="B165" s="113"/>
      <c r="C165" s="114"/>
      <c r="D165" s="122"/>
      <c r="E165" s="122"/>
      <c r="F165" s="122"/>
      <c r="G165" s="122"/>
      <c r="H165" s="122"/>
      <c r="I165" s="114"/>
      <c r="J165" s="114"/>
      <c r="K165" s="114"/>
    </row>
    <row r="166" spans="2:11">
      <c r="B166" s="113"/>
      <c r="C166" s="114"/>
      <c r="D166" s="122"/>
      <c r="E166" s="122"/>
      <c r="F166" s="122"/>
      <c r="G166" s="122"/>
      <c r="H166" s="122"/>
      <c r="I166" s="114"/>
      <c r="J166" s="114"/>
      <c r="K166" s="114"/>
    </row>
    <row r="167" spans="2:11">
      <c r="B167" s="113"/>
      <c r="C167" s="114"/>
      <c r="D167" s="122"/>
      <c r="E167" s="122"/>
      <c r="F167" s="122"/>
      <c r="G167" s="122"/>
      <c r="H167" s="122"/>
      <c r="I167" s="114"/>
      <c r="J167" s="114"/>
      <c r="K167" s="114"/>
    </row>
    <row r="168" spans="2:11">
      <c r="B168" s="113"/>
      <c r="C168" s="114"/>
      <c r="D168" s="122"/>
      <c r="E168" s="122"/>
      <c r="F168" s="122"/>
      <c r="G168" s="122"/>
      <c r="H168" s="122"/>
      <c r="I168" s="114"/>
      <c r="J168" s="114"/>
      <c r="K168" s="114"/>
    </row>
    <row r="169" spans="2:11">
      <c r="B169" s="113"/>
      <c r="C169" s="114"/>
      <c r="D169" s="122"/>
      <c r="E169" s="122"/>
      <c r="F169" s="122"/>
      <c r="G169" s="122"/>
      <c r="H169" s="122"/>
      <c r="I169" s="114"/>
      <c r="J169" s="114"/>
      <c r="K169" s="114"/>
    </row>
    <row r="170" spans="2:11">
      <c r="B170" s="113"/>
      <c r="C170" s="114"/>
      <c r="D170" s="122"/>
      <c r="E170" s="122"/>
      <c r="F170" s="122"/>
      <c r="G170" s="122"/>
      <c r="H170" s="122"/>
      <c r="I170" s="114"/>
      <c r="J170" s="114"/>
      <c r="K170" s="114"/>
    </row>
    <row r="171" spans="2:11">
      <c r="B171" s="113"/>
      <c r="C171" s="114"/>
      <c r="D171" s="122"/>
      <c r="E171" s="122"/>
      <c r="F171" s="122"/>
      <c r="G171" s="122"/>
      <c r="H171" s="122"/>
      <c r="I171" s="114"/>
      <c r="J171" s="114"/>
      <c r="K171" s="114"/>
    </row>
    <row r="172" spans="2:11">
      <c r="B172" s="113"/>
      <c r="C172" s="114"/>
      <c r="D172" s="122"/>
      <c r="E172" s="122"/>
      <c r="F172" s="122"/>
      <c r="G172" s="122"/>
      <c r="H172" s="122"/>
      <c r="I172" s="114"/>
      <c r="J172" s="114"/>
      <c r="K172" s="114"/>
    </row>
    <row r="173" spans="2:11">
      <c r="B173" s="113"/>
      <c r="C173" s="114"/>
      <c r="D173" s="122"/>
      <c r="E173" s="122"/>
      <c r="F173" s="122"/>
      <c r="G173" s="122"/>
      <c r="H173" s="122"/>
      <c r="I173" s="114"/>
      <c r="J173" s="114"/>
      <c r="K173" s="114"/>
    </row>
    <row r="174" spans="2:11">
      <c r="B174" s="113"/>
      <c r="C174" s="114"/>
      <c r="D174" s="122"/>
      <c r="E174" s="122"/>
      <c r="F174" s="122"/>
      <c r="G174" s="122"/>
      <c r="H174" s="122"/>
      <c r="I174" s="114"/>
      <c r="J174" s="114"/>
      <c r="K174" s="114"/>
    </row>
    <row r="175" spans="2:11">
      <c r="B175" s="113"/>
      <c r="C175" s="114"/>
      <c r="D175" s="122"/>
      <c r="E175" s="122"/>
      <c r="F175" s="122"/>
      <c r="G175" s="122"/>
      <c r="H175" s="122"/>
      <c r="I175" s="114"/>
      <c r="J175" s="114"/>
      <c r="K175" s="114"/>
    </row>
    <row r="176" spans="2:11">
      <c r="B176" s="113"/>
      <c r="C176" s="114"/>
      <c r="D176" s="122"/>
      <c r="E176" s="122"/>
      <c r="F176" s="122"/>
      <c r="G176" s="122"/>
      <c r="H176" s="122"/>
      <c r="I176" s="114"/>
      <c r="J176" s="114"/>
      <c r="K176" s="114"/>
    </row>
    <row r="177" spans="2:11">
      <c r="B177" s="113"/>
      <c r="C177" s="114"/>
      <c r="D177" s="122"/>
      <c r="E177" s="122"/>
      <c r="F177" s="122"/>
      <c r="G177" s="122"/>
      <c r="H177" s="122"/>
      <c r="I177" s="114"/>
      <c r="J177" s="114"/>
      <c r="K177" s="114"/>
    </row>
    <row r="178" spans="2:11">
      <c r="B178" s="113"/>
      <c r="C178" s="114"/>
      <c r="D178" s="122"/>
      <c r="E178" s="122"/>
      <c r="F178" s="122"/>
      <c r="G178" s="122"/>
      <c r="H178" s="122"/>
      <c r="I178" s="114"/>
      <c r="J178" s="114"/>
      <c r="K178" s="114"/>
    </row>
    <row r="179" spans="2:11">
      <c r="B179" s="113"/>
      <c r="C179" s="114"/>
      <c r="D179" s="122"/>
      <c r="E179" s="122"/>
      <c r="F179" s="122"/>
      <c r="G179" s="122"/>
      <c r="H179" s="122"/>
      <c r="I179" s="114"/>
      <c r="J179" s="114"/>
      <c r="K179" s="114"/>
    </row>
    <row r="180" spans="2:11">
      <c r="B180" s="113"/>
      <c r="C180" s="114"/>
      <c r="D180" s="122"/>
      <c r="E180" s="122"/>
      <c r="F180" s="122"/>
      <c r="G180" s="122"/>
      <c r="H180" s="122"/>
      <c r="I180" s="114"/>
      <c r="J180" s="114"/>
      <c r="K180" s="114"/>
    </row>
    <row r="181" spans="2:11">
      <c r="B181" s="113"/>
      <c r="C181" s="114"/>
      <c r="D181" s="122"/>
      <c r="E181" s="122"/>
      <c r="F181" s="122"/>
      <c r="G181" s="122"/>
      <c r="H181" s="122"/>
      <c r="I181" s="114"/>
      <c r="J181" s="114"/>
      <c r="K181" s="114"/>
    </row>
    <row r="182" spans="2:11">
      <c r="B182" s="113"/>
      <c r="C182" s="114"/>
      <c r="D182" s="122"/>
      <c r="E182" s="122"/>
      <c r="F182" s="122"/>
      <c r="G182" s="122"/>
      <c r="H182" s="122"/>
      <c r="I182" s="114"/>
      <c r="J182" s="114"/>
      <c r="K182" s="114"/>
    </row>
    <row r="183" spans="2:11">
      <c r="B183" s="113"/>
      <c r="C183" s="114"/>
      <c r="D183" s="122"/>
      <c r="E183" s="122"/>
      <c r="F183" s="122"/>
      <c r="G183" s="122"/>
      <c r="H183" s="122"/>
      <c r="I183" s="114"/>
      <c r="J183" s="114"/>
      <c r="K183" s="114"/>
    </row>
    <row r="184" spans="2:11">
      <c r="B184" s="113"/>
      <c r="C184" s="114"/>
      <c r="D184" s="122"/>
      <c r="E184" s="122"/>
      <c r="F184" s="122"/>
      <c r="G184" s="122"/>
      <c r="H184" s="122"/>
      <c r="I184" s="114"/>
      <c r="J184" s="114"/>
      <c r="K184" s="114"/>
    </row>
    <row r="185" spans="2:11">
      <c r="B185" s="113"/>
      <c r="C185" s="114"/>
      <c r="D185" s="122"/>
      <c r="E185" s="122"/>
      <c r="F185" s="122"/>
      <c r="G185" s="122"/>
      <c r="H185" s="122"/>
      <c r="I185" s="114"/>
      <c r="J185" s="114"/>
      <c r="K185" s="114"/>
    </row>
    <row r="186" spans="2:11">
      <c r="B186" s="113"/>
      <c r="C186" s="114"/>
      <c r="D186" s="122"/>
      <c r="E186" s="122"/>
      <c r="F186" s="122"/>
      <c r="G186" s="122"/>
      <c r="H186" s="122"/>
      <c r="I186" s="114"/>
      <c r="J186" s="114"/>
      <c r="K186" s="114"/>
    </row>
    <row r="187" spans="2:11">
      <c r="B187" s="113"/>
      <c r="C187" s="114"/>
      <c r="D187" s="122"/>
      <c r="E187" s="122"/>
      <c r="F187" s="122"/>
      <c r="G187" s="122"/>
      <c r="H187" s="122"/>
      <c r="I187" s="114"/>
      <c r="J187" s="114"/>
      <c r="K187" s="114"/>
    </row>
    <row r="188" spans="2:11">
      <c r="B188" s="113"/>
      <c r="C188" s="114"/>
      <c r="D188" s="122"/>
      <c r="E188" s="122"/>
      <c r="F188" s="122"/>
      <c r="G188" s="122"/>
      <c r="H188" s="122"/>
      <c r="I188" s="114"/>
      <c r="J188" s="114"/>
      <c r="K188" s="114"/>
    </row>
    <row r="189" spans="2:11">
      <c r="B189" s="113"/>
      <c r="C189" s="114"/>
      <c r="D189" s="122"/>
      <c r="E189" s="122"/>
      <c r="F189" s="122"/>
      <c r="G189" s="122"/>
      <c r="H189" s="122"/>
      <c r="I189" s="114"/>
      <c r="J189" s="114"/>
      <c r="K189" s="114"/>
    </row>
    <row r="190" spans="2:11">
      <c r="B190" s="113"/>
      <c r="C190" s="114"/>
      <c r="D190" s="122"/>
      <c r="E190" s="122"/>
      <c r="F190" s="122"/>
      <c r="G190" s="122"/>
      <c r="H190" s="122"/>
      <c r="I190" s="114"/>
      <c r="J190" s="114"/>
      <c r="K190" s="114"/>
    </row>
    <row r="191" spans="2:11">
      <c r="B191" s="113"/>
      <c r="C191" s="114"/>
      <c r="D191" s="122"/>
      <c r="E191" s="122"/>
      <c r="F191" s="122"/>
      <c r="G191" s="122"/>
      <c r="H191" s="122"/>
      <c r="I191" s="114"/>
      <c r="J191" s="114"/>
      <c r="K191" s="114"/>
    </row>
    <row r="192" spans="2:11">
      <c r="B192" s="113"/>
      <c r="C192" s="114"/>
      <c r="D192" s="122"/>
      <c r="E192" s="122"/>
      <c r="F192" s="122"/>
      <c r="G192" s="122"/>
      <c r="H192" s="122"/>
      <c r="I192" s="114"/>
      <c r="J192" s="114"/>
      <c r="K192" s="114"/>
    </row>
    <row r="193" spans="2:11">
      <c r="B193" s="113"/>
      <c r="C193" s="114"/>
      <c r="D193" s="122"/>
      <c r="E193" s="122"/>
      <c r="F193" s="122"/>
      <c r="G193" s="122"/>
      <c r="H193" s="122"/>
      <c r="I193" s="114"/>
      <c r="J193" s="114"/>
      <c r="K193" s="114"/>
    </row>
    <row r="194" spans="2:11">
      <c r="B194" s="113"/>
      <c r="C194" s="114"/>
      <c r="D194" s="122"/>
      <c r="E194" s="122"/>
      <c r="F194" s="122"/>
      <c r="G194" s="122"/>
      <c r="H194" s="122"/>
      <c r="I194" s="114"/>
      <c r="J194" s="114"/>
      <c r="K194" s="114"/>
    </row>
    <row r="195" spans="2:11">
      <c r="B195" s="113"/>
      <c r="C195" s="114"/>
      <c r="D195" s="122"/>
      <c r="E195" s="122"/>
      <c r="F195" s="122"/>
      <c r="G195" s="122"/>
      <c r="H195" s="122"/>
      <c r="I195" s="114"/>
      <c r="J195" s="114"/>
      <c r="K195" s="114"/>
    </row>
    <row r="196" spans="2:11">
      <c r="B196" s="113"/>
      <c r="C196" s="114"/>
      <c r="D196" s="122"/>
      <c r="E196" s="122"/>
      <c r="F196" s="122"/>
      <c r="G196" s="122"/>
      <c r="H196" s="122"/>
      <c r="I196" s="114"/>
      <c r="J196" s="114"/>
      <c r="K196" s="114"/>
    </row>
    <row r="197" spans="2:11">
      <c r="B197" s="113"/>
      <c r="C197" s="114"/>
      <c r="D197" s="122"/>
      <c r="E197" s="122"/>
      <c r="F197" s="122"/>
      <c r="G197" s="122"/>
      <c r="H197" s="122"/>
      <c r="I197" s="114"/>
      <c r="J197" s="114"/>
      <c r="K197" s="114"/>
    </row>
    <row r="198" spans="2:11">
      <c r="B198" s="113"/>
      <c r="C198" s="114"/>
      <c r="D198" s="122"/>
      <c r="E198" s="122"/>
      <c r="F198" s="122"/>
      <c r="G198" s="122"/>
      <c r="H198" s="122"/>
      <c r="I198" s="114"/>
      <c r="J198" s="114"/>
      <c r="K198" s="114"/>
    </row>
    <row r="199" spans="2:11">
      <c r="B199" s="113"/>
      <c r="C199" s="114"/>
      <c r="D199" s="122"/>
      <c r="E199" s="122"/>
      <c r="F199" s="122"/>
      <c r="G199" s="122"/>
      <c r="H199" s="122"/>
      <c r="I199" s="114"/>
      <c r="J199" s="114"/>
      <c r="K199" s="114"/>
    </row>
    <row r="200" spans="2:11">
      <c r="B200" s="113"/>
      <c r="C200" s="114"/>
      <c r="D200" s="122"/>
      <c r="E200" s="122"/>
      <c r="F200" s="122"/>
      <c r="G200" s="122"/>
      <c r="H200" s="122"/>
      <c r="I200" s="114"/>
      <c r="J200" s="114"/>
      <c r="K200" s="114"/>
    </row>
    <row r="201" spans="2:11">
      <c r="B201" s="113"/>
      <c r="C201" s="114"/>
      <c r="D201" s="122"/>
      <c r="E201" s="122"/>
      <c r="F201" s="122"/>
      <c r="G201" s="122"/>
      <c r="H201" s="122"/>
      <c r="I201" s="114"/>
      <c r="J201" s="114"/>
      <c r="K201" s="114"/>
    </row>
    <row r="202" spans="2:11">
      <c r="B202" s="113"/>
      <c r="C202" s="114"/>
      <c r="D202" s="122"/>
      <c r="E202" s="122"/>
      <c r="F202" s="122"/>
      <c r="G202" s="122"/>
      <c r="H202" s="122"/>
      <c r="I202" s="114"/>
      <c r="J202" s="114"/>
      <c r="K202" s="114"/>
    </row>
    <row r="203" spans="2:11">
      <c r="B203" s="113"/>
      <c r="C203" s="114"/>
      <c r="D203" s="122"/>
      <c r="E203" s="122"/>
      <c r="F203" s="122"/>
      <c r="G203" s="122"/>
      <c r="H203" s="122"/>
      <c r="I203" s="114"/>
      <c r="J203" s="114"/>
      <c r="K203" s="114"/>
    </row>
    <row r="204" spans="2:11">
      <c r="B204" s="113"/>
      <c r="C204" s="114"/>
      <c r="D204" s="122"/>
      <c r="E204" s="122"/>
      <c r="F204" s="122"/>
      <c r="G204" s="122"/>
      <c r="H204" s="122"/>
      <c r="I204" s="114"/>
      <c r="J204" s="114"/>
      <c r="K204" s="114"/>
    </row>
    <row r="205" spans="2:11">
      <c r="B205" s="113"/>
      <c r="C205" s="114"/>
      <c r="D205" s="122"/>
      <c r="E205" s="122"/>
      <c r="F205" s="122"/>
      <c r="G205" s="122"/>
      <c r="H205" s="122"/>
      <c r="I205" s="114"/>
      <c r="J205" s="114"/>
      <c r="K205" s="114"/>
    </row>
    <row r="206" spans="2:11">
      <c r="B206" s="113"/>
      <c r="C206" s="114"/>
      <c r="D206" s="122"/>
      <c r="E206" s="122"/>
      <c r="F206" s="122"/>
      <c r="G206" s="122"/>
      <c r="H206" s="122"/>
      <c r="I206" s="114"/>
      <c r="J206" s="114"/>
      <c r="K206" s="114"/>
    </row>
    <row r="207" spans="2:11">
      <c r="B207" s="113"/>
      <c r="C207" s="114"/>
      <c r="D207" s="122"/>
      <c r="E207" s="122"/>
      <c r="F207" s="122"/>
      <c r="G207" s="122"/>
      <c r="H207" s="122"/>
      <c r="I207" s="114"/>
      <c r="J207" s="114"/>
      <c r="K207" s="114"/>
    </row>
    <row r="208" spans="2:11">
      <c r="B208" s="113"/>
      <c r="C208" s="114"/>
      <c r="D208" s="122"/>
      <c r="E208" s="122"/>
      <c r="F208" s="122"/>
      <c r="G208" s="122"/>
      <c r="H208" s="122"/>
      <c r="I208" s="114"/>
      <c r="J208" s="114"/>
      <c r="K208" s="114"/>
    </row>
    <row r="209" spans="2:11">
      <c r="B209" s="113"/>
      <c r="C209" s="114"/>
      <c r="D209" s="122"/>
      <c r="E209" s="122"/>
      <c r="F209" s="122"/>
      <c r="G209" s="122"/>
      <c r="H209" s="122"/>
      <c r="I209" s="114"/>
      <c r="J209" s="114"/>
      <c r="K209" s="114"/>
    </row>
    <row r="210" spans="2:11">
      <c r="B210" s="113"/>
      <c r="C210" s="114"/>
      <c r="D210" s="122"/>
      <c r="E210" s="122"/>
      <c r="F210" s="122"/>
      <c r="G210" s="122"/>
      <c r="H210" s="122"/>
      <c r="I210" s="114"/>
      <c r="J210" s="114"/>
      <c r="K210" s="114"/>
    </row>
    <row r="211" spans="2:11">
      <c r="B211" s="113"/>
      <c r="C211" s="114"/>
      <c r="D211" s="122"/>
      <c r="E211" s="122"/>
      <c r="F211" s="122"/>
      <c r="G211" s="122"/>
      <c r="H211" s="122"/>
      <c r="I211" s="114"/>
      <c r="J211" s="114"/>
      <c r="K211" s="114"/>
    </row>
    <row r="212" spans="2:11">
      <c r="B212" s="113"/>
      <c r="C212" s="114"/>
      <c r="D212" s="122"/>
      <c r="E212" s="122"/>
      <c r="F212" s="122"/>
      <c r="G212" s="122"/>
      <c r="H212" s="122"/>
      <c r="I212" s="114"/>
      <c r="J212" s="114"/>
      <c r="K212" s="114"/>
    </row>
    <row r="213" spans="2:11">
      <c r="B213" s="113"/>
      <c r="C213" s="114"/>
      <c r="D213" s="122"/>
      <c r="E213" s="122"/>
      <c r="F213" s="122"/>
      <c r="G213" s="122"/>
      <c r="H213" s="122"/>
      <c r="I213" s="114"/>
      <c r="J213" s="114"/>
      <c r="K213" s="114"/>
    </row>
    <row r="214" spans="2:11">
      <c r="B214" s="113"/>
      <c r="C214" s="114"/>
      <c r="D214" s="122"/>
      <c r="E214" s="122"/>
      <c r="F214" s="122"/>
      <c r="G214" s="122"/>
      <c r="H214" s="122"/>
      <c r="I214" s="114"/>
      <c r="J214" s="114"/>
      <c r="K214" s="114"/>
    </row>
    <row r="215" spans="2:11">
      <c r="B215" s="113"/>
      <c r="C215" s="114"/>
      <c r="D215" s="122"/>
      <c r="E215" s="122"/>
      <c r="F215" s="122"/>
      <c r="G215" s="122"/>
      <c r="H215" s="122"/>
      <c r="I215" s="114"/>
      <c r="J215" s="114"/>
      <c r="K215" s="114"/>
    </row>
    <row r="216" spans="2:11">
      <c r="B216" s="113"/>
      <c r="C216" s="114"/>
      <c r="D216" s="122"/>
      <c r="E216" s="122"/>
      <c r="F216" s="122"/>
      <c r="G216" s="122"/>
      <c r="H216" s="122"/>
      <c r="I216" s="114"/>
      <c r="J216" s="114"/>
      <c r="K216" s="114"/>
    </row>
    <row r="217" spans="2:11">
      <c r="B217" s="113"/>
      <c r="C217" s="114"/>
      <c r="D217" s="122"/>
      <c r="E217" s="122"/>
      <c r="F217" s="122"/>
      <c r="G217" s="122"/>
      <c r="H217" s="122"/>
      <c r="I217" s="114"/>
      <c r="J217" s="114"/>
      <c r="K217" s="114"/>
    </row>
    <row r="218" spans="2:11">
      <c r="B218" s="113"/>
      <c r="C218" s="114"/>
      <c r="D218" s="122"/>
      <c r="E218" s="122"/>
      <c r="F218" s="122"/>
      <c r="G218" s="122"/>
      <c r="H218" s="122"/>
      <c r="I218" s="114"/>
      <c r="J218" s="114"/>
      <c r="K218" s="114"/>
    </row>
    <row r="219" spans="2:11">
      <c r="B219" s="113"/>
      <c r="C219" s="114"/>
      <c r="D219" s="122"/>
      <c r="E219" s="122"/>
      <c r="F219" s="122"/>
      <c r="G219" s="122"/>
      <c r="H219" s="122"/>
      <c r="I219" s="114"/>
      <c r="J219" s="114"/>
      <c r="K219" s="114"/>
    </row>
    <row r="220" spans="2:11">
      <c r="B220" s="113"/>
      <c r="C220" s="114"/>
      <c r="D220" s="122"/>
      <c r="E220" s="122"/>
      <c r="F220" s="122"/>
      <c r="G220" s="122"/>
      <c r="H220" s="122"/>
      <c r="I220" s="114"/>
      <c r="J220" s="114"/>
      <c r="K220" s="114"/>
    </row>
    <row r="221" spans="2:11">
      <c r="B221" s="113"/>
      <c r="C221" s="114"/>
      <c r="D221" s="122"/>
      <c r="E221" s="122"/>
      <c r="F221" s="122"/>
      <c r="G221" s="122"/>
      <c r="H221" s="122"/>
      <c r="I221" s="114"/>
      <c r="J221" s="114"/>
      <c r="K221" s="114"/>
    </row>
    <row r="222" spans="2:11">
      <c r="B222" s="113"/>
      <c r="C222" s="114"/>
      <c r="D222" s="122"/>
      <c r="E222" s="122"/>
      <c r="F222" s="122"/>
      <c r="G222" s="122"/>
      <c r="H222" s="122"/>
      <c r="I222" s="114"/>
      <c r="J222" s="114"/>
      <c r="K222" s="114"/>
    </row>
    <row r="223" spans="2:11">
      <c r="B223" s="113"/>
      <c r="C223" s="114"/>
      <c r="D223" s="122"/>
      <c r="E223" s="122"/>
      <c r="F223" s="122"/>
      <c r="G223" s="122"/>
      <c r="H223" s="122"/>
      <c r="I223" s="114"/>
      <c r="J223" s="114"/>
      <c r="K223" s="114"/>
    </row>
    <row r="224" spans="2:11">
      <c r="B224" s="113"/>
      <c r="C224" s="114"/>
      <c r="D224" s="122"/>
      <c r="E224" s="122"/>
      <c r="F224" s="122"/>
      <c r="G224" s="122"/>
      <c r="H224" s="122"/>
      <c r="I224" s="114"/>
      <c r="J224" s="114"/>
      <c r="K224" s="114"/>
    </row>
    <row r="225" spans="2:11">
      <c r="B225" s="113"/>
      <c r="C225" s="114"/>
      <c r="D225" s="122"/>
      <c r="E225" s="122"/>
      <c r="F225" s="122"/>
      <c r="G225" s="122"/>
      <c r="H225" s="122"/>
      <c r="I225" s="114"/>
      <c r="J225" s="114"/>
      <c r="K225" s="114"/>
    </row>
    <row r="226" spans="2:11">
      <c r="B226" s="113"/>
      <c r="C226" s="114"/>
      <c r="D226" s="122"/>
      <c r="E226" s="122"/>
      <c r="F226" s="122"/>
      <c r="G226" s="122"/>
      <c r="H226" s="122"/>
      <c r="I226" s="114"/>
      <c r="J226" s="114"/>
      <c r="K226" s="114"/>
    </row>
    <row r="227" spans="2:11">
      <c r="B227" s="113"/>
      <c r="C227" s="114"/>
      <c r="D227" s="122"/>
      <c r="E227" s="122"/>
      <c r="F227" s="122"/>
      <c r="G227" s="122"/>
      <c r="H227" s="122"/>
      <c r="I227" s="114"/>
      <c r="J227" s="114"/>
      <c r="K227" s="114"/>
    </row>
    <row r="228" spans="2:11">
      <c r="B228" s="113"/>
      <c r="C228" s="114"/>
      <c r="D228" s="122"/>
      <c r="E228" s="122"/>
      <c r="F228" s="122"/>
      <c r="G228" s="122"/>
      <c r="H228" s="122"/>
      <c r="I228" s="114"/>
      <c r="J228" s="114"/>
      <c r="K228" s="114"/>
    </row>
    <row r="229" spans="2:11">
      <c r="B229" s="113"/>
      <c r="C229" s="114"/>
      <c r="D229" s="122"/>
      <c r="E229" s="122"/>
      <c r="F229" s="122"/>
      <c r="G229" s="122"/>
      <c r="H229" s="122"/>
      <c r="I229" s="114"/>
      <c r="J229" s="114"/>
      <c r="K229" s="114"/>
    </row>
    <row r="230" spans="2:11">
      <c r="B230" s="113"/>
      <c r="C230" s="114"/>
      <c r="D230" s="122"/>
      <c r="E230" s="122"/>
      <c r="F230" s="122"/>
      <c r="G230" s="122"/>
      <c r="H230" s="122"/>
      <c r="I230" s="114"/>
      <c r="J230" s="114"/>
      <c r="K230" s="114"/>
    </row>
    <row r="231" spans="2:11">
      <c r="B231" s="113"/>
      <c r="C231" s="114"/>
      <c r="D231" s="122"/>
      <c r="E231" s="122"/>
      <c r="F231" s="122"/>
      <c r="G231" s="122"/>
      <c r="H231" s="122"/>
      <c r="I231" s="114"/>
      <c r="J231" s="114"/>
      <c r="K231" s="114"/>
    </row>
    <row r="232" spans="2:11">
      <c r="B232" s="113"/>
      <c r="C232" s="114"/>
      <c r="D232" s="122"/>
      <c r="E232" s="122"/>
      <c r="F232" s="122"/>
      <c r="G232" s="122"/>
      <c r="H232" s="122"/>
      <c r="I232" s="114"/>
      <c r="J232" s="114"/>
      <c r="K232" s="114"/>
    </row>
    <row r="233" spans="2:11">
      <c r="B233" s="113"/>
      <c r="C233" s="114"/>
      <c r="D233" s="122"/>
      <c r="E233" s="122"/>
      <c r="F233" s="122"/>
      <c r="G233" s="122"/>
      <c r="H233" s="122"/>
      <c r="I233" s="114"/>
      <c r="J233" s="114"/>
      <c r="K233" s="114"/>
    </row>
    <row r="234" spans="2:11">
      <c r="B234" s="113"/>
      <c r="C234" s="114"/>
      <c r="D234" s="122"/>
      <c r="E234" s="122"/>
      <c r="F234" s="122"/>
      <c r="G234" s="122"/>
      <c r="H234" s="122"/>
      <c r="I234" s="114"/>
      <c r="J234" s="114"/>
      <c r="K234" s="114"/>
    </row>
    <row r="235" spans="2:11">
      <c r="B235" s="113"/>
      <c r="C235" s="114"/>
      <c r="D235" s="122"/>
      <c r="E235" s="122"/>
      <c r="F235" s="122"/>
      <c r="G235" s="122"/>
      <c r="H235" s="122"/>
      <c r="I235" s="114"/>
      <c r="J235" s="114"/>
      <c r="K235" s="114"/>
    </row>
    <row r="236" spans="2:11">
      <c r="B236" s="113"/>
      <c r="C236" s="114"/>
      <c r="D236" s="122"/>
      <c r="E236" s="122"/>
      <c r="F236" s="122"/>
      <c r="G236" s="122"/>
      <c r="H236" s="122"/>
      <c r="I236" s="114"/>
      <c r="J236" s="114"/>
      <c r="K236" s="114"/>
    </row>
    <row r="237" spans="2:11">
      <c r="B237" s="113"/>
      <c r="C237" s="114"/>
      <c r="D237" s="122"/>
      <c r="E237" s="122"/>
      <c r="F237" s="122"/>
      <c r="G237" s="122"/>
      <c r="H237" s="122"/>
      <c r="I237" s="114"/>
      <c r="J237" s="114"/>
      <c r="K237" s="114"/>
    </row>
    <row r="238" spans="2:11">
      <c r="B238" s="113"/>
      <c r="C238" s="114"/>
      <c r="D238" s="122"/>
      <c r="E238" s="122"/>
      <c r="F238" s="122"/>
      <c r="G238" s="122"/>
      <c r="H238" s="122"/>
      <c r="I238" s="114"/>
      <c r="J238" s="114"/>
      <c r="K238" s="114"/>
    </row>
    <row r="239" spans="2:11">
      <c r="B239" s="113"/>
      <c r="C239" s="114"/>
      <c r="D239" s="122"/>
      <c r="E239" s="122"/>
      <c r="F239" s="122"/>
      <c r="G239" s="122"/>
      <c r="H239" s="122"/>
      <c r="I239" s="114"/>
      <c r="J239" s="114"/>
      <c r="K239" s="114"/>
    </row>
    <row r="240" spans="2:11">
      <c r="B240" s="113"/>
      <c r="C240" s="114"/>
      <c r="D240" s="122"/>
      <c r="E240" s="122"/>
      <c r="F240" s="122"/>
      <c r="G240" s="122"/>
      <c r="H240" s="122"/>
      <c r="I240" s="114"/>
      <c r="J240" s="114"/>
      <c r="K240" s="114"/>
    </row>
    <row r="241" spans="2:11">
      <c r="B241" s="113"/>
      <c r="C241" s="114"/>
      <c r="D241" s="122"/>
      <c r="E241" s="122"/>
      <c r="F241" s="122"/>
      <c r="G241" s="122"/>
      <c r="H241" s="122"/>
      <c r="I241" s="114"/>
      <c r="J241" s="114"/>
      <c r="K241" s="114"/>
    </row>
    <row r="242" spans="2:11">
      <c r="B242" s="113"/>
      <c r="C242" s="114"/>
      <c r="D242" s="122"/>
      <c r="E242" s="122"/>
      <c r="F242" s="122"/>
      <c r="G242" s="122"/>
      <c r="H242" s="122"/>
      <c r="I242" s="114"/>
      <c r="J242" s="114"/>
      <c r="K242" s="114"/>
    </row>
    <row r="243" spans="2:11">
      <c r="B243" s="113"/>
      <c r="C243" s="114"/>
      <c r="D243" s="122"/>
      <c r="E243" s="122"/>
      <c r="F243" s="122"/>
      <c r="G243" s="122"/>
      <c r="H243" s="122"/>
      <c r="I243" s="114"/>
      <c r="J243" s="114"/>
      <c r="K243" s="114"/>
    </row>
    <row r="244" spans="2:11">
      <c r="B244" s="113"/>
      <c r="C244" s="114"/>
      <c r="D244" s="122"/>
      <c r="E244" s="122"/>
      <c r="F244" s="122"/>
      <c r="G244" s="122"/>
      <c r="H244" s="122"/>
      <c r="I244" s="114"/>
      <c r="J244" s="114"/>
      <c r="K244" s="114"/>
    </row>
    <row r="245" spans="2:11">
      <c r="B245" s="113"/>
      <c r="C245" s="114"/>
      <c r="D245" s="122"/>
      <c r="E245" s="122"/>
      <c r="F245" s="122"/>
      <c r="G245" s="122"/>
      <c r="H245" s="122"/>
      <c r="I245" s="114"/>
      <c r="J245" s="114"/>
      <c r="K245" s="114"/>
    </row>
    <row r="246" spans="2:11">
      <c r="B246" s="113"/>
      <c r="C246" s="114"/>
      <c r="D246" s="122"/>
      <c r="E246" s="122"/>
      <c r="F246" s="122"/>
      <c r="G246" s="122"/>
      <c r="H246" s="122"/>
      <c r="I246" s="114"/>
      <c r="J246" s="114"/>
      <c r="K246" s="114"/>
    </row>
    <row r="247" spans="2:11">
      <c r="B247" s="113"/>
      <c r="C247" s="114"/>
      <c r="D247" s="122"/>
      <c r="E247" s="122"/>
      <c r="F247" s="122"/>
      <c r="G247" s="122"/>
      <c r="H247" s="122"/>
      <c r="I247" s="114"/>
      <c r="J247" s="114"/>
      <c r="K247" s="114"/>
    </row>
    <row r="248" spans="2:11">
      <c r="B248" s="113"/>
      <c r="C248" s="114"/>
      <c r="D248" s="122"/>
      <c r="E248" s="122"/>
      <c r="F248" s="122"/>
      <c r="G248" s="122"/>
      <c r="H248" s="122"/>
      <c r="I248" s="114"/>
      <c r="J248" s="114"/>
      <c r="K248" s="114"/>
    </row>
    <row r="249" spans="2:11">
      <c r="B249" s="113"/>
      <c r="C249" s="114"/>
      <c r="D249" s="122"/>
      <c r="E249" s="122"/>
      <c r="F249" s="122"/>
      <c r="G249" s="122"/>
      <c r="H249" s="122"/>
      <c r="I249" s="114"/>
      <c r="J249" s="114"/>
      <c r="K249" s="114"/>
    </row>
    <row r="250" spans="2:11">
      <c r="B250" s="113"/>
      <c r="C250" s="114"/>
      <c r="D250" s="122"/>
      <c r="E250" s="122"/>
      <c r="F250" s="122"/>
      <c r="G250" s="122"/>
      <c r="H250" s="122"/>
      <c r="I250" s="114"/>
      <c r="J250" s="114"/>
      <c r="K250" s="114"/>
    </row>
    <row r="251" spans="2:11">
      <c r="B251" s="113"/>
      <c r="C251" s="114"/>
      <c r="D251" s="122"/>
      <c r="E251" s="122"/>
      <c r="F251" s="122"/>
      <c r="G251" s="122"/>
      <c r="H251" s="122"/>
      <c r="I251" s="114"/>
      <c r="J251" s="114"/>
      <c r="K251" s="114"/>
    </row>
    <row r="252" spans="2:11">
      <c r="B252" s="113"/>
      <c r="C252" s="114"/>
      <c r="D252" s="122"/>
      <c r="E252" s="122"/>
      <c r="F252" s="122"/>
      <c r="G252" s="122"/>
      <c r="H252" s="122"/>
      <c r="I252" s="114"/>
      <c r="J252" s="114"/>
      <c r="K252" s="114"/>
    </row>
    <row r="253" spans="2:11">
      <c r="B253" s="113"/>
      <c r="C253" s="114"/>
      <c r="D253" s="122"/>
      <c r="E253" s="122"/>
      <c r="F253" s="122"/>
      <c r="G253" s="122"/>
      <c r="H253" s="122"/>
      <c r="I253" s="114"/>
      <c r="J253" s="114"/>
      <c r="K253" s="114"/>
    </row>
    <row r="254" spans="2:11">
      <c r="B254" s="113"/>
      <c r="C254" s="114"/>
      <c r="D254" s="122"/>
      <c r="E254" s="122"/>
      <c r="F254" s="122"/>
      <c r="G254" s="122"/>
      <c r="H254" s="122"/>
      <c r="I254" s="114"/>
      <c r="J254" s="114"/>
      <c r="K254" s="114"/>
    </row>
    <row r="255" spans="2:11">
      <c r="B255" s="113"/>
      <c r="C255" s="114"/>
      <c r="D255" s="122"/>
      <c r="E255" s="122"/>
      <c r="F255" s="122"/>
      <c r="G255" s="122"/>
      <c r="H255" s="122"/>
      <c r="I255" s="114"/>
      <c r="J255" s="114"/>
      <c r="K255" s="114"/>
    </row>
    <row r="256" spans="2:11">
      <c r="B256" s="113"/>
      <c r="C256" s="114"/>
      <c r="D256" s="122"/>
      <c r="E256" s="122"/>
      <c r="F256" s="122"/>
      <c r="G256" s="122"/>
      <c r="H256" s="122"/>
      <c r="I256" s="114"/>
      <c r="J256" s="114"/>
      <c r="K256" s="114"/>
    </row>
    <row r="257" spans="2:11">
      <c r="B257" s="113"/>
      <c r="C257" s="114"/>
      <c r="D257" s="122"/>
      <c r="E257" s="122"/>
      <c r="F257" s="122"/>
      <c r="G257" s="122"/>
      <c r="H257" s="122"/>
      <c r="I257" s="114"/>
      <c r="J257" s="114"/>
      <c r="K257" s="114"/>
    </row>
    <row r="258" spans="2:11">
      <c r="B258" s="113"/>
      <c r="C258" s="114"/>
      <c r="D258" s="122"/>
      <c r="E258" s="122"/>
      <c r="F258" s="122"/>
      <c r="G258" s="122"/>
      <c r="H258" s="122"/>
      <c r="I258" s="114"/>
      <c r="J258" s="114"/>
      <c r="K258" s="114"/>
    </row>
    <row r="259" spans="2:11">
      <c r="B259" s="113"/>
      <c r="C259" s="114"/>
      <c r="D259" s="122"/>
      <c r="E259" s="122"/>
      <c r="F259" s="122"/>
      <c r="G259" s="122"/>
      <c r="H259" s="122"/>
      <c r="I259" s="114"/>
      <c r="J259" s="114"/>
      <c r="K259" s="114"/>
    </row>
    <row r="260" spans="2:11">
      <c r="B260" s="113"/>
      <c r="C260" s="114"/>
      <c r="D260" s="122"/>
      <c r="E260" s="122"/>
      <c r="F260" s="122"/>
      <c r="G260" s="122"/>
      <c r="H260" s="122"/>
      <c r="I260" s="114"/>
      <c r="J260" s="114"/>
      <c r="K260" s="114"/>
    </row>
    <row r="261" spans="2:11">
      <c r="B261" s="113"/>
      <c r="C261" s="114"/>
      <c r="D261" s="122"/>
      <c r="E261" s="122"/>
      <c r="F261" s="122"/>
      <c r="G261" s="122"/>
      <c r="H261" s="122"/>
      <c r="I261" s="114"/>
      <c r="J261" s="114"/>
      <c r="K261" s="114"/>
    </row>
    <row r="262" spans="2:11">
      <c r="B262" s="113"/>
      <c r="C262" s="114"/>
      <c r="D262" s="122"/>
      <c r="E262" s="122"/>
      <c r="F262" s="122"/>
      <c r="G262" s="122"/>
      <c r="H262" s="122"/>
      <c r="I262" s="114"/>
      <c r="J262" s="114"/>
      <c r="K262" s="114"/>
    </row>
    <row r="263" spans="2:11">
      <c r="B263" s="113"/>
      <c r="C263" s="114"/>
      <c r="D263" s="122"/>
      <c r="E263" s="122"/>
      <c r="F263" s="122"/>
      <c r="G263" s="122"/>
      <c r="H263" s="122"/>
      <c r="I263" s="114"/>
      <c r="J263" s="114"/>
      <c r="K263" s="114"/>
    </row>
    <row r="264" spans="2:11">
      <c r="B264" s="113"/>
      <c r="C264" s="114"/>
      <c r="D264" s="122"/>
      <c r="E264" s="122"/>
      <c r="F264" s="122"/>
      <c r="G264" s="122"/>
      <c r="H264" s="122"/>
      <c r="I264" s="114"/>
      <c r="J264" s="114"/>
      <c r="K264" s="114"/>
    </row>
    <row r="265" spans="2:11">
      <c r="B265" s="113"/>
      <c r="C265" s="114"/>
      <c r="D265" s="122"/>
      <c r="E265" s="122"/>
      <c r="F265" s="122"/>
      <c r="G265" s="122"/>
      <c r="H265" s="122"/>
      <c r="I265" s="114"/>
      <c r="J265" s="114"/>
      <c r="K265" s="114"/>
    </row>
    <row r="266" spans="2:11">
      <c r="B266" s="113"/>
      <c r="C266" s="114"/>
      <c r="D266" s="122"/>
      <c r="E266" s="122"/>
      <c r="F266" s="122"/>
      <c r="G266" s="122"/>
      <c r="H266" s="122"/>
      <c r="I266" s="114"/>
      <c r="J266" s="114"/>
      <c r="K266" s="114"/>
    </row>
    <row r="267" spans="2:11">
      <c r="B267" s="113"/>
      <c r="C267" s="114"/>
      <c r="D267" s="122"/>
      <c r="E267" s="122"/>
      <c r="F267" s="122"/>
      <c r="G267" s="122"/>
      <c r="H267" s="122"/>
      <c r="I267" s="114"/>
      <c r="J267" s="114"/>
      <c r="K267" s="114"/>
    </row>
    <row r="268" spans="2:11">
      <c r="B268" s="113"/>
      <c r="C268" s="114"/>
      <c r="D268" s="122"/>
      <c r="E268" s="122"/>
      <c r="F268" s="122"/>
      <c r="G268" s="122"/>
      <c r="H268" s="122"/>
      <c r="I268" s="114"/>
      <c r="J268" s="114"/>
      <c r="K268" s="114"/>
    </row>
    <row r="269" spans="2:11">
      <c r="B269" s="113"/>
      <c r="C269" s="114"/>
      <c r="D269" s="122"/>
      <c r="E269" s="122"/>
      <c r="F269" s="122"/>
      <c r="G269" s="122"/>
      <c r="H269" s="122"/>
      <c r="I269" s="114"/>
      <c r="J269" s="114"/>
      <c r="K269" s="114"/>
    </row>
    <row r="270" spans="2:11">
      <c r="B270" s="113"/>
      <c r="C270" s="114"/>
      <c r="D270" s="122"/>
      <c r="E270" s="122"/>
      <c r="F270" s="122"/>
      <c r="G270" s="122"/>
      <c r="H270" s="122"/>
      <c r="I270" s="114"/>
      <c r="J270" s="114"/>
      <c r="K270" s="114"/>
    </row>
    <row r="271" spans="2:11">
      <c r="B271" s="113"/>
      <c r="C271" s="114"/>
      <c r="D271" s="122"/>
      <c r="E271" s="122"/>
      <c r="F271" s="122"/>
      <c r="G271" s="122"/>
      <c r="H271" s="122"/>
      <c r="I271" s="114"/>
      <c r="J271" s="114"/>
      <c r="K271" s="114"/>
    </row>
    <row r="272" spans="2:11">
      <c r="B272" s="113"/>
      <c r="C272" s="114"/>
      <c r="D272" s="122"/>
      <c r="E272" s="122"/>
      <c r="F272" s="122"/>
      <c r="G272" s="122"/>
      <c r="H272" s="122"/>
      <c r="I272" s="114"/>
      <c r="J272" s="114"/>
      <c r="K272" s="114"/>
    </row>
    <row r="273" spans="2:11">
      <c r="B273" s="113"/>
      <c r="C273" s="114"/>
      <c r="D273" s="122"/>
      <c r="E273" s="122"/>
      <c r="F273" s="122"/>
      <c r="G273" s="122"/>
      <c r="H273" s="122"/>
      <c r="I273" s="114"/>
      <c r="J273" s="114"/>
      <c r="K273" s="114"/>
    </row>
    <row r="274" spans="2:11">
      <c r="B274" s="113"/>
      <c r="C274" s="114"/>
      <c r="D274" s="122"/>
      <c r="E274" s="122"/>
      <c r="F274" s="122"/>
      <c r="G274" s="122"/>
      <c r="H274" s="122"/>
      <c r="I274" s="114"/>
      <c r="J274" s="114"/>
      <c r="K274" s="114"/>
    </row>
    <row r="275" spans="2:11">
      <c r="B275" s="113"/>
      <c r="C275" s="114"/>
      <c r="D275" s="122"/>
      <c r="E275" s="122"/>
      <c r="F275" s="122"/>
      <c r="G275" s="122"/>
      <c r="H275" s="122"/>
      <c r="I275" s="114"/>
      <c r="J275" s="114"/>
      <c r="K275" s="114"/>
    </row>
    <row r="276" spans="2:11">
      <c r="B276" s="113"/>
      <c r="C276" s="114"/>
      <c r="D276" s="122"/>
      <c r="E276" s="122"/>
      <c r="F276" s="122"/>
      <c r="G276" s="122"/>
      <c r="H276" s="122"/>
      <c r="I276" s="114"/>
      <c r="J276" s="114"/>
      <c r="K276" s="114"/>
    </row>
    <row r="277" spans="2:11">
      <c r="B277" s="113"/>
      <c r="C277" s="114"/>
      <c r="D277" s="122"/>
      <c r="E277" s="122"/>
      <c r="F277" s="122"/>
      <c r="G277" s="122"/>
      <c r="H277" s="122"/>
      <c r="I277" s="114"/>
      <c r="J277" s="114"/>
      <c r="K277" s="114"/>
    </row>
    <row r="278" spans="2:11">
      <c r="B278" s="113"/>
      <c r="C278" s="114"/>
      <c r="D278" s="122"/>
      <c r="E278" s="122"/>
      <c r="F278" s="122"/>
      <c r="G278" s="122"/>
      <c r="H278" s="122"/>
      <c r="I278" s="114"/>
      <c r="J278" s="114"/>
      <c r="K278" s="114"/>
    </row>
    <row r="279" spans="2:11">
      <c r="B279" s="113"/>
      <c r="C279" s="114"/>
      <c r="D279" s="122"/>
      <c r="E279" s="122"/>
      <c r="F279" s="122"/>
      <c r="G279" s="122"/>
      <c r="H279" s="122"/>
      <c r="I279" s="114"/>
      <c r="J279" s="114"/>
      <c r="K279" s="114"/>
    </row>
    <row r="280" spans="2:11">
      <c r="B280" s="113"/>
      <c r="C280" s="114"/>
      <c r="D280" s="122"/>
      <c r="E280" s="122"/>
      <c r="F280" s="122"/>
      <c r="G280" s="122"/>
      <c r="H280" s="122"/>
      <c r="I280" s="114"/>
      <c r="J280" s="114"/>
      <c r="K280" s="114"/>
    </row>
    <row r="281" spans="2:11">
      <c r="B281" s="113"/>
      <c r="C281" s="114"/>
      <c r="D281" s="122"/>
      <c r="E281" s="122"/>
      <c r="F281" s="122"/>
      <c r="G281" s="122"/>
      <c r="H281" s="122"/>
      <c r="I281" s="114"/>
      <c r="J281" s="114"/>
      <c r="K281" s="114"/>
    </row>
    <row r="282" spans="2:11">
      <c r="B282" s="113"/>
      <c r="C282" s="114"/>
      <c r="D282" s="122"/>
      <c r="E282" s="122"/>
      <c r="F282" s="122"/>
      <c r="G282" s="122"/>
      <c r="H282" s="122"/>
      <c r="I282" s="114"/>
      <c r="J282" s="114"/>
      <c r="K282" s="114"/>
    </row>
    <row r="283" spans="2:11">
      <c r="B283" s="113"/>
      <c r="C283" s="114"/>
      <c r="D283" s="122"/>
      <c r="E283" s="122"/>
      <c r="F283" s="122"/>
      <c r="G283" s="122"/>
      <c r="H283" s="122"/>
      <c r="I283" s="114"/>
      <c r="J283" s="114"/>
      <c r="K283" s="114"/>
    </row>
    <row r="284" spans="2:11">
      <c r="B284" s="113"/>
      <c r="C284" s="114"/>
      <c r="D284" s="122"/>
      <c r="E284" s="122"/>
      <c r="F284" s="122"/>
      <c r="G284" s="122"/>
      <c r="H284" s="122"/>
      <c r="I284" s="114"/>
      <c r="J284" s="114"/>
      <c r="K284" s="114"/>
    </row>
    <row r="285" spans="2:11">
      <c r="B285" s="113"/>
      <c r="C285" s="114"/>
      <c r="D285" s="122"/>
      <c r="E285" s="122"/>
      <c r="F285" s="122"/>
      <c r="G285" s="122"/>
      <c r="H285" s="122"/>
      <c r="I285" s="114"/>
      <c r="J285" s="114"/>
      <c r="K285" s="114"/>
    </row>
    <row r="286" spans="2:11">
      <c r="B286" s="113"/>
      <c r="C286" s="114"/>
      <c r="D286" s="122"/>
      <c r="E286" s="122"/>
      <c r="F286" s="122"/>
      <c r="G286" s="122"/>
      <c r="H286" s="122"/>
      <c r="I286" s="114"/>
      <c r="J286" s="114"/>
      <c r="K286" s="114"/>
    </row>
    <row r="287" spans="2:11">
      <c r="B287" s="113"/>
      <c r="C287" s="114"/>
      <c r="D287" s="122"/>
      <c r="E287" s="122"/>
      <c r="F287" s="122"/>
      <c r="G287" s="122"/>
      <c r="H287" s="122"/>
      <c r="I287" s="114"/>
      <c r="J287" s="114"/>
      <c r="K287" s="114"/>
    </row>
    <row r="288" spans="2:11">
      <c r="B288" s="113"/>
      <c r="C288" s="114"/>
      <c r="D288" s="122"/>
      <c r="E288" s="122"/>
      <c r="F288" s="122"/>
      <c r="G288" s="122"/>
      <c r="H288" s="122"/>
      <c r="I288" s="114"/>
      <c r="J288" s="114"/>
      <c r="K288" s="114"/>
    </row>
    <row r="289" spans="2:11">
      <c r="B289" s="113"/>
      <c r="C289" s="114"/>
      <c r="D289" s="122"/>
      <c r="E289" s="122"/>
      <c r="F289" s="122"/>
      <c r="G289" s="122"/>
      <c r="H289" s="122"/>
      <c r="I289" s="114"/>
      <c r="J289" s="114"/>
      <c r="K289" s="114"/>
    </row>
    <row r="290" spans="2:11">
      <c r="B290" s="113"/>
      <c r="C290" s="114"/>
      <c r="D290" s="122"/>
      <c r="E290" s="122"/>
      <c r="F290" s="122"/>
      <c r="G290" s="122"/>
      <c r="H290" s="122"/>
      <c r="I290" s="114"/>
      <c r="J290" s="114"/>
      <c r="K290" s="114"/>
    </row>
    <row r="291" spans="2:11">
      <c r="B291" s="113"/>
      <c r="C291" s="114"/>
      <c r="D291" s="122"/>
      <c r="E291" s="122"/>
      <c r="F291" s="122"/>
      <c r="G291" s="122"/>
      <c r="H291" s="122"/>
      <c r="I291" s="114"/>
      <c r="J291" s="114"/>
      <c r="K291" s="114"/>
    </row>
    <row r="292" spans="2:11">
      <c r="B292" s="113"/>
      <c r="C292" s="114"/>
      <c r="D292" s="122"/>
      <c r="E292" s="122"/>
      <c r="F292" s="122"/>
      <c r="G292" s="122"/>
      <c r="H292" s="122"/>
      <c r="I292" s="114"/>
      <c r="J292" s="114"/>
      <c r="K292" s="114"/>
    </row>
    <row r="293" spans="2:11">
      <c r="B293" s="113"/>
      <c r="C293" s="114"/>
      <c r="D293" s="122"/>
      <c r="E293" s="122"/>
      <c r="F293" s="122"/>
      <c r="G293" s="122"/>
      <c r="H293" s="122"/>
      <c r="I293" s="114"/>
      <c r="J293" s="114"/>
      <c r="K293" s="114"/>
    </row>
    <row r="294" spans="2:11">
      <c r="B294" s="113"/>
      <c r="C294" s="114"/>
      <c r="D294" s="122"/>
      <c r="E294" s="122"/>
      <c r="F294" s="122"/>
      <c r="G294" s="122"/>
      <c r="H294" s="122"/>
      <c r="I294" s="114"/>
      <c r="J294" s="114"/>
      <c r="K294" s="114"/>
    </row>
    <row r="295" spans="2:11">
      <c r="B295" s="113"/>
      <c r="C295" s="114"/>
      <c r="D295" s="122"/>
      <c r="E295" s="122"/>
      <c r="F295" s="122"/>
      <c r="G295" s="122"/>
      <c r="H295" s="122"/>
      <c r="I295" s="114"/>
      <c r="J295" s="114"/>
      <c r="K295" s="114"/>
    </row>
    <row r="296" spans="2:11">
      <c r="B296" s="113"/>
      <c r="C296" s="114"/>
      <c r="D296" s="122"/>
      <c r="E296" s="122"/>
      <c r="F296" s="122"/>
      <c r="G296" s="122"/>
      <c r="H296" s="122"/>
      <c r="I296" s="114"/>
      <c r="J296" s="114"/>
      <c r="K296" s="114"/>
    </row>
    <row r="297" spans="2:11">
      <c r="B297" s="113"/>
      <c r="C297" s="114"/>
      <c r="D297" s="122"/>
      <c r="E297" s="122"/>
      <c r="F297" s="122"/>
      <c r="G297" s="122"/>
      <c r="H297" s="122"/>
      <c r="I297" s="114"/>
      <c r="J297" s="114"/>
      <c r="K297" s="114"/>
    </row>
    <row r="298" spans="2:11">
      <c r="B298" s="113"/>
      <c r="C298" s="114"/>
      <c r="D298" s="122"/>
      <c r="E298" s="122"/>
      <c r="F298" s="122"/>
      <c r="G298" s="122"/>
      <c r="H298" s="122"/>
      <c r="I298" s="114"/>
      <c r="J298" s="114"/>
      <c r="K298" s="114"/>
    </row>
    <row r="299" spans="2:11">
      <c r="B299" s="113"/>
      <c r="C299" s="114"/>
      <c r="D299" s="122"/>
      <c r="E299" s="122"/>
      <c r="F299" s="122"/>
      <c r="G299" s="122"/>
      <c r="H299" s="122"/>
      <c r="I299" s="114"/>
      <c r="J299" s="114"/>
      <c r="K299" s="114"/>
    </row>
    <row r="300" spans="2:11">
      <c r="B300" s="113"/>
      <c r="C300" s="114"/>
      <c r="D300" s="122"/>
      <c r="E300" s="122"/>
      <c r="F300" s="122"/>
      <c r="G300" s="122"/>
      <c r="H300" s="122"/>
      <c r="I300" s="114"/>
      <c r="J300" s="114"/>
      <c r="K300" s="114"/>
    </row>
    <row r="301" spans="2:11">
      <c r="B301" s="113"/>
      <c r="C301" s="114"/>
      <c r="D301" s="122"/>
      <c r="E301" s="122"/>
      <c r="F301" s="122"/>
      <c r="G301" s="122"/>
      <c r="H301" s="122"/>
      <c r="I301" s="114"/>
      <c r="J301" s="114"/>
      <c r="K301" s="114"/>
    </row>
    <row r="302" spans="2:11">
      <c r="B302" s="113"/>
      <c r="C302" s="114"/>
      <c r="D302" s="122"/>
      <c r="E302" s="122"/>
      <c r="F302" s="122"/>
      <c r="G302" s="122"/>
      <c r="H302" s="122"/>
      <c r="I302" s="114"/>
      <c r="J302" s="114"/>
      <c r="K302" s="114"/>
    </row>
    <row r="303" spans="2:11">
      <c r="B303" s="113"/>
      <c r="C303" s="114"/>
      <c r="D303" s="122"/>
      <c r="E303" s="122"/>
      <c r="F303" s="122"/>
      <c r="G303" s="122"/>
      <c r="H303" s="122"/>
      <c r="I303" s="114"/>
      <c r="J303" s="114"/>
      <c r="K303" s="11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E396" s="20"/>
      <c r="G396" s="20"/>
    </row>
    <row r="397" spans="4:8">
      <c r="E397" s="20"/>
      <c r="G397" s="20"/>
    </row>
    <row r="398" spans="4:8">
      <c r="E398" s="20"/>
      <c r="G398" s="20"/>
    </row>
    <row r="399" spans="4:8">
      <c r="E399" s="20"/>
      <c r="G399" s="20"/>
    </row>
    <row r="400" spans="4:8">
      <c r="E400" s="20"/>
      <c r="G400" s="20"/>
    </row>
    <row r="401" spans="5:7">
      <c r="E401" s="20"/>
      <c r="G401" s="20"/>
    </row>
  </sheetData>
  <sheetProtection sheet="1" objects="1" scenarios="1"/>
  <mergeCells count="1">
    <mergeCell ref="B6:K6"/>
  </mergeCells>
  <phoneticPr fontId="4" type="noConversion"/>
  <conditionalFormatting sqref="B13">
    <cfRule type="cellIs" dxfId="1" priority="2" operator="equal">
      <formula>"NR3"</formula>
    </cfRule>
  </conditionalFormatting>
  <conditionalFormatting sqref="B13">
    <cfRule type="containsText" dxfId="0" priority="1" operator="containsText" text="הפרשה ">
      <formula>NOT(ISERROR(SEARCH("הפרשה ",B13)))</formula>
    </cfRule>
  </conditionalFormatting>
  <dataValidations count="1">
    <dataValidation allowBlank="1" showInputMessage="1" showErrorMessage="1" sqref="C5:C12 A1:A14 B1:B12 D1:H14 I1:I12 A15:XFD1048576 J1:XFD1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1" bestFit="1" customWidth="1"/>
    <col min="4" max="4" width="11.85546875" style="1" customWidth="1"/>
    <col min="5" max="16384" width="9.140625" style="1"/>
  </cols>
  <sheetData>
    <row r="1" spans="2:6">
      <c r="B1" s="46" t="s">
        <v>141</v>
      </c>
      <c r="C1" s="67" t="s" vm="1">
        <v>221</v>
      </c>
    </row>
    <row r="2" spans="2:6">
      <c r="B2" s="46" t="s">
        <v>140</v>
      </c>
      <c r="C2" s="67" t="s">
        <v>222</v>
      </c>
    </row>
    <row r="3" spans="2:6">
      <c r="B3" s="46" t="s">
        <v>142</v>
      </c>
      <c r="C3" s="67" t="s">
        <v>223</v>
      </c>
    </row>
    <row r="4" spans="2:6">
      <c r="B4" s="46" t="s">
        <v>143</v>
      </c>
      <c r="C4" s="67">
        <v>12152</v>
      </c>
    </row>
    <row r="6" spans="2:6" ht="26.25" customHeight="1">
      <c r="B6" s="127" t="s">
        <v>176</v>
      </c>
      <c r="C6" s="128"/>
      <c r="D6" s="129"/>
    </row>
    <row r="7" spans="2:6" s="3" customFormat="1" ht="47.25">
      <c r="B7" s="47" t="s">
        <v>111</v>
      </c>
      <c r="C7" s="52" t="s">
        <v>103</v>
      </c>
      <c r="D7" s="53" t="s">
        <v>102</v>
      </c>
    </row>
    <row r="8" spans="2:6" s="3" customFormat="1">
      <c r="B8" s="14"/>
      <c r="C8" s="31" t="s">
        <v>200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3" t="s">
        <v>2559</v>
      </c>
      <c r="C10" s="101">
        <v>743.20962687970689</v>
      </c>
      <c r="D10" s="103"/>
    </row>
    <row r="11" spans="2:6">
      <c r="B11" s="99" t="s">
        <v>26</v>
      </c>
      <c r="C11" s="101">
        <v>436.57900687970692</v>
      </c>
      <c r="D11" s="105"/>
    </row>
    <row r="12" spans="2:6">
      <c r="B12" s="100" t="s">
        <v>2564</v>
      </c>
      <c r="C12" s="102">
        <v>62.466209999999997</v>
      </c>
      <c r="D12" s="104">
        <v>44926</v>
      </c>
      <c r="E12" s="3"/>
      <c r="F12" s="3"/>
    </row>
    <row r="13" spans="2:6">
      <c r="B13" s="100" t="s">
        <v>2565</v>
      </c>
      <c r="C13" s="102">
        <v>3.3325047836819999</v>
      </c>
      <c r="D13" s="104">
        <v>44561</v>
      </c>
      <c r="E13" s="3"/>
      <c r="F13" s="3"/>
    </row>
    <row r="14" spans="2:6">
      <c r="B14" s="100" t="s">
        <v>2566</v>
      </c>
      <c r="C14" s="102">
        <v>108.92985</v>
      </c>
      <c r="D14" s="104">
        <v>51774</v>
      </c>
    </row>
    <row r="15" spans="2:6">
      <c r="B15" s="100" t="s">
        <v>2567</v>
      </c>
      <c r="C15" s="102">
        <v>237.58226505233293</v>
      </c>
      <c r="D15" s="104">
        <v>45935</v>
      </c>
      <c r="E15" s="3"/>
      <c r="F15" s="3"/>
    </row>
    <row r="16" spans="2:6">
      <c r="B16" s="100" t="s">
        <v>2568</v>
      </c>
      <c r="C16" s="102">
        <v>10.947457043691999</v>
      </c>
      <c r="D16" s="104">
        <v>44545</v>
      </c>
      <c r="E16" s="3"/>
      <c r="F16" s="3"/>
    </row>
    <row r="17" spans="2:4">
      <c r="B17" s="100" t="s">
        <v>2569</v>
      </c>
      <c r="C17" s="102">
        <v>13.320720000000001</v>
      </c>
      <c r="D17" s="104">
        <v>45935</v>
      </c>
    </row>
    <row r="18" spans="2:4">
      <c r="B18" s="99" t="s">
        <v>2563</v>
      </c>
      <c r="C18" s="101">
        <v>306.63061999999996</v>
      </c>
      <c r="D18" s="105"/>
    </row>
    <row r="19" spans="2:4">
      <c r="B19" s="100" t="s">
        <v>2570</v>
      </c>
      <c r="C19" s="102">
        <v>79.527779999999993</v>
      </c>
      <c r="D19" s="104">
        <v>46934</v>
      </c>
    </row>
    <row r="20" spans="2:4">
      <c r="B20" s="100" t="s">
        <v>2571</v>
      </c>
      <c r="C20" s="102">
        <v>12.207100000000001</v>
      </c>
      <c r="D20" s="104">
        <v>45531</v>
      </c>
    </row>
    <row r="21" spans="2:4">
      <c r="B21" s="100" t="s">
        <v>2572</v>
      </c>
      <c r="C21" s="102">
        <v>24.069710000000001</v>
      </c>
      <c r="D21" s="104">
        <v>45615</v>
      </c>
    </row>
    <row r="22" spans="2:4">
      <c r="B22" s="100" t="s">
        <v>2573</v>
      </c>
      <c r="C22" s="102">
        <v>43.69706</v>
      </c>
      <c r="D22" s="104">
        <v>45008</v>
      </c>
    </row>
    <row r="23" spans="2:4">
      <c r="B23" s="100" t="s">
        <v>2574</v>
      </c>
      <c r="C23" s="102">
        <v>20.37773</v>
      </c>
      <c r="D23" s="104">
        <v>44821</v>
      </c>
    </row>
    <row r="24" spans="2:4">
      <c r="B24" s="100" t="s">
        <v>2575</v>
      </c>
      <c r="C24" s="102">
        <v>8.1989300000000007</v>
      </c>
      <c r="D24" s="104">
        <v>44611</v>
      </c>
    </row>
    <row r="25" spans="2:4">
      <c r="B25" s="100" t="s">
        <v>2576</v>
      </c>
      <c r="C25" s="102">
        <v>4.18011</v>
      </c>
      <c r="D25" s="104">
        <v>45648</v>
      </c>
    </row>
    <row r="26" spans="2:4">
      <c r="B26" s="100" t="s">
        <v>2577</v>
      </c>
      <c r="C26" s="102">
        <v>25.206979999999998</v>
      </c>
      <c r="D26" s="104">
        <v>45602</v>
      </c>
    </row>
    <row r="27" spans="2:4">
      <c r="B27" s="100" t="s">
        <v>2578</v>
      </c>
      <c r="C27" s="102">
        <v>38.543050000000001</v>
      </c>
      <c r="D27" s="104">
        <v>45165</v>
      </c>
    </row>
    <row r="28" spans="2:4">
      <c r="B28" s="100" t="s">
        <v>2579</v>
      </c>
      <c r="C28" s="102">
        <v>50.622169999999997</v>
      </c>
      <c r="D28" s="104">
        <v>44286</v>
      </c>
    </row>
    <row r="29" spans="2:4">
      <c r="B29" s="100"/>
      <c r="C29" s="102"/>
      <c r="D29" s="104"/>
    </row>
    <row r="30" spans="2:4">
      <c r="B30" s="100"/>
      <c r="C30" s="102"/>
      <c r="D30" s="104"/>
    </row>
    <row r="31" spans="2:4">
      <c r="B31" s="100"/>
      <c r="C31" s="102"/>
      <c r="D31" s="104"/>
    </row>
    <row r="32" spans="2:4">
      <c r="B32" s="84"/>
      <c r="C32" s="84"/>
      <c r="D32" s="84"/>
    </row>
    <row r="33" spans="2:4">
      <c r="B33" s="84"/>
      <c r="C33" s="84"/>
      <c r="D33" s="84"/>
    </row>
    <row r="34" spans="2:4">
      <c r="B34" s="84"/>
      <c r="C34" s="84"/>
      <c r="D34" s="84"/>
    </row>
    <row r="35" spans="2:4">
      <c r="B35" s="84"/>
      <c r="C35" s="84"/>
      <c r="D35" s="84"/>
    </row>
    <row r="36" spans="2:4">
      <c r="B36" s="84"/>
      <c r="C36" s="84"/>
      <c r="D36" s="84"/>
    </row>
    <row r="37" spans="2:4">
      <c r="B37" s="84"/>
      <c r="C37" s="84"/>
      <c r="D37" s="84"/>
    </row>
    <row r="38" spans="2:4">
      <c r="B38" s="84"/>
      <c r="C38" s="84"/>
      <c r="D38" s="84"/>
    </row>
    <row r="39" spans="2:4">
      <c r="B39" s="84"/>
      <c r="C39" s="84"/>
      <c r="D39" s="84"/>
    </row>
    <row r="40" spans="2:4">
      <c r="B40" s="84"/>
      <c r="C40" s="84"/>
      <c r="D40" s="84"/>
    </row>
    <row r="41" spans="2:4">
      <c r="B41" s="84"/>
      <c r="C41" s="84"/>
      <c r="D41" s="84"/>
    </row>
    <row r="42" spans="2:4">
      <c r="B42" s="84"/>
      <c r="C42" s="84"/>
      <c r="D42" s="84"/>
    </row>
    <row r="43" spans="2:4">
      <c r="B43" s="84"/>
      <c r="C43" s="84"/>
      <c r="D43" s="84"/>
    </row>
    <row r="44" spans="2:4">
      <c r="B44" s="84"/>
      <c r="C44" s="84"/>
      <c r="D44" s="84"/>
    </row>
    <row r="45" spans="2:4">
      <c r="B45" s="84"/>
      <c r="C45" s="84"/>
      <c r="D45" s="84"/>
    </row>
    <row r="46" spans="2:4">
      <c r="B46" s="84"/>
      <c r="C46" s="84"/>
      <c r="D46" s="84"/>
    </row>
    <row r="47" spans="2:4">
      <c r="B47" s="84"/>
      <c r="C47" s="84"/>
      <c r="D47" s="84"/>
    </row>
    <row r="48" spans="2:4">
      <c r="B48" s="84"/>
      <c r="C48" s="84"/>
      <c r="D48" s="84"/>
    </row>
    <row r="49" spans="2:4">
      <c r="B49" s="84"/>
      <c r="C49" s="84"/>
      <c r="D49" s="84"/>
    </row>
    <row r="50" spans="2:4">
      <c r="B50" s="84"/>
      <c r="C50" s="84"/>
      <c r="D50" s="84"/>
    </row>
    <row r="51" spans="2:4">
      <c r="B51" s="84"/>
      <c r="C51" s="84"/>
      <c r="D51" s="84"/>
    </row>
    <row r="52" spans="2:4">
      <c r="B52" s="84"/>
      <c r="C52" s="84"/>
      <c r="D52" s="84"/>
    </row>
    <row r="53" spans="2:4">
      <c r="B53" s="84"/>
      <c r="C53" s="84"/>
      <c r="D53" s="84"/>
    </row>
    <row r="54" spans="2:4">
      <c r="B54" s="84"/>
      <c r="C54" s="84"/>
      <c r="D54" s="84"/>
    </row>
    <row r="55" spans="2:4">
      <c r="B55" s="84"/>
      <c r="C55" s="84"/>
      <c r="D55" s="84"/>
    </row>
    <row r="56" spans="2:4">
      <c r="B56" s="84"/>
      <c r="C56" s="84"/>
      <c r="D56" s="84"/>
    </row>
    <row r="57" spans="2:4">
      <c r="B57" s="84"/>
      <c r="C57" s="84"/>
      <c r="D57" s="84"/>
    </row>
    <row r="58" spans="2:4">
      <c r="B58" s="84"/>
      <c r="C58" s="84"/>
      <c r="D58" s="84"/>
    </row>
    <row r="59" spans="2:4">
      <c r="B59" s="84"/>
      <c r="C59" s="84"/>
      <c r="D59" s="84"/>
    </row>
    <row r="60" spans="2:4">
      <c r="B60" s="84"/>
      <c r="C60" s="84"/>
      <c r="D60" s="84"/>
    </row>
    <row r="61" spans="2:4">
      <c r="B61" s="84"/>
      <c r="C61" s="84"/>
      <c r="D61" s="84"/>
    </row>
    <row r="62" spans="2:4">
      <c r="B62" s="84"/>
      <c r="C62" s="84"/>
      <c r="D62" s="84"/>
    </row>
    <row r="63" spans="2:4">
      <c r="B63" s="84"/>
      <c r="C63" s="84"/>
      <c r="D63" s="84"/>
    </row>
    <row r="64" spans="2:4">
      <c r="B64" s="84"/>
      <c r="C64" s="84"/>
      <c r="D64" s="84"/>
    </row>
    <row r="65" spans="2:4">
      <c r="B65" s="84"/>
      <c r="C65" s="84"/>
      <c r="D65" s="84"/>
    </row>
    <row r="66" spans="2:4">
      <c r="B66" s="84"/>
      <c r="C66" s="84"/>
      <c r="D66" s="84"/>
    </row>
    <row r="67" spans="2:4">
      <c r="B67" s="84"/>
      <c r="C67" s="84"/>
      <c r="D67" s="84"/>
    </row>
    <row r="68" spans="2:4">
      <c r="B68" s="84"/>
      <c r="C68" s="84"/>
      <c r="D68" s="84"/>
    </row>
    <row r="69" spans="2:4">
      <c r="B69" s="84"/>
      <c r="C69" s="84"/>
      <c r="D69" s="84"/>
    </row>
    <row r="70" spans="2:4">
      <c r="B70" s="84"/>
      <c r="C70" s="84"/>
      <c r="D70" s="84"/>
    </row>
    <row r="71" spans="2:4">
      <c r="B71" s="84"/>
      <c r="C71" s="84"/>
      <c r="D71" s="84"/>
    </row>
    <row r="72" spans="2:4">
      <c r="B72" s="84"/>
      <c r="C72" s="84"/>
      <c r="D72" s="84"/>
    </row>
    <row r="73" spans="2:4">
      <c r="B73" s="84"/>
      <c r="C73" s="84"/>
      <c r="D73" s="84"/>
    </row>
    <row r="74" spans="2:4">
      <c r="B74" s="84"/>
      <c r="C74" s="84"/>
      <c r="D74" s="84"/>
    </row>
    <row r="75" spans="2:4">
      <c r="B75" s="84"/>
      <c r="C75" s="84"/>
      <c r="D75" s="84"/>
    </row>
    <row r="76" spans="2:4">
      <c r="B76" s="84"/>
      <c r="C76" s="84"/>
      <c r="D76" s="84"/>
    </row>
    <row r="77" spans="2:4">
      <c r="B77" s="84"/>
      <c r="C77" s="84"/>
      <c r="D77" s="84"/>
    </row>
    <row r="78" spans="2:4">
      <c r="B78" s="84"/>
      <c r="C78" s="84"/>
      <c r="D78" s="84"/>
    </row>
    <row r="79" spans="2:4">
      <c r="B79" s="84"/>
      <c r="C79" s="84"/>
      <c r="D79" s="84"/>
    </row>
    <row r="80" spans="2:4">
      <c r="B80" s="84"/>
      <c r="C80" s="84"/>
      <c r="D80" s="84"/>
    </row>
    <row r="81" spans="2:4">
      <c r="B81" s="84"/>
      <c r="C81" s="84"/>
      <c r="D81" s="84"/>
    </row>
    <row r="82" spans="2:4">
      <c r="B82" s="84"/>
      <c r="C82" s="84"/>
      <c r="D82" s="84"/>
    </row>
    <row r="83" spans="2:4">
      <c r="B83" s="84"/>
      <c r="C83" s="84"/>
      <c r="D83" s="84"/>
    </row>
    <row r="84" spans="2:4">
      <c r="B84" s="84"/>
      <c r="C84" s="84"/>
      <c r="D84" s="84"/>
    </row>
    <row r="85" spans="2:4">
      <c r="B85" s="84"/>
      <c r="C85" s="84"/>
      <c r="D85" s="84"/>
    </row>
    <row r="86" spans="2:4">
      <c r="B86" s="84"/>
      <c r="C86" s="84"/>
      <c r="D86" s="84"/>
    </row>
    <row r="87" spans="2:4">
      <c r="B87" s="84"/>
      <c r="C87" s="84"/>
      <c r="D87" s="84"/>
    </row>
    <row r="88" spans="2:4">
      <c r="B88" s="84"/>
      <c r="C88" s="84"/>
      <c r="D88" s="84"/>
    </row>
    <row r="89" spans="2:4">
      <c r="B89" s="84"/>
      <c r="C89" s="84"/>
      <c r="D89" s="84"/>
    </row>
    <row r="90" spans="2:4">
      <c r="B90" s="84"/>
      <c r="C90" s="84"/>
      <c r="D90" s="84"/>
    </row>
    <row r="91" spans="2:4">
      <c r="B91" s="84"/>
      <c r="C91" s="84"/>
      <c r="D91" s="84"/>
    </row>
    <row r="92" spans="2:4">
      <c r="B92" s="84"/>
      <c r="C92" s="84"/>
      <c r="D92" s="84"/>
    </row>
    <row r="93" spans="2:4">
      <c r="B93" s="84"/>
      <c r="C93" s="84"/>
      <c r="D93" s="84"/>
    </row>
    <row r="94" spans="2:4">
      <c r="B94" s="84"/>
      <c r="C94" s="84"/>
      <c r="D94" s="84"/>
    </row>
    <row r="95" spans="2:4">
      <c r="B95" s="84"/>
      <c r="C95" s="84"/>
      <c r="D95" s="84"/>
    </row>
    <row r="96" spans="2:4">
      <c r="B96" s="84"/>
      <c r="C96" s="84"/>
      <c r="D96" s="84"/>
    </row>
    <row r="97" spans="2:4">
      <c r="B97" s="84"/>
      <c r="C97" s="84"/>
      <c r="D97" s="84"/>
    </row>
    <row r="98" spans="2:4">
      <c r="B98" s="84"/>
      <c r="C98" s="84"/>
      <c r="D98" s="84"/>
    </row>
    <row r="99" spans="2:4">
      <c r="B99" s="84"/>
      <c r="C99" s="84"/>
      <c r="D99" s="84"/>
    </row>
    <row r="100" spans="2:4">
      <c r="B100" s="84"/>
      <c r="C100" s="84"/>
      <c r="D100" s="84"/>
    </row>
    <row r="101" spans="2:4">
      <c r="B101" s="84"/>
      <c r="C101" s="84"/>
      <c r="D101" s="84"/>
    </row>
    <row r="102" spans="2:4">
      <c r="B102" s="84"/>
      <c r="C102" s="84"/>
      <c r="D102" s="84"/>
    </row>
    <row r="103" spans="2:4">
      <c r="B103" s="84"/>
      <c r="C103" s="84"/>
      <c r="D103" s="84"/>
    </row>
    <row r="104" spans="2:4">
      <c r="B104" s="84"/>
      <c r="C104" s="84"/>
      <c r="D104" s="84"/>
    </row>
    <row r="105" spans="2:4">
      <c r="B105" s="84"/>
      <c r="C105" s="84"/>
      <c r="D105" s="84"/>
    </row>
    <row r="106" spans="2:4">
      <c r="B106" s="84"/>
      <c r="C106" s="84"/>
      <c r="D106" s="84"/>
    </row>
    <row r="107" spans="2:4">
      <c r="B107" s="84"/>
      <c r="C107" s="84"/>
      <c r="D107" s="84"/>
    </row>
    <row r="108" spans="2:4">
      <c r="B108" s="84"/>
      <c r="C108" s="84"/>
      <c r="D108" s="84"/>
    </row>
    <row r="109" spans="2:4">
      <c r="B109" s="84"/>
      <c r="C109" s="84"/>
      <c r="D109" s="84"/>
    </row>
    <row r="110" spans="2:4">
      <c r="B110" s="113"/>
      <c r="C110" s="114"/>
      <c r="D110" s="114"/>
    </row>
    <row r="111" spans="2:4">
      <c r="B111" s="113"/>
      <c r="C111" s="114"/>
      <c r="D111" s="114"/>
    </row>
    <row r="112" spans="2:4">
      <c r="B112" s="113"/>
      <c r="C112" s="114"/>
      <c r="D112" s="114"/>
    </row>
    <row r="113" spans="2:4">
      <c r="B113" s="113"/>
      <c r="C113" s="114"/>
      <c r="D113" s="114"/>
    </row>
    <row r="114" spans="2:4">
      <c r="B114" s="113"/>
      <c r="C114" s="114"/>
      <c r="D114" s="114"/>
    </row>
    <row r="115" spans="2:4">
      <c r="B115" s="113"/>
      <c r="C115" s="114"/>
      <c r="D115" s="114"/>
    </row>
    <row r="116" spans="2:4">
      <c r="B116" s="113"/>
      <c r="C116" s="114"/>
      <c r="D116" s="114"/>
    </row>
    <row r="117" spans="2:4">
      <c r="B117" s="113"/>
      <c r="C117" s="114"/>
      <c r="D117" s="114"/>
    </row>
    <row r="118" spans="2:4">
      <c r="B118" s="113"/>
      <c r="C118" s="114"/>
      <c r="D118" s="114"/>
    </row>
    <row r="119" spans="2:4">
      <c r="B119" s="113"/>
      <c r="C119" s="114"/>
      <c r="D119" s="114"/>
    </row>
    <row r="120" spans="2:4">
      <c r="B120" s="113"/>
      <c r="C120" s="114"/>
      <c r="D120" s="114"/>
    </row>
    <row r="121" spans="2:4">
      <c r="B121" s="113"/>
      <c r="C121" s="114"/>
      <c r="D121" s="114"/>
    </row>
    <row r="122" spans="2:4">
      <c r="B122" s="113"/>
      <c r="C122" s="114"/>
      <c r="D122" s="114"/>
    </row>
    <row r="123" spans="2:4">
      <c r="B123" s="113"/>
      <c r="C123" s="114"/>
      <c r="D123" s="114"/>
    </row>
    <row r="124" spans="2:4">
      <c r="B124" s="113"/>
      <c r="C124" s="114"/>
      <c r="D124" s="114"/>
    </row>
    <row r="125" spans="2:4">
      <c r="B125" s="113"/>
      <c r="C125" s="114"/>
      <c r="D125" s="114"/>
    </row>
    <row r="126" spans="2:4">
      <c r="B126" s="113"/>
      <c r="C126" s="114"/>
      <c r="D126" s="114"/>
    </row>
    <row r="127" spans="2:4">
      <c r="B127" s="113"/>
      <c r="C127" s="114"/>
      <c r="D127" s="114"/>
    </row>
    <row r="128" spans="2:4">
      <c r="B128" s="113"/>
      <c r="C128" s="114"/>
      <c r="D128" s="114"/>
    </row>
    <row r="129" spans="2:4">
      <c r="B129" s="113"/>
      <c r="C129" s="114"/>
      <c r="D129" s="114"/>
    </row>
    <row r="130" spans="2:4">
      <c r="B130" s="113"/>
      <c r="C130" s="114"/>
      <c r="D130" s="114"/>
    </row>
    <row r="131" spans="2:4">
      <c r="B131" s="113"/>
      <c r="C131" s="114"/>
      <c r="D131" s="114"/>
    </row>
    <row r="132" spans="2:4">
      <c r="B132" s="113"/>
      <c r="C132" s="114"/>
      <c r="D132" s="114"/>
    </row>
    <row r="133" spans="2:4">
      <c r="B133" s="113"/>
      <c r="C133" s="114"/>
      <c r="D133" s="114"/>
    </row>
    <row r="134" spans="2:4">
      <c r="B134" s="113"/>
      <c r="C134" s="114"/>
      <c r="D134" s="114"/>
    </row>
    <row r="135" spans="2:4">
      <c r="B135" s="113"/>
      <c r="C135" s="114"/>
      <c r="D135" s="114"/>
    </row>
    <row r="136" spans="2:4">
      <c r="B136" s="113"/>
      <c r="C136" s="114"/>
      <c r="D136" s="114"/>
    </row>
    <row r="137" spans="2:4">
      <c r="B137" s="113"/>
      <c r="C137" s="114"/>
      <c r="D137" s="114"/>
    </row>
    <row r="138" spans="2:4">
      <c r="B138" s="113"/>
      <c r="C138" s="114"/>
      <c r="D138" s="114"/>
    </row>
    <row r="139" spans="2:4">
      <c r="B139" s="113"/>
      <c r="C139" s="114"/>
      <c r="D139" s="114"/>
    </row>
    <row r="140" spans="2:4">
      <c r="B140" s="113"/>
      <c r="C140" s="114"/>
      <c r="D140" s="114"/>
    </row>
    <row r="141" spans="2:4">
      <c r="B141" s="113"/>
      <c r="C141" s="114"/>
      <c r="D141" s="114"/>
    </row>
    <row r="142" spans="2:4">
      <c r="B142" s="113"/>
      <c r="C142" s="114"/>
      <c r="D142" s="114"/>
    </row>
    <row r="143" spans="2:4">
      <c r="B143" s="113"/>
      <c r="C143" s="114"/>
      <c r="D143" s="114"/>
    </row>
    <row r="144" spans="2:4">
      <c r="B144" s="113"/>
      <c r="C144" s="114"/>
      <c r="D144" s="114"/>
    </row>
    <row r="145" spans="2:4">
      <c r="B145" s="113"/>
      <c r="C145" s="114"/>
      <c r="D145" s="114"/>
    </row>
    <row r="146" spans="2:4">
      <c r="B146" s="113"/>
      <c r="C146" s="114"/>
      <c r="D146" s="114"/>
    </row>
    <row r="147" spans="2:4">
      <c r="B147" s="113"/>
      <c r="C147" s="114"/>
      <c r="D147" s="114"/>
    </row>
    <row r="148" spans="2:4">
      <c r="B148" s="113"/>
      <c r="C148" s="114"/>
      <c r="D148" s="114"/>
    </row>
    <row r="149" spans="2:4">
      <c r="B149" s="113"/>
      <c r="C149" s="114"/>
      <c r="D149" s="114"/>
    </row>
    <row r="150" spans="2:4">
      <c r="B150" s="113"/>
      <c r="C150" s="114"/>
      <c r="D150" s="114"/>
    </row>
    <row r="151" spans="2:4">
      <c r="B151" s="113"/>
      <c r="C151" s="114"/>
      <c r="D151" s="114"/>
    </row>
    <row r="152" spans="2:4">
      <c r="B152" s="113"/>
      <c r="C152" s="114"/>
      <c r="D152" s="114"/>
    </row>
    <row r="153" spans="2:4">
      <c r="B153" s="113"/>
      <c r="C153" s="114"/>
      <c r="D153" s="114"/>
    </row>
    <row r="154" spans="2:4">
      <c r="B154" s="113"/>
      <c r="C154" s="114"/>
      <c r="D154" s="114"/>
    </row>
    <row r="155" spans="2:4">
      <c r="B155" s="113"/>
      <c r="C155" s="114"/>
      <c r="D155" s="114"/>
    </row>
    <row r="156" spans="2:4">
      <c r="B156" s="113"/>
      <c r="C156" s="114"/>
      <c r="D156" s="114"/>
    </row>
    <row r="157" spans="2:4">
      <c r="B157" s="113"/>
      <c r="C157" s="114"/>
      <c r="D157" s="114"/>
    </row>
    <row r="158" spans="2:4">
      <c r="B158" s="113"/>
      <c r="C158" s="114"/>
      <c r="D158" s="114"/>
    </row>
    <row r="159" spans="2:4">
      <c r="B159" s="113"/>
      <c r="C159" s="114"/>
      <c r="D159" s="114"/>
    </row>
    <row r="160" spans="2:4">
      <c r="B160" s="113"/>
      <c r="C160" s="114"/>
      <c r="D160" s="114"/>
    </row>
    <row r="161" spans="2:4">
      <c r="B161" s="113"/>
      <c r="C161" s="114"/>
      <c r="D161" s="114"/>
    </row>
    <row r="162" spans="2:4">
      <c r="B162" s="113"/>
      <c r="C162" s="114"/>
      <c r="D162" s="114"/>
    </row>
    <row r="163" spans="2:4">
      <c r="B163" s="113"/>
      <c r="C163" s="114"/>
      <c r="D163" s="114"/>
    </row>
    <row r="164" spans="2:4">
      <c r="B164" s="113"/>
      <c r="C164" s="114"/>
      <c r="D164" s="114"/>
    </row>
    <row r="165" spans="2:4">
      <c r="B165" s="113"/>
      <c r="C165" s="114"/>
      <c r="D165" s="114"/>
    </row>
    <row r="166" spans="2:4">
      <c r="B166" s="113"/>
      <c r="C166" s="114"/>
      <c r="D166" s="114"/>
    </row>
    <row r="167" spans="2:4">
      <c r="B167" s="113"/>
      <c r="C167" s="114"/>
      <c r="D167" s="114"/>
    </row>
    <row r="168" spans="2:4">
      <c r="B168" s="113"/>
      <c r="C168" s="114"/>
      <c r="D168" s="114"/>
    </row>
    <row r="169" spans="2:4">
      <c r="B169" s="113"/>
      <c r="C169" s="114"/>
      <c r="D169" s="114"/>
    </row>
    <row r="170" spans="2:4">
      <c r="B170" s="113"/>
      <c r="C170" s="114"/>
      <c r="D170" s="114"/>
    </row>
    <row r="171" spans="2:4">
      <c r="B171" s="113"/>
      <c r="C171" s="114"/>
      <c r="D171" s="114"/>
    </row>
    <row r="172" spans="2:4">
      <c r="B172" s="113"/>
      <c r="C172" s="114"/>
      <c r="D172" s="114"/>
    </row>
    <row r="173" spans="2:4">
      <c r="B173" s="113"/>
      <c r="C173" s="114"/>
      <c r="D173" s="114"/>
    </row>
    <row r="174" spans="2:4">
      <c r="B174" s="113"/>
      <c r="C174" s="114"/>
      <c r="D174" s="114"/>
    </row>
    <row r="175" spans="2:4">
      <c r="B175" s="113"/>
      <c r="C175" s="114"/>
      <c r="D175" s="114"/>
    </row>
    <row r="176" spans="2:4">
      <c r="B176" s="113"/>
      <c r="C176" s="114"/>
      <c r="D176" s="114"/>
    </row>
    <row r="177" spans="2:4">
      <c r="B177" s="113"/>
      <c r="C177" s="114"/>
      <c r="D177" s="114"/>
    </row>
    <row r="178" spans="2:4">
      <c r="B178" s="113"/>
      <c r="C178" s="114"/>
      <c r="D178" s="114"/>
    </row>
    <row r="179" spans="2:4">
      <c r="B179" s="113"/>
      <c r="C179" s="114"/>
      <c r="D179" s="114"/>
    </row>
    <row r="180" spans="2:4">
      <c r="B180" s="113"/>
      <c r="C180" s="114"/>
      <c r="D180" s="114"/>
    </row>
    <row r="181" spans="2:4">
      <c r="B181" s="113"/>
      <c r="C181" s="114"/>
      <c r="D181" s="114"/>
    </row>
    <row r="182" spans="2:4">
      <c r="B182" s="113"/>
      <c r="C182" s="114"/>
      <c r="D182" s="114"/>
    </row>
    <row r="183" spans="2:4">
      <c r="B183" s="113"/>
      <c r="C183" s="114"/>
      <c r="D183" s="114"/>
    </row>
    <row r="184" spans="2:4">
      <c r="B184" s="113"/>
      <c r="C184" s="114"/>
      <c r="D184" s="114"/>
    </row>
    <row r="185" spans="2:4">
      <c r="B185" s="113"/>
      <c r="C185" s="114"/>
      <c r="D185" s="114"/>
    </row>
    <row r="186" spans="2:4">
      <c r="B186" s="113"/>
      <c r="C186" s="114"/>
      <c r="D186" s="114"/>
    </row>
    <row r="187" spans="2:4">
      <c r="B187" s="113"/>
      <c r="C187" s="114"/>
      <c r="D187" s="114"/>
    </row>
    <row r="188" spans="2:4">
      <c r="B188" s="113"/>
      <c r="C188" s="114"/>
      <c r="D188" s="114"/>
    </row>
    <row r="189" spans="2:4">
      <c r="B189" s="113"/>
      <c r="C189" s="114"/>
      <c r="D189" s="114"/>
    </row>
    <row r="190" spans="2:4">
      <c r="B190" s="113"/>
      <c r="C190" s="114"/>
      <c r="D190" s="114"/>
    </row>
    <row r="191" spans="2:4">
      <c r="B191" s="113"/>
      <c r="C191" s="114"/>
      <c r="D191" s="114"/>
    </row>
    <row r="192" spans="2:4">
      <c r="B192" s="113"/>
      <c r="C192" s="114"/>
      <c r="D192" s="114"/>
    </row>
    <row r="193" spans="2:4">
      <c r="B193" s="113"/>
      <c r="C193" s="114"/>
      <c r="D193" s="114"/>
    </row>
    <row r="194" spans="2:4">
      <c r="B194" s="113"/>
      <c r="C194" s="114"/>
      <c r="D194" s="114"/>
    </row>
    <row r="195" spans="2:4">
      <c r="B195" s="113"/>
      <c r="C195" s="114"/>
      <c r="D195" s="114"/>
    </row>
    <row r="196" spans="2:4">
      <c r="B196" s="113"/>
      <c r="C196" s="114"/>
      <c r="D196" s="114"/>
    </row>
    <row r="197" spans="2:4">
      <c r="B197" s="113"/>
      <c r="C197" s="114"/>
      <c r="D197" s="114"/>
    </row>
    <row r="198" spans="2:4">
      <c r="B198" s="113"/>
      <c r="C198" s="114"/>
      <c r="D198" s="114"/>
    </row>
    <row r="199" spans="2:4">
      <c r="B199" s="113"/>
      <c r="C199" s="114"/>
      <c r="D199" s="114"/>
    </row>
    <row r="200" spans="2:4">
      <c r="B200" s="113"/>
      <c r="C200" s="114"/>
      <c r="D200" s="114"/>
    </row>
    <row r="201" spans="2:4">
      <c r="B201" s="113"/>
      <c r="C201" s="114"/>
      <c r="D201" s="114"/>
    </row>
    <row r="202" spans="2:4">
      <c r="B202" s="113"/>
      <c r="C202" s="114"/>
      <c r="D202" s="114"/>
    </row>
    <row r="203" spans="2:4">
      <c r="B203" s="113"/>
      <c r="C203" s="114"/>
      <c r="D203" s="114"/>
    </row>
    <row r="204" spans="2:4">
      <c r="B204" s="113"/>
      <c r="C204" s="114"/>
      <c r="D204" s="114"/>
    </row>
    <row r="205" spans="2:4">
      <c r="B205" s="113"/>
      <c r="C205" s="114"/>
      <c r="D205" s="114"/>
    </row>
    <row r="206" spans="2:4">
      <c r="B206" s="113"/>
      <c r="C206" s="114"/>
      <c r="D206" s="114"/>
    </row>
    <row r="207" spans="2:4">
      <c r="B207" s="113"/>
      <c r="C207" s="114"/>
      <c r="D207" s="114"/>
    </row>
    <row r="208" spans="2:4">
      <c r="B208" s="113"/>
      <c r="C208" s="114"/>
      <c r="D208" s="114"/>
    </row>
    <row r="209" spans="2:4">
      <c r="B209" s="113"/>
      <c r="C209" s="114"/>
      <c r="D209" s="114"/>
    </row>
    <row r="210" spans="2:4">
      <c r="B210" s="113"/>
      <c r="C210" s="114"/>
      <c r="D210" s="114"/>
    </row>
    <row r="211" spans="2:4">
      <c r="B211" s="113"/>
      <c r="C211" s="114"/>
      <c r="D211" s="114"/>
    </row>
    <row r="212" spans="2:4">
      <c r="B212" s="113"/>
      <c r="C212" s="114"/>
      <c r="D212" s="114"/>
    </row>
    <row r="213" spans="2:4">
      <c r="B213" s="113"/>
      <c r="C213" s="114"/>
      <c r="D213" s="114"/>
    </row>
    <row r="214" spans="2:4">
      <c r="B214" s="113"/>
      <c r="C214" s="114"/>
      <c r="D214" s="114"/>
    </row>
    <row r="215" spans="2:4">
      <c r="B215" s="113"/>
      <c r="C215" s="114"/>
      <c r="D215" s="114"/>
    </row>
    <row r="216" spans="2:4">
      <c r="B216" s="113"/>
      <c r="C216" s="114"/>
      <c r="D216" s="114"/>
    </row>
    <row r="217" spans="2:4">
      <c r="B217" s="113"/>
      <c r="C217" s="114"/>
      <c r="D217" s="114"/>
    </row>
    <row r="218" spans="2:4">
      <c r="B218" s="113"/>
      <c r="C218" s="114"/>
      <c r="D218" s="114"/>
    </row>
    <row r="219" spans="2:4">
      <c r="B219" s="113"/>
      <c r="C219" s="114"/>
      <c r="D219" s="114"/>
    </row>
    <row r="220" spans="2:4">
      <c r="B220" s="113"/>
      <c r="C220" s="114"/>
      <c r="D220" s="114"/>
    </row>
    <row r="221" spans="2:4">
      <c r="B221" s="113"/>
      <c r="C221" s="114"/>
      <c r="D221" s="114"/>
    </row>
    <row r="222" spans="2:4">
      <c r="B222" s="113"/>
      <c r="C222" s="114"/>
      <c r="D222" s="114"/>
    </row>
    <row r="223" spans="2:4">
      <c r="B223" s="113"/>
      <c r="C223" s="114"/>
      <c r="D223" s="114"/>
    </row>
    <row r="224" spans="2:4">
      <c r="B224" s="113"/>
      <c r="C224" s="114"/>
      <c r="D224" s="114"/>
    </row>
    <row r="225" spans="2:4">
      <c r="B225" s="113"/>
      <c r="C225" s="114"/>
      <c r="D225" s="114"/>
    </row>
    <row r="226" spans="2:4">
      <c r="B226" s="113"/>
      <c r="C226" s="114"/>
      <c r="D226" s="114"/>
    </row>
    <row r="227" spans="2:4">
      <c r="B227" s="113"/>
      <c r="C227" s="114"/>
      <c r="D227" s="114"/>
    </row>
    <row r="228" spans="2:4">
      <c r="B228" s="113"/>
      <c r="C228" s="114"/>
      <c r="D228" s="114"/>
    </row>
    <row r="229" spans="2:4">
      <c r="B229" s="113"/>
      <c r="C229" s="114"/>
      <c r="D229" s="114"/>
    </row>
    <row r="230" spans="2:4">
      <c r="B230" s="113"/>
      <c r="C230" s="114"/>
      <c r="D230" s="114"/>
    </row>
    <row r="231" spans="2:4">
      <c r="B231" s="113"/>
      <c r="C231" s="114"/>
      <c r="D231" s="114"/>
    </row>
    <row r="232" spans="2:4">
      <c r="B232" s="113"/>
      <c r="C232" s="114"/>
      <c r="D232" s="114"/>
    </row>
    <row r="233" spans="2:4">
      <c r="B233" s="113"/>
      <c r="C233" s="114"/>
      <c r="D233" s="114"/>
    </row>
    <row r="234" spans="2:4">
      <c r="B234" s="113"/>
      <c r="C234" s="114"/>
      <c r="D234" s="114"/>
    </row>
    <row r="235" spans="2:4">
      <c r="B235" s="113"/>
      <c r="C235" s="114"/>
      <c r="D235" s="114"/>
    </row>
    <row r="236" spans="2:4">
      <c r="B236" s="113"/>
      <c r="C236" s="114"/>
      <c r="D236" s="114"/>
    </row>
    <row r="237" spans="2:4">
      <c r="B237" s="113"/>
      <c r="C237" s="114"/>
      <c r="D237" s="114"/>
    </row>
    <row r="238" spans="2:4">
      <c r="B238" s="113"/>
      <c r="C238" s="114"/>
      <c r="D238" s="114"/>
    </row>
    <row r="239" spans="2:4">
      <c r="B239" s="113"/>
      <c r="C239" s="114"/>
      <c r="D239" s="114"/>
    </row>
    <row r="240" spans="2:4">
      <c r="B240" s="113"/>
      <c r="C240" s="114"/>
      <c r="D240" s="114"/>
    </row>
    <row r="241" spans="2:4">
      <c r="B241" s="113"/>
      <c r="C241" s="114"/>
      <c r="D241" s="114"/>
    </row>
    <row r="242" spans="2:4">
      <c r="B242" s="113"/>
      <c r="C242" s="114"/>
      <c r="D242" s="114"/>
    </row>
    <row r="243" spans="2:4">
      <c r="B243" s="113"/>
      <c r="C243" s="114"/>
      <c r="D243" s="114"/>
    </row>
    <row r="244" spans="2:4">
      <c r="B244" s="113"/>
      <c r="C244" s="114"/>
      <c r="D244" s="114"/>
    </row>
    <row r="245" spans="2:4">
      <c r="B245" s="113"/>
      <c r="C245" s="114"/>
      <c r="D245" s="114"/>
    </row>
    <row r="246" spans="2:4">
      <c r="B246" s="113"/>
      <c r="C246" s="114"/>
      <c r="D246" s="114"/>
    </row>
    <row r="247" spans="2:4">
      <c r="B247" s="113"/>
      <c r="C247" s="114"/>
      <c r="D247" s="114"/>
    </row>
    <row r="248" spans="2:4">
      <c r="B248" s="113"/>
      <c r="C248" s="114"/>
      <c r="D248" s="114"/>
    </row>
    <row r="249" spans="2:4">
      <c r="B249" s="113"/>
      <c r="C249" s="114"/>
      <c r="D249" s="114"/>
    </row>
    <row r="250" spans="2:4">
      <c r="B250" s="113"/>
      <c r="C250" s="114"/>
      <c r="D250" s="114"/>
    </row>
    <row r="251" spans="2:4">
      <c r="B251" s="113"/>
      <c r="C251" s="114"/>
      <c r="D251" s="114"/>
    </row>
    <row r="252" spans="2:4">
      <c r="B252" s="113"/>
      <c r="C252" s="114"/>
      <c r="D252" s="114"/>
    </row>
    <row r="253" spans="2:4">
      <c r="B253" s="113"/>
      <c r="C253" s="114"/>
      <c r="D253" s="114"/>
    </row>
    <row r="254" spans="2:4">
      <c r="B254" s="113"/>
      <c r="C254" s="114"/>
      <c r="D254" s="114"/>
    </row>
    <row r="255" spans="2:4">
      <c r="B255" s="113"/>
      <c r="C255" s="114"/>
      <c r="D255" s="114"/>
    </row>
    <row r="256" spans="2:4">
      <c r="B256" s="113"/>
      <c r="C256" s="114"/>
      <c r="D256" s="114"/>
    </row>
    <row r="257" spans="2:4">
      <c r="B257" s="113"/>
      <c r="C257" s="114"/>
      <c r="D257" s="114"/>
    </row>
    <row r="258" spans="2:4">
      <c r="B258" s="113"/>
      <c r="C258" s="114"/>
      <c r="D258" s="114"/>
    </row>
    <row r="259" spans="2:4">
      <c r="B259" s="113"/>
      <c r="C259" s="114"/>
      <c r="D259" s="114"/>
    </row>
    <row r="260" spans="2:4">
      <c r="B260" s="113"/>
      <c r="C260" s="114"/>
      <c r="D260" s="114"/>
    </row>
    <row r="261" spans="2:4">
      <c r="B261" s="113"/>
      <c r="C261" s="114"/>
      <c r="D261" s="114"/>
    </row>
    <row r="262" spans="2:4">
      <c r="B262" s="113"/>
      <c r="C262" s="114"/>
      <c r="D262" s="114"/>
    </row>
    <row r="263" spans="2:4">
      <c r="B263" s="113"/>
      <c r="C263" s="114"/>
      <c r="D263" s="114"/>
    </row>
    <row r="264" spans="2:4">
      <c r="B264" s="113"/>
      <c r="C264" s="114"/>
      <c r="D264" s="114"/>
    </row>
    <row r="265" spans="2:4">
      <c r="B265" s="113"/>
      <c r="C265" s="114"/>
      <c r="D265" s="114"/>
    </row>
    <row r="266" spans="2:4">
      <c r="B266" s="113"/>
      <c r="C266" s="114"/>
      <c r="D266" s="114"/>
    </row>
    <row r="267" spans="2:4">
      <c r="B267" s="113"/>
      <c r="C267" s="114"/>
      <c r="D267" s="114"/>
    </row>
    <row r="268" spans="2:4">
      <c r="B268" s="113"/>
      <c r="C268" s="114"/>
      <c r="D268" s="114"/>
    </row>
    <row r="269" spans="2:4">
      <c r="B269" s="113"/>
      <c r="C269" s="114"/>
      <c r="D269" s="114"/>
    </row>
    <row r="270" spans="2:4">
      <c r="B270" s="113"/>
      <c r="C270" s="114"/>
      <c r="D270" s="114"/>
    </row>
    <row r="271" spans="2:4">
      <c r="B271" s="113"/>
      <c r="C271" s="114"/>
      <c r="D271" s="114"/>
    </row>
    <row r="272" spans="2:4">
      <c r="B272" s="113"/>
      <c r="C272" s="114"/>
      <c r="D272" s="114"/>
    </row>
    <row r="273" spans="2:4">
      <c r="B273" s="113"/>
      <c r="C273" s="114"/>
      <c r="D273" s="114"/>
    </row>
    <row r="274" spans="2:4">
      <c r="B274" s="113"/>
      <c r="C274" s="114"/>
      <c r="D274" s="114"/>
    </row>
    <row r="275" spans="2:4">
      <c r="B275" s="113"/>
      <c r="C275" s="114"/>
      <c r="D275" s="114"/>
    </row>
    <row r="276" spans="2:4">
      <c r="B276" s="113"/>
      <c r="C276" s="114"/>
      <c r="D276" s="114"/>
    </row>
    <row r="277" spans="2:4">
      <c r="B277" s="113"/>
      <c r="C277" s="114"/>
      <c r="D277" s="114"/>
    </row>
    <row r="278" spans="2:4">
      <c r="B278" s="113"/>
      <c r="C278" s="114"/>
      <c r="D278" s="114"/>
    </row>
    <row r="279" spans="2:4">
      <c r="B279" s="113"/>
      <c r="C279" s="114"/>
      <c r="D279" s="114"/>
    </row>
    <row r="280" spans="2:4">
      <c r="B280" s="113"/>
      <c r="C280" s="114"/>
      <c r="D280" s="114"/>
    </row>
    <row r="281" spans="2:4">
      <c r="B281" s="113"/>
      <c r="C281" s="114"/>
      <c r="D281" s="114"/>
    </row>
    <row r="282" spans="2:4">
      <c r="B282" s="113"/>
      <c r="C282" s="114"/>
      <c r="D282" s="114"/>
    </row>
    <row r="283" spans="2:4">
      <c r="B283" s="113"/>
      <c r="C283" s="114"/>
      <c r="D283" s="114"/>
    </row>
    <row r="284" spans="2:4">
      <c r="B284" s="113"/>
      <c r="C284" s="114"/>
      <c r="D284" s="114"/>
    </row>
    <row r="285" spans="2:4">
      <c r="B285" s="113"/>
      <c r="C285" s="114"/>
      <c r="D285" s="114"/>
    </row>
    <row r="286" spans="2:4">
      <c r="B286" s="113"/>
      <c r="C286" s="114"/>
      <c r="D286" s="114"/>
    </row>
    <row r="287" spans="2:4">
      <c r="B287" s="113"/>
      <c r="C287" s="114"/>
      <c r="D287" s="114"/>
    </row>
    <row r="288" spans="2:4">
      <c r="B288" s="113"/>
      <c r="C288" s="114"/>
      <c r="D288" s="114"/>
    </row>
    <row r="289" spans="2:4">
      <c r="B289" s="113"/>
      <c r="C289" s="114"/>
      <c r="D289" s="114"/>
    </row>
    <row r="290" spans="2:4">
      <c r="B290" s="113"/>
      <c r="C290" s="114"/>
      <c r="D290" s="114"/>
    </row>
    <row r="291" spans="2:4">
      <c r="B291" s="113"/>
      <c r="C291" s="114"/>
      <c r="D291" s="114"/>
    </row>
    <row r="292" spans="2:4">
      <c r="B292" s="113"/>
      <c r="C292" s="114"/>
      <c r="D292" s="114"/>
    </row>
    <row r="293" spans="2:4">
      <c r="B293" s="113"/>
      <c r="C293" s="114"/>
      <c r="D293" s="114"/>
    </row>
    <row r="294" spans="2:4">
      <c r="B294" s="113"/>
      <c r="C294" s="114"/>
      <c r="D294" s="114"/>
    </row>
    <row r="295" spans="2:4">
      <c r="B295" s="113"/>
      <c r="C295" s="114"/>
      <c r="D295" s="114"/>
    </row>
    <row r="296" spans="2:4">
      <c r="B296" s="113"/>
      <c r="C296" s="114"/>
      <c r="D296" s="114"/>
    </row>
    <row r="297" spans="2:4">
      <c r="B297" s="113"/>
      <c r="C297" s="114"/>
      <c r="D297" s="114"/>
    </row>
    <row r="298" spans="2:4">
      <c r="B298" s="113"/>
      <c r="C298" s="114"/>
      <c r="D298" s="114"/>
    </row>
    <row r="299" spans="2:4">
      <c r="B299" s="113"/>
      <c r="C299" s="114"/>
      <c r="D299" s="114"/>
    </row>
    <row r="300" spans="2:4">
      <c r="B300" s="113"/>
      <c r="C300" s="114"/>
      <c r="D300" s="114"/>
    </row>
    <row r="301" spans="2:4">
      <c r="B301" s="113"/>
      <c r="C301" s="114"/>
      <c r="D301" s="114"/>
    </row>
    <row r="302" spans="2:4">
      <c r="B302" s="113"/>
      <c r="C302" s="114"/>
      <c r="D302" s="114"/>
    </row>
    <row r="303" spans="2:4">
      <c r="B303" s="113"/>
      <c r="C303" s="114"/>
      <c r="D303" s="114"/>
    </row>
    <row r="304" spans="2:4">
      <c r="B304" s="113"/>
      <c r="C304" s="114"/>
      <c r="D304" s="114"/>
    </row>
    <row r="305" spans="2:4">
      <c r="B305" s="113"/>
      <c r="C305" s="114"/>
      <c r="D305" s="114"/>
    </row>
    <row r="306" spans="2:4">
      <c r="B306" s="113"/>
      <c r="C306" s="114"/>
      <c r="D306" s="114"/>
    </row>
    <row r="307" spans="2:4">
      <c r="B307" s="113"/>
      <c r="C307" s="114"/>
      <c r="D307" s="114"/>
    </row>
    <row r="308" spans="2:4">
      <c r="B308" s="113"/>
      <c r="C308" s="114"/>
      <c r="D308" s="114"/>
    </row>
    <row r="309" spans="2:4">
      <c r="B309" s="113"/>
      <c r="C309" s="114"/>
      <c r="D309" s="114"/>
    </row>
    <row r="310" spans="2:4">
      <c r="B310" s="113"/>
      <c r="C310" s="114"/>
      <c r="D310" s="114"/>
    </row>
    <row r="311" spans="2:4">
      <c r="B311" s="113"/>
      <c r="C311" s="114"/>
      <c r="D311" s="114"/>
    </row>
    <row r="312" spans="2:4">
      <c r="B312" s="113"/>
      <c r="C312" s="114"/>
      <c r="D312" s="114"/>
    </row>
    <row r="313" spans="2:4">
      <c r="B313" s="113"/>
      <c r="C313" s="114"/>
      <c r="D313" s="114"/>
    </row>
    <row r="314" spans="2:4">
      <c r="B314" s="113"/>
      <c r="C314" s="114"/>
      <c r="D314" s="114"/>
    </row>
    <row r="315" spans="2:4">
      <c r="B315" s="113"/>
      <c r="C315" s="114"/>
      <c r="D315" s="114"/>
    </row>
    <row r="316" spans="2:4">
      <c r="B316" s="113"/>
      <c r="C316" s="114"/>
      <c r="D316" s="114"/>
    </row>
    <row r="317" spans="2:4">
      <c r="B317" s="113"/>
      <c r="C317" s="114"/>
      <c r="D317" s="114"/>
    </row>
    <row r="318" spans="2:4">
      <c r="B318" s="113"/>
      <c r="C318" s="114"/>
      <c r="D318" s="114"/>
    </row>
    <row r="319" spans="2:4">
      <c r="B319" s="113"/>
      <c r="C319" s="114"/>
      <c r="D319" s="114"/>
    </row>
    <row r="320" spans="2:4">
      <c r="B320" s="113"/>
      <c r="C320" s="114"/>
      <c r="D320" s="114"/>
    </row>
    <row r="321" spans="2:4">
      <c r="B321" s="113"/>
      <c r="C321" s="114"/>
      <c r="D321" s="114"/>
    </row>
    <row r="322" spans="2:4">
      <c r="B322" s="113"/>
      <c r="C322" s="114"/>
      <c r="D322" s="114"/>
    </row>
    <row r="323" spans="2:4">
      <c r="B323" s="113"/>
      <c r="C323" s="114"/>
      <c r="D323" s="114"/>
    </row>
    <row r="324" spans="2:4">
      <c r="B324" s="113"/>
      <c r="C324" s="114"/>
      <c r="D324" s="114"/>
    </row>
    <row r="325" spans="2:4">
      <c r="B325" s="113"/>
      <c r="C325" s="114"/>
      <c r="D325" s="114"/>
    </row>
    <row r="326" spans="2:4">
      <c r="B326" s="113"/>
      <c r="C326" s="114"/>
      <c r="D326" s="114"/>
    </row>
    <row r="327" spans="2:4">
      <c r="B327" s="113"/>
      <c r="C327" s="114"/>
      <c r="D327" s="114"/>
    </row>
    <row r="328" spans="2:4">
      <c r="B328" s="113"/>
      <c r="C328" s="114"/>
      <c r="D328" s="114"/>
    </row>
    <row r="329" spans="2:4">
      <c r="B329" s="113"/>
      <c r="C329" s="114"/>
      <c r="D329" s="114"/>
    </row>
    <row r="330" spans="2:4">
      <c r="B330" s="113"/>
      <c r="C330" s="114"/>
      <c r="D330" s="114"/>
    </row>
    <row r="331" spans="2:4">
      <c r="B331" s="113"/>
      <c r="C331" s="114"/>
      <c r="D331" s="114"/>
    </row>
    <row r="332" spans="2:4">
      <c r="B332" s="113"/>
      <c r="C332" s="114"/>
      <c r="D332" s="114"/>
    </row>
    <row r="333" spans="2:4">
      <c r="B333" s="113"/>
      <c r="C333" s="114"/>
      <c r="D333" s="114"/>
    </row>
    <row r="334" spans="2:4">
      <c r="B334" s="113"/>
      <c r="C334" s="114"/>
      <c r="D334" s="114"/>
    </row>
    <row r="335" spans="2:4">
      <c r="B335" s="113"/>
      <c r="C335" s="114"/>
      <c r="D335" s="114"/>
    </row>
    <row r="336" spans="2:4">
      <c r="B336" s="113"/>
      <c r="C336" s="114"/>
      <c r="D336" s="114"/>
    </row>
    <row r="337" spans="2:4">
      <c r="B337" s="113"/>
      <c r="C337" s="114"/>
      <c r="D337" s="114"/>
    </row>
    <row r="338" spans="2:4">
      <c r="B338" s="113"/>
      <c r="C338" s="114"/>
      <c r="D338" s="114"/>
    </row>
    <row r="339" spans="2:4">
      <c r="B339" s="113"/>
      <c r="C339" s="114"/>
      <c r="D339" s="114"/>
    </row>
    <row r="340" spans="2:4">
      <c r="B340" s="113"/>
      <c r="C340" s="114"/>
      <c r="D340" s="114"/>
    </row>
    <row r="341" spans="2:4">
      <c r="B341" s="113"/>
      <c r="C341" s="114"/>
      <c r="D341" s="114"/>
    </row>
    <row r="342" spans="2:4">
      <c r="B342" s="113"/>
      <c r="C342" s="114"/>
      <c r="D342" s="114"/>
    </row>
    <row r="343" spans="2:4">
      <c r="B343" s="113"/>
      <c r="C343" s="114"/>
      <c r="D343" s="114"/>
    </row>
    <row r="344" spans="2:4">
      <c r="B344" s="113"/>
      <c r="C344" s="114"/>
      <c r="D344" s="114"/>
    </row>
    <row r="345" spans="2:4">
      <c r="B345" s="113"/>
      <c r="C345" s="114"/>
      <c r="D345" s="114"/>
    </row>
    <row r="346" spans="2:4">
      <c r="B346" s="113"/>
      <c r="C346" s="114"/>
      <c r="D346" s="114"/>
    </row>
    <row r="347" spans="2:4">
      <c r="B347" s="113"/>
      <c r="C347" s="114"/>
      <c r="D347" s="114"/>
    </row>
    <row r="348" spans="2:4">
      <c r="B348" s="113"/>
      <c r="C348" s="114"/>
      <c r="D348" s="114"/>
    </row>
    <row r="349" spans="2:4">
      <c r="B349" s="113"/>
      <c r="C349" s="114"/>
      <c r="D349" s="114"/>
    </row>
    <row r="350" spans="2:4">
      <c r="B350" s="113"/>
      <c r="C350" s="114"/>
      <c r="D350" s="114"/>
    </row>
    <row r="351" spans="2:4">
      <c r="B351" s="113"/>
      <c r="C351" s="114"/>
      <c r="D351" s="114"/>
    </row>
    <row r="352" spans="2:4">
      <c r="B352" s="113"/>
      <c r="C352" s="114"/>
      <c r="D352" s="114"/>
    </row>
    <row r="353" spans="2:4">
      <c r="B353" s="113"/>
      <c r="C353" s="114"/>
      <c r="D353" s="114"/>
    </row>
    <row r="354" spans="2:4">
      <c r="B354" s="113"/>
      <c r="C354" s="114"/>
      <c r="D354" s="114"/>
    </row>
    <row r="355" spans="2:4">
      <c r="B355" s="113"/>
      <c r="C355" s="114"/>
      <c r="D355" s="114"/>
    </row>
    <row r="356" spans="2:4">
      <c r="B356" s="113"/>
      <c r="C356" s="114"/>
      <c r="D356" s="114"/>
    </row>
    <row r="357" spans="2:4">
      <c r="B357" s="113"/>
      <c r="C357" s="114"/>
      <c r="D357" s="114"/>
    </row>
    <row r="358" spans="2:4">
      <c r="B358" s="113"/>
      <c r="C358" s="114"/>
      <c r="D358" s="114"/>
    </row>
    <row r="359" spans="2:4">
      <c r="B359" s="113"/>
      <c r="C359" s="114"/>
      <c r="D359" s="114"/>
    </row>
    <row r="360" spans="2:4">
      <c r="B360" s="113"/>
      <c r="C360" s="114"/>
      <c r="D360" s="114"/>
    </row>
    <row r="361" spans="2:4">
      <c r="B361" s="113"/>
      <c r="C361" s="114"/>
      <c r="D361" s="114"/>
    </row>
    <row r="362" spans="2:4">
      <c r="B362" s="113"/>
      <c r="C362" s="114"/>
      <c r="D362" s="114"/>
    </row>
    <row r="363" spans="2:4">
      <c r="B363" s="113"/>
      <c r="C363" s="114"/>
      <c r="D363" s="114"/>
    </row>
    <row r="364" spans="2:4">
      <c r="B364" s="113"/>
      <c r="C364" s="114"/>
      <c r="D364" s="114"/>
    </row>
    <row r="365" spans="2:4">
      <c r="B365" s="113"/>
      <c r="C365" s="114"/>
      <c r="D365" s="114"/>
    </row>
    <row r="366" spans="2:4">
      <c r="B366" s="113"/>
      <c r="C366" s="114"/>
      <c r="D366" s="114"/>
    </row>
    <row r="367" spans="2:4">
      <c r="B367" s="113"/>
      <c r="C367" s="114"/>
      <c r="D367" s="114"/>
    </row>
    <row r="368" spans="2:4">
      <c r="B368" s="113"/>
      <c r="C368" s="114"/>
      <c r="D368" s="114"/>
    </row>
    <row r="369" spans="2:4">
      <c r="B369" s="113"/>
      <c r="C369" s="114"/>
      <c r="D369" s="114"/>
    </row>
    <row r="370" spans="2:4">
      <c r="B370" s="113"/>
      <c r="C370" s="114"/>
      <c r="D370" s="114"/>
    </row>
    <row r="371" spans="2:4">
      <c r="B371" s="113"/>
      <c r="C371" s="114"/>
      <c r="D371" s="114"/>
    </row>
    <row r="372" spans="2:4">
      <c r="B372" s="113"/>
      <c r="C372" s="114"/>
      <c r="D372" s="114"/>
    </row>
    <row r="373" spans="2:4">
      <c r="B373" s="113"/>
      <c r="C373" s="114"/>
      <c r="D373" s="114"/>
    </row>
    <row r="374" spans="2:4">
      <c r="B374" s="113"/>
      <c r="C374" s="114"/>
      <c r="D374" s="114"/>
    </row>
    <row r="375" spans="2:4">
      <c r="B375" s="113"/>
      <c r="C375" s="114"/>
      <c r="D375" s="114"/>
    </row>
    <row r="376" spans="2:4">
      <c r="B376" s="113"/>
      <c r="C376" s="114"/>
      <c r="D376" s="114"/>
    </row>
    <row r="377" spans="2:4">
      <c r="B377" s="113"/>
      <c r="C377" s="114"/>
      <c r="D377" s="114"/>
    </row>
    <row r="378" spans="2:4">
      <c r="B378" s="113"/>
      <c r="C378" s="114"/>
      <c r="D378" s="114"/>
    </row>
    <row r="379" spans="2:4">
      <c r="B379" s="113"/>
      <c r="C379" s="114"/>
      <c r="D379" s="114"/>
    </row>
    <row r="380" spans="2:4">
      <c r="B380" s="113"/>
      <c r="C380" s="114"/>
      <c r="D380" s="114"/>
    </row>
    <row r="381" spans="2:4">
      <c r="B381" s="113"/>
      <c r="C381" s="114"/>
      <c r="D381" s="114"/>
    </row>
    <row r="382" spans="2:4">
      <c r="B382" s="113"/>
      <c r="C382" s="114"/>
      <c r="D382" s="114"/>
    </row>
    <row r="383" spans="2:4">
      <c r="B383" s="113"/>
      <c r="C383" s="114"/>
      <c r="D383" s="114"/>
    </row>
    <row r="384" spans="2:4">
      <c r="B384" s="113"/>
      <c r="C384" s="114"/>
      <c r="D384" s="114"/>
    </row>
    <row r="385" spans="2:4">
      <c r="B385" s="113"/>
      <c r="C385" s="114"/>
      <c r="D385" s="114"/>
    </row>
    <row r="386" spans="2:4">
      <c r="B386" s="113"/>
      <c r="C386" s="114"/>
      <c r="D386" s="114"/>
    </row>
    <row r="387" spans="2:4">
      <c r="B387" s="113"/>
      <c r="C387" s="114"/>
      <c r="D387" s="114"/>
    </row>
    <row r="388" spans="2:4">
      <c r="B388" s="113"/>
      <c r="C388" s="114"/>
      <c r="D388" s="114"/>
    </row>
    <row r="389" spans="2:4">
      <c r="B389" s="113"/>
      <c r="C389" s="114"/>
      <c r="D389" s="114"/>
    </row>
    <row r="390" spans="2:4">
      <c r="B390" s="113"/>
      <c r="C390" s="114"/>
      <c r="D390" s="114"/>
    </row>
    <row r="391" spans="2:4">
      <c r="B391" s="113"/>
      <c r="C391" s="114"/>
      <c r="D391" s="114"/>
    </row>
    <row r="392" spans="2:4">
      <c r="B392" s="113"/>
      <c r="C392" s="114"/>
      <c r="D392" s="114"/>
    </row>
    <row r="393" spans="2:4">
      <c r="B393" s="113"/>
      <c r="C393" s="114"/>
      <c r="D393" s="114"/>
    </row>
    <row r="394" spans="2:4">
      <c r="B394" s="113"/>
      <c r="C394" s="114"/>
      <c r="D394" s="114"/>
    </row>
    <row r="395" spans="2:4">
      <c r="B395" s="113"/>
      <c r="C395" s="114"/>
      <c r="D395" s="114"/>
    </row>
    <row r="396" spans="2:4">
      <c r="B396" s="113"/>
      <c r="C396" s="114"/>
      <c r="D396" s="114"/>
    </row>
    <row r="397" spans="2:4">
      <c r="B397" s="113"/>
      <c r="C397" s="114"/>
      <c r="D397" s="114"/>
    </row>
    <row r="398" spans="2:4">
      <c r="B398" s="113"/>
      <c r="C398" s="114"/>
      <c r="D398" s="114"/>
    </row>
    <row r="399" spans="2:4">
      <c r="B399" s="113"/>
      <c r="C399" s="114"/>
      <c r="D399" s="114"/>
    </row>
    <row r="400" spans="2:4">
      <c r="B400" s="113"/>
      <c r="C400" s="114"/>
      <c r="D400" s="114"/>
    </row>
    <row r="401" spans="2:4">
      <c r="B401" s="113"/>
      <c r="C401" s="114"/>
      <c r="D401" s="114"/>
    </row>
    <row r="402" spans="2:4">
      <c r="B402" s="113"/>
      <c r="C402" s="114"/>
      <c r="D402" s="114"/>
    </row>
    <row r="403" spans="2:4">
      <c r="B403" s="113"/>
      <c r="C403" s="114"/>
      <c r="D403" s="114"/>
    </row>
    <row r="404" spans="2:4">
      <c r="B404" s="113"/>
      <c r="C404" s="114"/>
      <c r="D404" s="114"/>
    </row>
    <row r="405" spans="2:4">
      <c r="B405" s="113"/>
      <c r="C405" s="114"/>
      <c r="D405" s="114"/>
    </row>
    <row r="406" spans="2:4">
      <c r="B406" s="113"/>
      <c r="C406" s="114"/>
      <c r="D406" s="114"/>
    </row>
    <row r="407" spans="2:4">
      <c r="B407" s="113"/>
      <c r="C407" s="114"/>
      <c r="D407" s="114"/>
    </row>
    <row r="408" spans="2:4">
      <c r="B408" s="113"/>
      <c r="C408" s="114"/>
      <c r="D408" s="114"/>
    </row>
    <row r="409" spans="2:4">
      <c r="B409" s="113"/>
      <c r="C409" s="114"/>
      <c r="D409" s="114"/>
    </row>
    <row r="410" spans="2:4">
      <c r="B410" s="113"/>
      <c r="C410" s="114"/>
      <c r="D410" s="114"/>
    </row>
    <row r="411" spans="2:4">
      <c r="B411" s="113"/>
      <c r="C411" s="114"/>
      <c r="D411" s="114"/>
    </row>
    <row r="412" spans="2:4">
      <c r="B412" s="113"/>
      <c r="C412" s="114"/>
      <c r="D412" s="114"/>
    </row>
    <row r="413" spans="2:4">
      <c r="B413" s="113"/>
      <c r="C413" s="114"/>
      <c r="D413" s="114"/>
    </row>
    <row r="414" spans="2:4">
      <c r="B414" s="113"/>
      <c r="C414" s="114"/>
      <c r="D414" s="114"/>
    </row>
    <row r="415" spans="2:4">
      <c r="B415" s="113"/>
      <c r="C415" s="114"/>
      <c r="D415" s="114"/>
    </row>
    <row r="416" spans="2:4">
      <c r="B416" s="113"/>
      <c r="C416" s="114"/>
      <c r="D416" s="114"/>
    </row>
    <row r="417" spans="2:4">
      <c r="B417" s="113"/>
      <c r="C417" s="114"/>
      <c r="D417" s="114"/>
    </row>
    <row r="418" spans="2:4">
      <c r="B418" s="113"/>
      <c r="C418" s="114"/>
      <c r="D418" s="114"/>
    </row>
    <row r="419" spans="2:4">
      <c r="B419" s="113"/>
      <c r="C419" s="114"/>
      <c r="D419" s="114"/>
    </row>
    <row r="420" spans="2:4">
      <c r="B420" s="113"/>
      <c r="C420" s="114"/>
      <c r="D420" s="114"/>
    </row>
    <row r="421" spans="2:4">
      <c r="B421" s="113"/>
      <c r="C421" s="114"/>
      <c r="D421" s="114"/>
    </row>
    <row r="422" spans="2:4">
      <c r="B422" s="113"/>
      <c r="C422" s="114"/>
      <c r="D422" s="114"/>
    </row>
    <row r="423" spans="2:4">
      <c r="B423" s="113"/>
      <c r="C423" s="114"/>
      <c r="D423" s="114"/>
    </row>
    <row r="424" spans="2:4">
      <c r="B424" s="113"/>
      <c r="C424" s="114"/>
      <c r="D424" s="114"/>
    </row>
    <row r="425" spans="2:4">
      <c r="B425" s="113"/>
      <c r="C425" s="114"/>
      <c r="D425" s="114"/>
    </row>
    <row r="426" spans="2:4">
      <c r="B426" s="113"/>
      <c r="C426" s="114"/>
      <c r="D426" s="114"/>
    </row>
    <row r="427" spans="2:4">
      <c r="B427" s="113"/>
      <c r="C427" s="114"/>
      <c r="D427" s="114"/>
    </row>
    <row r="428" spans="2:4">
      <c r="B428" s="113"/>
      <c r="C428" s="114"/>
      <c r="D428" s="114"/>
    </row>
    <row r="429" spans="2:4">
      <c r="B429" s="113"/>
      <c r="C429" s="114"/>
      <c r="D429" s="114"/>
    </row>
    <row r="430" spans="2:4">
      <c r="B430" s="113"/>
      <c r="C430" s="114"/>
      <c r="D430" s="114"/>
    </row>
    <row r="431" spans="2:4">
      <c r="B431" s="113"/>
      <c r="C431" s="114"/>
      <c r="D431" s="114"/>
    </row>
    <row r="432" spans="2:4">
      <c r="B432" s="113"/>
      <c r="C432" s="114"/>
      <c r="D432" s="114"/>
    </row>
    <row r="433" spans="2:4">
      <c r="B433" s="113"/>
      <c r="C433" s="114"/>
      <c r="D433" s="114"/>
    </row>
    <row r="434" spans="2:4">
      <c r="B434" s="113"/>
      <c r="C434" s="114"/>
      <c r="D434" s="114"/>
    </row>
    <row r="435" spans="2:4">
      <c r="B435" s="113"/>
      <c r="C435" s="114"/>
      <c r="D435" s="114"/>
    </row>
    <row r="436" spans="2:4">
      <c r="B436" s="113"/>
      <c r="C436" s="114"/>
      <c r="D436" s="114"/>
    </row>
    <row r="437" spans="2:4">
      <c r="B437" s="113"/>
      <c r="C437" s="114"/>
      <c r="D437" s="114"/>
    </row>
    <row r="438" spans="2:4">
      <c r="B438" s="113"/>
      <c r="C438" s="114"/>
      <c r="D438" s="114"/>
    </row>
    <row r="439" spans="2:4">
      <c r="B439" s="113"/>
      <c r="C439" s="114"/>
      <c r="D439" s="114"/>
    </row>
    <row r="440" spans="2:4">
      <c r="B440" s="113"/>
      <c r="C440" s="114"/>
      <c r="D440" s="114"/>
    </row>
    <row r="441" spans="2:4">
      <c r="B441" s="113"/>
      <c r="C441" s="114"/>
      <c r="D441" s="114"/>
    </row>
    <row r="442" spans="2:4">
      <c r="B442" s="113"/>
      <c r="C442" s="114"/>
      <c r="D442" s="114"/>
    </row>
    <row r="443" spans="2:4">
      <c r="B443" s="113"/>
      <c r="C443" s="114"/>
      <c r="D443" s="114"/>
    </row>
    <row r="444" spans="2:4">
      <c r="B444" s="113"/>
      <c r="C444" s="114"/>
      <c r="D444" s="114"/>
    </row>
    <row r="445" spans="2:4">
      <c r="B445" s="113"/>
      <c r="C445" s="114"/>
      <c r="D445" s="114"/>
    </row>
    <row r="446" spans="2:4">
      <c r="B446" s="113"/>
      <c r="C446" s="114"/>
      <c r="D446" s="114"/>
    </row>
    <row r="447" spans="2:4">
      <c r="B447" s="113"/>
      <c r="C447" s="114"/>
      <c r="D447" s="114"/>
    </row>
    <row r="448" spans="2:4">
      <c r="B448" s="113"/>
      <c r="C448" s="114"/>
      <c r="D448" s="114"/>
    </row>
    <row r="449" spans="2:4">
      <c r="B449" s="113"/>
      <c r="C449" s="114"/>
      <c r="D449" s="114"/>
    </row>
    <row r="450" spans="2:4">
      <c r="B450" s="113"/>
      <c r="C450" s="114"/>
      <c r="D450" s="114"/>
    </row>
    <row r="451" spans="2:4">
      <c r="B451" s="113"/>
      <c r="C451" s="114"/>
      <c r="D451" s="114"/>
    </row>
    <row r="452" spans="2:4">
      <c r="B452" s="113"/>
      <c r="C452" s="114"/>
      <c r="D452" s="114"/>
    </row>
    <row r="453" spans="2:4">
      <c r="B453" s="113"/>
      <c r="C453" s="114"/>
      <c r="D453" s="114"/>
    </row>
    <row r="454" spans="2:4">
      <c r="B454" s="113"/>
      <c r="C454" s="114"/>
      <c r="D454" s="114"/>
    </row>
    <row r="455" spans="2:4">
      <c r="B455" s="113"/>
      <c r="C455" s="114"/>
      <c r="D455" s="114"/>
    </row>
    <row r="456" spans="2:4">
      <c r="B456" s="113"/>
      <c r="C456" s="114"/>
      <c r="D456" s="114"/>
    </row>
    <row r="457" spans="2:4">
      <c r="B457" s="113"/>
      <c r="C457" s="114"/>
      <c r="D457" s="114"/>
    </row>
    <row r="458" spans="2:4">
      <c r="B458" s="113"/>
      <c r="C458" s="114"/>
      <c r="D458" s="114"/>
    </row>
    <row r="459" spans="2:4">
      <c r="B459" s="113"/>
      <c r="C459" s="114"/>
      <c r="D459" s="114"/>
    </row>
    <row r="460" spans="2:4">
      <c r="B460" s="113"/>
      <c r="C460" s="114"/>
      <c r="D460" s="114"/>
    </row>
    <row r="461" spans="2:4">
      <c r="B461" s="113"/>
      <c r="C461" s="114"/>
      <c r="D461" s="114"/>
    </row>
    <row r="462" spans="2:4">
      <c r="B462" s="113"/>
      <c r="C462" s="114"/>
      <c r="D462" s="114"/>
    </row>
    <row r="463" spans="2:4">
      <c r="B463" s="113"/>
      <c r="C463" s="114"/>
      <c r="D463" s="114"/>
    </row>
    <row r="464" spans="2:4">
      <c r="B464" s="113"/>
      <c r="C464" s="114"/>
      <c r="D464" s="114"/>
    </row>
    <row r="465" spans="2:4">
      <c r="B465" s="113"/>
      <c r="C465" s="114"/>
      <c r="D465" s="114"/>
    </row>
    <row r="466" spans="2:4">
      <c r="B466" s="113"/>
      <c r="C466" s="114"/>
      <c r="D466" s="114"/>
    </row>
    <row r="467" spans="2:4">
      <c r="B467" s="113"/>
      <c r="C467" s="114"/>
      <c r="D467" s="114"/>
    </row>
    <row r="468" spans="2:4">
      <c r="B468" s="113"/>
      <c r="C468" s="114"/>
      <c r="D468" s="114"/>
    </row>
    <row r="469" spans="2:4">
      <c r="B469" s="113"/>
      <c r="C469" s="114"/>
      <c r="D469" s="114"/>
    </row>
    <row r="470" spans="2:4">
      <c r="B470" s="113"/>
      <c r="C470" s="114"/>
      <c r="D470" s="114"/>
    </row>
    <row r="471" spans="2:4">
      <c r="B471" s="113"/>
      <c r="C471" s="114"/>
      <c r="D471" s="114"/>
    </row>
    <row r="472" spans="2:4">
      <c r="B472" s="113"/>
      <c r="C472" s="114"/>
      <c r="D472" s="114"/>
    </row>
    <row r="473" spans="2:4">
      <c r="B473" s="113"/>
      <c r="C473" s="114"/>
      <c r="D473" s="114"/>
    </row>
    <row r="474" spans="2:4">
      <c r="B474" s="113"/>
      <c r="C474" s="114"/>
      <c r="D474" s="114"/>
    </row>
    <row r="475" spans="2:4">
      <c r="B475" s="113"/>
      <c r="C475" s="114"/>
      <c r="D475" s="114"/>
    </row>
    <row r="476" spans="2:4">
      <c r="B476" s="113"/>
      <c r="C476" s="114"/>
      <c r="D476" s="114"/>
    </row>
    <row r="477" spans="2:4">
      <c r="B477" s="113"/>
      <c r="C477" s="114"/>
      <c r="D477" s="114"/>
    </row>
    <row r="478" spans="2:4">
      <c r="B478" s="113"/>
      <c r="C478" s="114"/>
      <c r="D478" s="114"/>
    </row>
    <row r="479" spans="2:4">
      <c r="B479" s="113"/>
      <c r="C479" s="114"/>
      <c r="D479" s="114"/>
    </row>
    <row r="480" spans="2:4">
      <c r="B480" s="113"/>
      <c r="C480" s="114"/>
      <c r="D480" s="114"/>
    </row>
    <row r="481" spans="2:4">
      <c r="B481" s="113"/>
      <c r="C481" s="114"/>
      <c r="D481" s="114"/>
    </row>
    <row r="482" spans="2:4">
      <c r="B482" s="113"/>
      <c r="C482" s="114"/>
      <c r="D482" s="114"/>
    </row>
    <row r="483" spans="2:4">
      <c r="B483" s="113"/>
      <c r="C483" s="114"/>
      <c r="D483" s="114"/>
    </row>
    <row r="484" spans="2:4">
      <c r="B484" s="113"/>
      <c r="C484" s="114"/>
      <c r="D484" s="114"/>
    </row>
    <row r="485" spans="2:4">
      <c r="B485" s="113"/>
      <c r="C485" s="114"/>
      <c r="D485" s="114"/>
    </row>
    <row r="486" spans="2:4">
      <c r="B486" s="113"/>
      <c r="C486" s="114"/>
      <c r="D486" s="114"/>
    </row>
    <row r="487" spans="2:4">
      <c r="B487" s="113"/>
      <c r="C487" s="114"/>
      <c r="D487" s="114"/>
    </row>
    <row r="488" spans="2:4">
      <c r="B488" s="113"/>
      <c r="C488" s="114"/>
      <c r="D488" s="114"/>
    </row>
    <row r="489" spans="2:4">
      <c r="B489" s="113"/>
      <c r="C489" s="114"/>
      <c r="D489" s="114"/>
    </row>
    <row r="490" spans="2:4">
      <c r="B490" s="113"/>
      <c r="C490" s="114"/>
      <c r="D490" s="114"/>
    </row>
    <row r="491" spans="2:4">
      <c r="B491" s="113"/>
      <c r="C491" s="114"/>
      <c r="D491" s="114"/>
    </row>
    <row r="492" spans="2:4">
      <c r="B492" s="113"/>
      <c r="C492" s="114"/>
      <c r="D492" s="114"/>
    </row>
    <row r="493" spans="2:4">
      <c r="B493" s="113"/>
      <c r="C493" s="114"/>
      <c r="D493" s="114"/>
    </row>
    <row r="494" spans="2:4">
      <c r="B494" s="113"/>
      <c r="C494" s="114"/>
      <c r="D494" s="114"/>
    </row>
    <row r="495" spans="2:4">
      <c r="B495" s="113"/>
      <c r="C495" s="114"/>
      <c r="D495" s="114"/>
    </row>
    <row r="496" spans="2:4">
      <c r="B496" s="113"/>
      <c r="C496" s="114"/>
      <c r="D496" s="114"/>
    </row>
    <row r="497" spans="2:4">
      <c r="B497" s="113"/>
      <c r="C497" s="114"/>
      <c r="D497" s="114"/>
    </row>
    <row r="498" spans="2:4">
      <c r="B498" s="113"/>
      <c r="C498" s="114"/>
      <c r="D498" s="114"/>
    </row>
    <row r="499" spans="2:4">
      <c r="B499" s="113"/>
      <c r="C499" s="114"/>
      <c r="D499" s="114"/>
    </row>
    <row r="500" spans="2:4">
      <c r="B500" s="113"/>
      <c r="C500" s="114"/>
      <c r="D500" s="114"/>
    </row>
    <row r="501" spans="2:4">
      <c r="B501" s="113"/>
      <c r="C501" s="114"/>
      <c r="D501" s="114"/>
    </row>
    <row r="502" spans="2:4">
      <c r="B502" s="113"/>
      <c r="C502" s="114"/>
      <c r="D502" s="114"/>
    </row>
    <row r="503" spans="2:4">
      <c r="B503" s="113"/>
      <c r="C503" s="114"/>
      <c r="D503" s="114"/>
    </row>
    <row r="504" spans="2:4">
      <c r="B504" s="113"/>
      <c r="C504" s="114"/>
      <c r="D504" s="114"/>
    </row>
    <row r="505" spans="2:4">
      <c r="B505" s="113"/>
      <c r="C505" s="114"/>
      <c r="D505" s="114"/>
    </row>
    <row r="506" spans="2:4">
      <c r="B506" s="113"/>
      <c r="C506" s="114"/>
      <c r="D506" s="114"/>
    </row>
    <row r="507" spans="2:4">
      <c r="B507" s="113"/>
      <c r="C507" s="114"/>
      <c r="D507" s="114"/>
    </row>
    <row r="508" spans="2:4">
      <c r="B508" s="113"/>
      <c r="C508" s="114"/>
      <c r="D508" s="114"/>
    </row>
    <row r="509" spans="2:4">
      <c r="B509" s="113"/>
      <c r="C509" s="114"/>
      <c r="D509" s="114"/>
    </row>
    <row r="510" spans="2:4">
      <c r="B510" s="113"/>
      <c r="C510" s="114"/>
      <c r="D510" s="114"/>
    </row>
    <row r="511" spans="2:4">
      <c r="B511" s="113"/>
      <c r="C511" s="114"/>
      <c r="D511" s="114"/>
    </row>
    <row r="512" spans="2:4">
      <c r="B512" s="113"/>
      <c r="C512" s="114"/>
      <c r="D512" s="114"/>
    </row>
    <row r="513" spans="2:4">
      <c r="B513" s="113"/>
      <c r="C513" s="114"/>
      <c r="D513" s="114"/>
    </row>
    <row r="514" spans="2:4">
      <c r="B514" s="113"/>
      <c r="C514" s="114"/>
      <c r="D514" s="114"/>
    </row>
    <row r="515" spans="2:4">
      <c r="B515" s="113"/>
      <c r="C515" s="114"/>
      <c r="D515" s="114"/>
    </row>
    <row r="516" spans="2:4">
      <c r="B516" s="113"/>
      <c r="C516" s="114"/>
      <c r="D516" s="114"/>
    </row>
    <row r="517" spans="2:4">
      <c r="B517" s="113"/>
      <c r="C517" s="114"/>
      <c r="D517" s="114"/>
    </row>
    <row r="518" spans="2:4">
      <c r="B518" s="113"/>
      <c r="C518" s="114"/>
      <c r="D518" s="114"/>
    </row>
    <row r="519" spans="2:4">
      <c r="B519" s="113"/>
      <c r="C519" s="114"/>
      <c r="D519" s="114"/>
    </row>
    <row r="520" spans="2:4">
      <c r="B520" s="113"/>
      <c r="C520" s="114"/>
      <c r="D520" s="114"/>
    </row>
    <row r="521" spans="2:4">
      <c r="B521" s="113"/>
      <c r="C521" s="114"/>
      <c r="D521" s="114"/>
    </row>
    <row r="522" spans="2:4">
      <c r="B522" s="113"/>
      <c r="C522" s="114"/>
      <c r="D522" s="114"/>
    </row>
    <row r="523" spans="2:4">
      <c r="B523" s="113"/>
      <c r="C523" s="114"/>
      <c r="D523" s="114"/>
    </row>
    <row r="524" spans="2:4">
      <c r="B524" s="113"/>
      <c r="C524" s="114"/>
      <c r="D524" s="114"/>
    </row>
    <row r="525" spans="2:4">
      <c r="B525" s="113"/>
      <c r="C525" s="114"/>
      <c r="D525" s="114"/>
    </row>
    <row r="526" spans="2:4">
      <c r="B526" s="113"/>
      <c r="C526" s="114"/>
      <c r="D526" s="114"/>
    </row>
    <row r="527" spans="2:4">
      <c r="B527" s="113"/>
      <c r="C527" s="114"/>
      <c r="D527" s="114"/>
    </row>
    <row r="528" spans="2:4">
      <c r="B528" s="113"/>
      <c r="C528" s="114"/>
      <c r="D528" s="114"/>
    </row>
    <row r="529" spans="2:4">
      <c r="B529" s="113"/>
      <c r="C529" s="114"/>
      <c r="D529" s="114"/>
    </row>
    <row r="530" spans="2:4">
      <c r="B530" s="113"/>
      <c r="C530" s="114"/>
      <c r="D530" s="114"/>
    </row>
    <row r="531" spans="2:4">
      <c r="B531" s="113"/>
      <c r="C531" s="114"/>
      <c r="D531" s="114"/>
    </row>
    <row r="532" spans="2:4">
      <c r="B532" s="113"/>
      <c r="C532" s="114"/>
      <c r="D532" s="114"/>
    </row>
    <row r="533" spans="2:4">
      <c r="B533" s="113"/>
      <c r="C533" s="114"/>
      <c r="D533" s="114"/>
    </row>
    <row r="534" spans="2:4">
      <c r="B534" s="113"/>
      <c r="C534" s="114"/>
      <c r="D534" s="114"/>
    </row>
    <row r="535" spans="2:4">
      <c r="B535" s="113"/>
      <c r="C535" s="114"/>
      <c r="D535" s="114"/>
    </row>
    <row r="536" spans="2:4">
      <c r="B536" s="113"/>
      <c r="C536" s="114"/>
      <c r="D536" s="114"/>
    </row>
    <row r="537" spans="2:4">
      <c r="B537" s="113"/>
      <c r="C537" s="114"/>
      <c r="D537" s="114"/>
    </row>
    <row r="538" spans="2:4">
      <c r="B538" s="113"/>
      <c r="C538" s="114"/>
      <c r="D538" s="114"/>
    </row>
    <row r="539" spans="2:4">
      <c r="B539" s="113"/>
      <c r="C539" s="114"/>
      <c r="D539" s="114"/>
    </row>
    <row r="540" spans="2:4">
      <c r="B540" s="113"/>
      <c r="C540" s="114"/>
      <c r="D540" s="114"/>
    </row>
    <row r="541" spans="2:4">
      <c r="B541" s="113"/>
      <c r="C541" s="114"/>
      <c r="D541" s="114"/>
    </row>
    <row r="542" spans="2:4">
      <c r="B542" s="113"/>
      <c r="C542" s="114"/>
      <c r="D542" s="114"/>
    </row>
    <row r="543" spans="2:4">
      <c r="B543" s="113"/>
      <c r="C543" s="114"/>
      <c r="D543" s="114"/>
    </row>
    <row r="544" spans="2:4">
      <c r="B544" s="113"/>
      <c r="C544" s="114"/>
      <c r="D544" s="114"/>
    </row>
    <row r="545" spans="2:4">
      <c r="B545" s="113"/>
      <c r="C545" s="114"/>
      <c r="D545" s="114"/>
    </row>
    <row r="546" spans="2:4">
      <c r="B546" s="113"/>
      <c r="C546" s="114"/>
      <c r="D546" s="114"/>
    </row>
    <row r="547" spans="2:4">
      <c r="B547" s="113"/>
      <c r="C547" s="114"/>
      <c r="D547" s="114"/>
    </row>
    <row r="548" spans="2:4">
      <c r="B548" s="113"/>
      <c r="C548" s="114"/>
      <c r="D548" s="114"/>
    </row>
    <row r="549" spans="2:4">
      <c r="B549" s="113"/>
      <c r="C549" s="114"/>
      <c r="D549" s="114"/>
    </row>
    <row r="550" spans="2:4">
      <c r="B550" s="113"/>
      <c r="C550" s="114"/>
      <c r="D550" s="114"/>
    </row>
    <row r="551" spans="2:4">
      <c r="B551" s="113"/>
      <c r="C551" s="114"/>
      <c r="D551" s="114"/>
    </row>
    <row r="552" spans="2:4">
      <c r="B552" s="113"/>
      <c r="C552" s="114"/>
      <c r="D552" s="114"/>
    </row>
    <row r="553" spans="2:4">
      <c r="B553" s="113"/>
      <c r="C553" s="114"/>
      <c r="D553" s="114"/>
    </row>
    <row r="554" spans="2:4">
      <c r="B554" s="113"/>
      <c r="C554" s="114"/>
      <c r="D554" s="114"/>
    </row>
    <row r="555" spans="2:4">
      <c r="B555" s="113"/>
      <c r="C555" s="114"/>
      <c r="D555" s="114"/>
    </row>
    <row r="556" spans="2:4">
      <c r="B556" s="113"/>
      <c r="C556" s="114"/>
      <c r="D556" s="114"/>
    </row>
    <row r="557" spans="2:4">
      <c r="B557" s="113"/>
      <c r="C557" s="114"/>
      <c r="D557" s="114"/>
    </row>
    <row r="558" spans="2:4">
      <c r="B558" s="113"/>
      <c r="C558" s="114"/>
      <c r="D558" s="114"/>
    </row>
    <row r="559" spans="2:4">
      <c r="B559" s="113"/>
      <c r="C559" s="114"/>
      <c r="D559" s="114"/>
    </row>
    <row r="560" spans="2:4">
      <c r="B560" s="113"/>
      <c r="C560" s="114"/>
      <c r="D560" s="114"/>
    </row>
    <row r="561" spans="2:4">
      <c r="B561" s="113"/>
      <c r="C561" s="114"/>
      <c r="D561" s="114"/>
    </row>
    <row r="562" spans="2:4">
      <c r="B562" s="113"/>
      <c r="C562" s="114"/>
      <c r="D562" s="114"/>
    </row>
    <row r="563" spans="2:4">
      <c r="B563" s="113"/>
      <c r="C563" s="114"/>
      <c r="D563" s="114"/>
    </row>
    <row r="564" spans="2:4">
      <c r="B564" s="113"/>
      <c r="C564" s="114"/>
      <c r="D564" s="114"/>
    </row>
    <row r="565" spans="2:4">
      <c r="B565" s="113"/>
      <c r="C565" s="114"/>
      <c r="D565" s="114"/>
    </row>
    <row r="566" spans="2:4">
      <c r="B566" s="113"/>
      <c r="C566" s="114"/>
      <c r="D566" s="114"/>
    </row>
    <row r="567" spans="2:4">
      <c r="B567" s="113"/>
      <c r="C567" s="114"/>
      <c r="D567" s="114"/>
    </row>
    <row r="568" spans="2:4">
      <c r="B568" s="113"/>
      <c r="C568" s="114"/>
      <c r="D568" s="114"/>
    </row>
    <row r="569" spans="2:4">
      <c r="B569" s="113"/>
      <c r="C569" s="114"/>
      <c r="D569" s="114"/>
    </row>
    <row r="570" spans="2:4">
      <c r="B570" s="113"/>
      <c r="C570" s="114"/>
      <c r="D570" s="114"/>
    </row>
    <row r="571" spans="2:4">
      <c r="B571" s="113"/>
      <c r="C571" s="114"/>
      <c r="D571" s="114"/>
    </row>
    <row r="572" spans="2:4">
      <c r="B572" s="113"/>
      <c r="C572" s="114"/>
      <c r="D572" s="114"/>
    </row>
    <row r="573" spans="2:4">
      <c r="B573" s="113"/>
      <c r="C573" s="114"/>
      <c r="D573" s="114"/>
    </row>
    <row r="574" spans="2:4">
      <c r="B574" s="113"/>
      <c r="C574" s="114"/>
      <c r="D574" s="114"/>
    </row>
    <row r="575" spans="2:4">
      <c r="B575" s="113"/>
      <c r="C575" s="114"/>
      <c r="D575" s="114"/>
    </row>
    <row r="576" spans="2:4">
      <c r="B576" s="113"/>
      <c r="C576" s="114"/>
      <c r="D576" s="114"/>
    </row>
    <row r="577" spans="2:4">
      <c r="B577" s="113"/>
      <c r="C577" s="114"/>
      <c r="D577" s="114"/>
    </row>
    <row r="578" spans="2:4">
      <c r="B578" s="113"/>
      <c r="C578" s="114"/>
      <c r="D578" s="114"/>
    </row>
    <row r="579" spans="2:4">
      <c r="B579" s="113"/>
      <c r="C579" s="114"/>
      <c r="D579" s="114"/>
    </row>
    <row r="580" spans="2:4">
      <c r="B580" s="113"/>
      <c r="C580" s="114"/>
      <c r="D580" s="114"/>
    </row>
    <row r="581" spans="2:4">
      <c r="B581" s="113"/>
      <c r="C581" s="114"/>
      <c r="D581" s="114"/>
    </row>
    <row r="582" spans="2:4">
      <c r="B582" s="113"/>
      <c r="C582" s="114"/>
      <c r="D582" s="114"/>
    </row>
    <row r="583" spans="2:4">
      <c r="B583" s="113"/>
      <c r="C583" s="114"/>
      <c r="D583" s="114"/>
    </row>
    <row r="584" spans="2:4">
      <c r="B584" s="113"/>
      <c r="C584" s="114"/>
      <c r="D584" s="114"/>
    </row>
    <row r="585" spans="2:4">
      <c r="B585" s="113"/>
      <c r="C585" s="114"/>
      <c r="D585" s="114"/>
    </row>
    <row r="586" spans="2:4">
      <c r="B586" s="113"/>
      <c r="C586" s="114"/>
      <c r="D586" s="114"/>
    </row>
    <row r="587" spans="2:4">
      <c r="B587" s="113"/>
      <c r="C587" s="114"/>
      <c r="D587" s="114"/>
    </row>
    <row r="588" spans="2:4">
      <c r="B588" s="113"/>
      <c r="C588" s="114"/>
      <c r="D588" s="114"/>
    </row>
    <row r="589" spans="2:4">
      <c r="B589" s="113"/>
      <c r="C589" s="114"/>
      <c r="D589" s="114"/>
    </row>
    <row r="590" spans="2:4">
      <c r="B590" s="113"/>
      <c r="C590" s="114"/>
      <c r="D590" s="114"/>
    </row>
    <row r="591" spans="2:4">
      <c r="B591" s="113"/>
      <c r="C591" s="114"/>
      <c r="D591" s="114"/>
    </row>
    <row r="592" spans="2:4">
      <c r="B592" s="113"/>
      <c r="C592" s="114"/>
      <c r="D592" s="114"/>
    </row>
    <row r="593" spans="2:4">
      <c r="B593" s="113"/>
      <c r="C593" s="114"/>
      <c r="D593" s="114"/>
    </row>
    <row r="594" spans="2:4">
      <c r="B594" s="113"/>
      <c r="C594" s="114"/>
      <c r="D594" s="114"/>
    </row>
    <row r="595" spans="2:4">
      <c r="B595" s="113"/>
      <c r="C595" s="114"/>
      <c r="D595" s="114"/>
    </row>
    <row r="596" spans="2:4">
      <c r="B596" s="113"/>
      <c r="C596" s="114"/>
      <c r="D596" s="114"/>
    </row>
    <row r="597" spans="2:4">
      <c r="B597" s="113"/>
      <c r="C597" s="114"/>
      <c r="D597" s="114"/>
    </row>
    <row r="598" spans="2:4">
      <c r="B598" s="113"/>
      <c r="C598" s="114"/>
      <c r="D598" s="114"/>
    </row>
    <row r="599" spans="2:4">
      <c r="B599" s="113"/>
      <c r="C599" s="114"/>
      <c r="D599" s="114"/>
    </row>
    <row r="600" spans="2:4">
      <c r="B600" s="113"/>
      <c r="C600" s="114"/>
      <c r="D600" s="114"/>
    </row>
    <row r="601" spans="2:4">
      <c r="B601" s="113"/>
      <c r="C601" s="114"/>
      <c r="D601" s="114"/>
    </row>
    <row r="602" spans="2:4">
      <c r="B602" s="113"/>
      <c r="C602" s="114"/>
      <c r="D602" s="114"/>
    </row>
    <row r="603" spans="2:4">
      <c r="B603" s="113"/>
      <c r="C603" s="114"/>
      <c r="D603" s="114"/>
    </row>
    <row r="604" spans="2:4">
      <c r="B604" s="113"/>
      <c r="C604" s="114"/>
      <c r="D604" s="114"/>
    </row>
    <row r="605" spans="2:4">
      <c r="B605" s="113"/>
      <c r="C605" s="114"/>
      <c r="D605" s="114"/>
    </row>
    <row r="606" spans="2:4">
      <c r="B606" s="113"/>
      <c r="C606" s="114"/>
      <c r="D606" s="114"/>
    </row>
    <row r="607" spans="2:4">
      <c r="B607" s="113"/>
      <c r="C607" s="114"/>
      <c r="D607" s="114"/>
    </row>
    <row r="608" spans="2:4">
      <c r="B608" s="113"/>
      <c r="C608" s="114"/>
      <c r="D608" s="114"/>
    </row>
    <row r="609" spans="2:4">
      <c r="B609" s="113"/>
      <c r="C609" s="114"/>
      <c r="D609" s="114"/>
    </row>
    <row r="610" spans="2:4">
      <c r="B610" s="113"/>
      <c r="C610" s="114"/>
      <c r="D610" s="114"/>
    </row>
    <row r="611" spans="2:4">
      <c r="B611" s="113"/>
      <c r="C611" s="114"/>
      <c r="D611" s="114"/>
    </row>
    <row r="612" spans="2:4">
      <c r="B612" s="113"/>
      <c r="C612" s="114"/>
      <c r="D612" s="114"/>
    </row>
    <row r="613" spans="2:4">
      <c r="B613" s="113"/>
      <c r="C613" s="114"/>
      <c r="D613" s="114"/>
    </row>
    <row r="614" spans="2:4">
      <c r="B614" s="113"/>
      <c r="C614" s="114"/>
      <c r="D614" s="114"/>
    </row>
    <row r="615" spans="2:4">
      <c r="B615" s="113"/>
      <c r="C615" s="114"/>
      <c r="D615" s="114"/>
    </row>
    <row r="616" spans="2:4">
      <c r="B616" s="113"/>
      <c r="C616" s="114"/>
      <c r="D616" s="114"/>
    </row>
    <row r="617" spans="2:4">
      <c r="B617" s="113"/>
      <c r="C617" s="114"/>
      <c r="D617" s="114"/>
    </row>
    <row r="618" spans="2:4">
      <c r="B618" s="113"/>
      <c r="C618" s="114"/>
      <c r="D618" s="114"/>
    </row>
    <row r="619" spans="2:4">
      <c r="B619" s="113"/>
      <c r="C619" s="114"/>
      <c r="D619" s="114"/>
    </row>
    <row r="620" spans="2:4">
      <c r="B620" s="113"/>
      <c r="C620" s="114"/>
      <c r="D620" s="114"/>
    </row>
    <row r="621" spans="2:4">
      <c r="B621" s="113"/>
      <c r="C621" s="114"/>
      <c r="D621" s="114"/>
    </row>
    <row r="622" spans="2:4">
      <c r="B622" s="113"/>
      <c r="C622" s="114"/>
      <c r="D622" s="114"/>
    </row>
    <row r="623" spans="2:4">
      <c r="B623" s="113"/>
      <c r="C623" s="114"/>
      <c r="D623" s="114"/>
    </row>
    <row r="624" spans="2:4">
      <c r="B624" s="113"/>
      <c r="C624" s="114"/>
      <c r="D624" s="114"/>
    </row>
    <row r="625" spans="2:4">
      <c r="B625" s="113"/>
      <c r="C625" s="114"/>
      <c r="D625" s="114"/>
    </row>
    <row r="626" spans="2:4">
      <c r="B626" s="113"/>
      <c r="C626" s="114"/>
      <c r="D626" s="114"/>
    </row>
    <row r="627" spans="2:4">
      <c r="B627" s="113"/>
      <c r="C627" s="114"/>
      <c r="D627" s="114"/>
    </row>
    <row r="628" spans="2:4">
      <c r="B628" s="113"/>
      <c r="C628" s="114"/>
      <c r="D628" s="114"/>
    </row>
    <row r="629" spans="2:4">
      <c r="B629" s="113"/>
      <c r="C629" s="114"/>
      <c r="D629" s="114"/>
    </row>
    <row r="630" spans="2:4">
      <c r="B630" s="113"/>
      <c r="C630" s="114"/>
      <c r="D630" s="114"/>
    </row>
    <row r="631" spans="2:4">
      <c r="B631" s="113"/>
      <c r="C631" s="114"/>
      <c r="D631" s="114"/>
    </row>
    <row r="632" spans="2:4">
      <c r="B632" s="113"/>
      <c r="C632" s="114"/>
      <c r="D632" s="114"/>
    </row>
    <row r="633" spans="2:4">
      <c r="B633" s="113"/>
      <c r="C633" s="114"/>
      <c r="D633" s="114"/>
    </row>
    <row r="634" spans="2:4">
      <c r="B634" s="113"/>
      <c r="C634" s="114"/>
      <c r="D634" s="114"/>
    </row>
    <row r="635" spans="2:4">
      <c r="B635" s="113"/>
      <c r="C635" s="114"/>
      <c r="D635" s="114"/>
    </row>
    <row r="636" spans="2:4">
      <c r="B636" s="113"/>
      <c r="C636" s="114"/>
      <c r="D636" s="114"/>
    </row>
    <row r="637" spans="2:4">
      <c r="B637" s="113"/>
      <c r="C637" s="114"/>
      <c r="D637" s="114"/>
    </row>
    <row r="638" spans="2:4">
      <c r="B638" s="113"/>
      <c r="C638" s="114"/>
      <c r="D638" s="114"/>
    </row>
    <row r="639" spans="2:4">
      <c r="B639" s="113"/>
      <c r="C639" s="114"/>
      <c r="D639" s="114"/>
    </row>
    <row r="640" spans="2:4">
      <c r="B640" s="113"/>
      <c r="C640" s="114"/>
      <c r="D640" s="114"/>
    </row>
    <row r="641" spans="2:4">
      <c r="B641" s="113"/>
      <c r="C641" s="114"/>
      <c r="D641" s="114"/>
    </row>
    <row r="642" spans="2:4">
      <c r="B642" s="113"/>
      <c r="C642" s="114"/>
      <c r="D642" s="114"/>
    </row>
    <row r="643" spans="2:4">
      <c r="B643" s="113"/>
      <c r="C643" s="114"/>
      <c r="D643" s="114"/>
    </row>
    <row r="644" spans="2:4">
      <c r="B644" s="113"/>
      <c r="C644" s="114"/>
      <c r="D644" s="114"/>
    </row>
    <row r="645" spans="2:4">
      <c r="B645" s="113"/>
      <c r="C645" s="114"/>
      <c r="D645" s="114"/>
    </row>
    <row r="646" spans="2:4">
      <c r="B646" s="113"/>
      <c r="C646" s="114"/>
      <c r="D646" s="114"/>
    </row>
    <row r="647" spans="2:4">
      <c r="B647" s="113"/>
      <c r="C647" s="114"/>
      <c r="D647" s="114"/>
    </row>
    <row r="648" spans="2:4">
      <c r="B648" s="113"/>
      <c r="C648" s="114"/>
      <c r="D648" s="114"/>
    </row>
    <row r="649" spans="2:4">
      <c r="B649" s="113"/>
      <c r="C649" s="114"/>
      <c r="D649" s="114"/>
    </row>
    <row r="650" spans="2:4">
      <c r="B650" s="113"/>
      <c r="C650" s="114"/>
      <c r="D650" s="114"/>
    </row>
    <row r="651" spans="2:4">
      <c r="B651" s="113"/>
      <c r="C651" s="114"/>
      <c r="D651" s="114"/>
    </row>
    <row r="652" spans="2:4">
      <c r="B652" s="113"/>
      <c r="C652" s="114"/>
      <c r="D652" s="114"/>
    </row>
    <row r="653" spans="2:4">
      <c r="B653" s="113"/>
      <c r="C653" s="114"/>
      <c r="D653" s="114"/>
    </row>
    <row r="654" spans="2:4">
      <c r="B654" s="113"/>
      <c r="C654" s="114"/>
      <c r="D654" s="114"/>
    </row>
    <row r="655" spans="2:4">
      <c r="B655" s="113"/>
      <c r="C655" s="114"/>
      <c r="D655" s="114"/>
    </row>
    <row r="656" spans="2:4">
      <c r="B656" s="113"/>
      <c r="C656" s="114"/>
      <c r="D656" s="114"/>
    </row>
    <row r="657" spans="2:4">
      <c r="B657" s="113"/>
      <c r="C657" s="114"/>
      <c r="D657" s="114"/>
    </row>
    <row r="658" spans="2:4">
      <c r="B658" s="113"/>
      <c r="C658" s="114"/>
      <c r="D658" s="114"/>
    </row>
    <row r="659" spans="2:4">
      <c r="B659" s="113"/>
      <c r="C659" s="114"/>
      <c r="D659" s="114"/>
    </row>
    <row r="660" spans="2:4">
      <c r="B660" s="113"/>
      <c r="C660" s="114"/>
      <c r="D660" s="114"/>
    </row>
    <row r="661" spans="2:4">
      <c r="B661" s="113"/>
      <c r="C661" s="114"/>
      <c r="D661" s="114"/>
    </row>
    <row r="662" spans="2:4">
      <c r="B662" s="113"/>
      <c r="C662" s="114"/>
      <c r="D662" s="114"/>
    </row>
    <row r="663" spans="2:4">
      <c r="B663" s="113"/>
      <c r="C663" s="114"/>
      <c r="D663" s="114"/>
    </row>
    <row r="664" spans="2:4">
      <c r="B664" s="113"/>
      <c r="C664" s="114"/>
      <c r="D664" s="114"/>
    </row>
    <row r="665" spans="2:4">
      <c r="B665" s="113"/>
      <c r="C665" s="114"/>
      <c r="D665" s="114"/>
    </row>
    <row r="666" spans="2:4">
      <c r="B666" s="113"/>
      <c r="C666" s="114"/>
      <c r="D666" s="114"/>
    </row>
    <row r="667" spans="2:4">
      <c r="B667" s="113"/>
      <c r="C667" s="114"/>
      <c r="D667" s="114"/>
    </row>
    <row r="668" spans="2:4">
      <c r="B668" s="113"/>
      <c r="C668" s="114"/>
      <c r="D668" s="114"/>
    </row>
    <row r="669" spans="2:4">
      <c r="B669" s="113"/>
      <c r="C669" s="114"/>
      <c r="D669" s="114"/>
    </row>
    <row r="670" spans="2:4">
      <c r="B670" s="113"/>
      <c r="C670" s="114"/>
      <c r="D670" s="114"/>
    </row>
    <row r="671" spans="2:4">
      <c r="B671" s="113"/>
      <c r="C671" s="114"/>
      <c r="D671" s="114"/>
    </row>
    <row r="672" spans="2:4">
      <c r="B672" s="113"/>
      <c r="C672" s="114"/>
      <c r="D672" s="114"/>
    </row>
    <row r="673" spans="2:4">
      <c r="B673" s="113"/>
      <c r="C673" s="114"/>
      <c r="D673" s="114"/>
    </row>
    <row r="674" spans="2:4">
      <c r="B674" s="113"/>
      <c r="C674" s="114"/>
      <c r="D674" s="114"/>
    </row>
    <row r="675" spans="2:4">
      <c r="B675" s="113"/>
      <c r="C675" s="114"/>
      <c r="D675" s="114"/>
    </row>
    <row r="676" spans="2:4">
      <c r="B676" s="113"/>
      <c r="C676" s="114"/>
      <c r="D676" s="114"/>
    </row>
    <row r="677" spans="2:4">
      <c r="B677" s="113"/>
      <c r="C677" s="114"/>
      <c r="D677" s="114"/>
    </row>
    <row r="678" spans="2:4">
      <c r="B678" s="113"/>
      <c r="C678" s="114"/>
      <c r="D678" s="114"/>
    </row>
    <row r="679" spans="2:4">
      <c r="B679" s="113"/>
      <c r="C679" s="114"/>
      <c r="D679" s="114"/>
    </row>
    <row r="680" spans="2:4">
      <c r="B680" s="113"/>
      <c r="C680" s="114"/>
      <c r="D680" s="114"/>
    </row>
    <row r="681" spans="2:4">
      <c r="B681" s="113"/>
      <c r="C681" s="114"/>
      <c r="D681" s="114"/>
    </row>
    <row r="682" spans="2:4">
      <c r="B682" s="113"/>
      <c r="C682" s="114"/>
      <c r="D682" s="114"/>
    </row>
    <row r="683" spans="2:4">
      <c r="B683" s="113"/>
      <c r="C683" s="114"/>
      <c r="D683" s="114"/>
    </row>
    <row r="684" spans="2:4">
      <c r="B684" s="113"/>
      <c r="C684" s="114"/>
      <c r="D684" s="114"/>
    </row>
    <row r="685" spans="2:4">
      <c r="B685" s="113"/>
      <c r="C685" s="114"/>
      <c r="D685" s="114"/>
    </row>
    <row r="686" spans="2:4">
      <c r="B686" s="113"/>
      <c r="C686" s="114"/>
      <c r="D686" s="114"/>
    </row>
    <row r="687" spans="2:4">
      <c r="B687" s="113"/>
      <c r="C687" s="114"/>
      <c r="D687" s="114"/>
    </row>
    <row r="688" spans="2:4">
      <c r="B688" s="113"/>
      <c r="C688" s="114"/>
      <c r="D688" s="114"/>
    </row>
    <row r="689" spans="2:4">
      <c r="B689" s="113"/>
      <c r="C689" s="114"/>
      <c r="D689" s="114"/>
    </row>
    <row r="690" spans="2:4">
      <c r="B690" s="113"/>
      <c r="C690" s="114"/>
      <c r="D690" s="114"/>
    </row>
    <row r="691" spans="2:4">
      <c r="B691" s="113"/>
      <c r="C691" s="114"/>
      <c r="D691" s="114"/>
    </row>
    <row r="692" spans="2:4">
      <c r="B692" s="113"/>
      <c r="C692" s="114"/>
      <c r="D692" s="114"/>
    </row>
    <row r="693" spans="2:4">
      <c r="B693" s="113"/>
      <c r="C693" s="114"/>
      <c r="D693" s="114"/>
    </row>
    <row r="694" spans="2:4">
      <c r="B694" s="113"/>
      <c r="C694" s="114"/>
      <c r="D694" s="114"/>
    </row>
    <row r="695" spans="2:4">
      <c r="B695" s="113"/>
      <c r="C695" s="114"/>
      <c r="D695" s="114"/>
    </row>
    <row r="696" spans="2:4">
      <c r="B696" s="113"/>
      <c r="C696" s="114"/>
      <c r="D696" s="114"/>
    </row>
    <row r="697" spans="2:4">
      <c r="B697" s="113"/>
      <c r="C697" s="114"/>
      <c r="D697" s="114"/>
    </row>
    <row r="698" spans="2:4">
      <c r="B698" s="113"/>
      <c r="C698" s="114"/>
      <c r="D698" s="114"/>
    </row>
    <row r="699" spans="2:4">
      <c r="B699" s="113"/>
      <c r="C699" s="114"/>
      <c r="D699" s="114"/>
    </row>
    <row r="700" spans="2:4">
      <c r="B700" s="113"/>
      <c r="C700" s="114"/>
      <c r="D700" s="114"/>
    </row>
    <row r="701" spans="2:4">
      <c r="B701" s="113"/>
      <c r="C701" s="114"/>
      <c r="D701" s="114"/>
    </row>
    <row r="702" spans="2:4">
      <c r="B702" s="113"/>
      <c r="C702" s="114"/>
      <c r="D702" s="114"/>
    </row>
    <row r="703" spans="2:4">
      <c r="B703" s="113"/>
      <c r="C703" s="114"/>
      <c r="D703" s="114"/>
    </row>
    <row r="704" spans="2:4">
      <c r="B704" s="113"/>
      <c r="C704" s="114"/>
      <c r="D704" s="114"/>
    </row>
    <row r="705" spans="2:4">
      <c r="B705" s="113"/>
      <c r="C705" s="114"/>
      <c r="D705" s="114"/>
    </row>
    <row r="706" spans="2:4">
      <c r="B706" s="113"/>
      <c r="C706" s="114"/>
      <c r="D706" s="114"/>
    </row>
    <row r="707" spans="2:4">
      <c r="B707" s="113"/>
      <c r="C707" s="114"/>
      <c r="D707" s="114"/>
    </row>
    <row r="708" spans="2:4">
      <c r="B708" s="113"/>
      <c r="C708" s="114"/>
      <c r="D708" s="114"/>
    </row>
    <row r="709" spans="2:4">
      <c r="B709" s="113"/>
      <c r="C709" s="114"/>
      <c r="D709" s="114"/>
    </row>
    <row r="710" spans="2:4">
      <c r="B710" s="113"/>
      <c r="C710" s="114"/>
      <c r="D710" s="114"/>
    </row>
    <row r="711" spans="2:4">
      <c r="B711" s="113"/>
      <c r="C711" s="114"/>
      <c r="D711" s="114"/>
    </row>
    <row r="712" spans="2:4">
      <c r="B712" s="113"/>
      <c r="C712" s="114"/>
      <c r="D712" s="114"/>
    </row>
    <row r="713" spans="2:4">
      <c r="B713" s="113"/>
      <c r="C713" s="114"/>
      <c r="D713" s="114"/>
    </row>
    <row r="714" spans="2:4">
      <c r="B714" s="113"/>
      <c r="C714" s="114"/>
      <c r="D714" s="114"/>
    </row>
    <row r="715" spans="2:4">
      <c r="B715" s="113"/>
      <c r="C715" s="114"/>
      <c r="D715" s="114"/>
    </row>
    <row r="716" spans="2:4">
      <c r="B716" s="113"/>
      <c r="C716" s="114"/>
      <c r="D716" s="114"/>
    </row>
    <row r="717" spans="2:4">
      <c r="B717" s="113"/>
      <c r="C717" s="114"/>
      <c r="D717" s="114"/>
    </row>
    <row r="718" spans="2:4">
      <c r="B718" s="113"/>
      <c r="C718" s="114"/>
      <c r="D718" s="114"/>
    </row>
    <row r="719" spans="2:4">
      <c r="B719" s="113"/>
      <c r="C719" s="114"/>
      <c r="D719" s="114"/>
    </row>
    <row r="720" spans="2:4">
      <c r="B720" s="113"/>
      <c r="C720" s="114"/>
      <c r="D720" s="114"/>
    </row>
    <row r="721" spans="2:4">
      <c r="B721" s="113"/>
      <c r="C721" s="114"/>
      <c r="D721" s="114"/>
    </row>
    <row r="722" spans="2:4">
      <c r="B722" s="113"/>
      <c r="C722" s="114"/>
      <c r="D722" s="114"/>
    </row>
    <row r="723" spans="2:4">
      <c r="B723" s="113"/>
      <c r="C723" s="114"/>
      <c r="D723" s="114"/>
    </row>
    <row r="724" spans="2:4">
      <c r="B724" s="113"/>
      <c r="C724" s="114"/>
      <c r="D724" s="114"/>
    </row>
    <row r="725" spans="2:4">
      <c r="B725" s="113"/>
      <c r="C725" s="114"/>
      <c r="D725" s="114"/>
    </row>
    <row r="726" spans="2:4">
      <c r="B726" s="113"/>
      <c r="C726" s="114"/>
      <c r="D726" s="114"/>
    </row>
    <row r="727" spans="2:4">
      <c r="B727" s="113"/>
      <c r="C727" s="114"/>
      <c r="D727" s="114"/>
    </row>
    <row r="728" spans="2:4">
      <c r="B728" s="113"/>
      <c r="C728" s="114"/>
      <c r="D728" s="114"/>
    </row>
    <row r="729" spans="2:4">
      <c r="B729" s="113"/>
      <c r="C729" s="114"/>
      <c r="D729" s="114"/>
    </row>
    <row r="730" spans="2:4">
      <c r="B730" s="113"/>
      <c r="C730" s="114"/>
      <c r="D730" s="114"/>
    </row>
    <row r="731" spans="2:4">
      <c r="B731" s="113"/>
      <c r="C731" s="114"/>
      <c r="D731" s="114"/>
    </row>
    <row r="732" spans="2:4">
      <c r="B732" s="113"/>
      <c r="C732" s="114"/>
      <c r="D732" s="114"/>
    </row>
    <row r="733" spans="2:4">
      <c r="B733" s="113"/>
      <c r="C733" s="114"/>
      <c r="D733" s="114"/>
    </row>
    <row r="734" spans="2:4">
      <c r="B734" s="113"/>
      <c r="C734" s="114"/>
      <c r="D734" s="114"/>
    </row>
    <row r="735" spans="2:4">
      <c r="B735" s="113"/>
      <c r="C735" s="114"/>
      <c r="D735" s="114"/>
    </row>
    <row r="736" spans="2:4">
      <c r="B736" s="113"/>
      <c r="C736" s="114"/>
      <c r="D736" s="114"/>
    </row>
    <row r="737" spans="2:4">
      <c r="B737" s="113"/>
      <c r="C737" s="114"/>
      <c r="D737" s="114"/>
    </row>
    <row r="738" spans="2:4">
      <c r="B738" s="113"/>
      <c r="C738" s="114"/>
      <c r="D738" s="114"/>
    </row>
    <row r="739" spans="2:4">
      <c r="B739" s="113"/>
      <c r="C739" s="114"/>
      <c r="D739" s="114"/>
    </row>
    <row r="740" spans="2:4">
      <c r="B740" s="113"/>
      <c r="C740" s="114"/>
      <c r="D740" s="114"/>
    </row>
    <row r="741" spans="2:4">
      <c r="B741" s="113"/>
      <c r="C741" s="114"/>
      <c r="D741" s="114"/>
    </row>
    <row r="742" spans="2:4">
      <c r="B742" s="113"/>
      <c r="C742" s="114"/>
      <c r="D742" s="114"/>
    </row>
    <row r="743" spans="2:4">
      <c r="B743" s="113"/>
      <c r="C743" s="114"/>
      <c r="D743" s="114"/>
    </row>
    <row r="744" spans="2:4">
      <c r="B744" s="113"/>
      <c r="C744" s="114"/>
      <c r="D744" s="114"/>
    </row>
    <row r="745" spans="2:4">
      <c r="B745" s="113"/>
      <c r="C745" s="114"/>
      <c r="D745" s="114"/>
    </row>
    <row r="746" spans="2:4">
      <c r="B746" s="113"/>
      <c r="C746" s="114"/>
      <c r="D746" s="114"/>
    </row>
    <row r="747" spans="2:4">
      <c r="B747" s="113"/>
      <c r="C747" s="114"/>
      <c r="D747" s="114"/>
    </row>
    <row r="748" spans="2:4">
      <c r="B748" s="113"/>
      <c r="C748" s="114"/>
      <c r="D748" s="114"/>
    </row>
    <row r="749" spans="2:4">
      <c r="B749" s="113"/>
      <c r="C749" s="114"/>
      <c r="D749" s="114"/>
    </row>
    <row r="750" spans="2:4">
      <c r="B750" s="113"/>
      <c r="C750" s="114"/>
      <c r="D750" s="114"/>
    </row>
    <row r="751" spans="2:4">
      <c r="B751" s="113"/>
      <c r="C751" s="114"/>
      <c r="D751" s="114"/>
    </row>
    <row r="752" spans="2:4">
      <c r="B752" s="113"/>
      <c r="C752" s="114"/>
      <c r="D752" s="114"/>
    </row>
    <row r="753" spans="2:4">
      <c r="B753" s="113"/>
      <c r="C753" s="114"/>
      <c r="D753" s="114"/>
    </row>
    <row r="754" spans="2:4">
      <c r="B754" s="113"/>
      <c r="C754" s="114"/>
      <c r="D754" s="114"/>
    </row>
    <row r="755" spans="2:4">
      <c r="B755" s="113"/>
      <c r="C755" s="114"/>
      <c r="D755" s="114"/>
    </row>
    <row r="756" spans="2:4">
      <c r="B756" s="113"/>
      <c r="C756" s="114"/>
      <c r="D756" s="114"/>
    </row>
    <row r="757" spans="2:4">
      <c r="B757" s="113"/>
      <c r="C757" s="114"/>
      <c r="D757" s="114"/>
    </row>
    <row r="758" spans="2:4">
      <c r="B758" s="113"/>
      <c r="C758" s="114"/>
      <c r="D758" s="114"/>
    </row>
    <row r="759" spans="2:4">
      <c r="B759" s="113"/>
      <c r="C759" s="114"/>
      <c r="D759" s="114"/>
    </row>
    <row r="760" spans="2:4">
      <c r="B760" s="113"/>
      <c r="C760" s="114"/>
      <c r="D760" s="114"/>
    </row>
    <row r="761" spans="2:4">
      <c r="B761" s="113"/>
      <c r="C761" s="114"/>
      <c r="D761" s="114"/>
    </row>
    <row r="762" spans="2:4">
      <c r="B762" s="113"/>
      <c r="C762" s="114"/>
      <c r="D762" s="114"/>
    </row>
    <row r="763" spans="2:4">
      <c r="B763" s="113"/>
      <c r="C763" s="114"/>
      <c r="D763" s="114"/>
    </row>
    <row r="764" spans="2:4">
      <c r="B764" s="113"/>
      <c r="C764" s="114"/>
      <c r="D764" s="114"/>
    </row>
    <row r="765" spans="2:4">
      <c r="B765" s="113"/>
      <c r="C765" s="114"/>
      <c r="D765" s="114"/>
    </row>
    <row r="766" spans="2:4">
      <c r="B766" s="113"/>
      <c r="C766" s="114"/>
      <c r="D766" s="114"/>
    </row>
    <row r="767" spans="2:4">
      <c r="B767" s="113"/>
      <c r="C767" s="114"/>
      <c r="D767" s="114"/>
    </row>
    <row r="768" spans="2:4">
      <c r="B768" s="113"/>
      <c r="C768" s="114"/>
      <c r="D768" s="114"/>
    </row>
    <row r="769" spans="2:4">
      <c r="B769" s="113"/>
      <c r="C769" s="114"/>
      <c r="D769" s="114"/>
    </row>
    <row r="770" spans="2:4">
      <c r="B770" s="113"/>
      <c r="C770" s="114"/>
      <c r="D770" s="114"/>
    </row>
    <row r="771" spans="2:4">
      <c r="B771" s="113"/>
      <c r="C771" s="114"/>
      <c r="D771" s="114"/>
    </row>
    <row r="772" spans="2:4">
      <c r="B772" s="113"/>
      <c r="C772" s="114"/>
      <c r="D772" s="114"/>
    </row>
    <row r="773" spans="2:4">
      <c r="B773" s="113"/>
      <c r="C773" s="114"/>
      <c r="D773" s="114"/>
    </row>
    <row r="774" spans="2:4">
      <c r="B774" s="113"/>
      <c r="C774" s="114"/>
      <c r="D774" s="114"/>
    </row>
    <row r="775" spans="2:4">
      <c r="B775" s="113"/>
      <c r="C775" s="114"/>
      <c r="D775" s="114"/>
    </row>
    <row r="776" spans="2:4">
      <c r="B776" s="113"/>
      <c r="C776" s="114"/>
      <c r="D776" s="114"/>
    </row>
    <row r="777" spans="2:4">
      <c r="B777" s="113"/>
      <c r="C777" s="114"/>
      <c r="D777" s="114"/>
    </row>
    <row r="778" spans="2:4">
      <c r="B778" s="113"/>
      <c r="C778" s="114"/>
      <c r="D778" s="114"/>
    </row>
    <row r="779" spans="2:4">
      <c r="B779" s="113"/>
      <c r="C779" s="114"/>
      <c r="D779" s="114"/>
    </row>
    <row r="780" spans="2:4">
      <c r="B780" s="113"/>
      <c r="C780" s="114"/>
      <c r="D780" s="114"/>
    </row>
    <row r="781" spans="2:4">
      <c r="B781" s="113"/>
      <c r="C781" s="114"/>
      <c r="D781" s="114"/>
    </row>
    <row r="782" spans="2:4">
      <c r="B782" s="113"/>
      <c r="C782" s="114"/>
      <c r="D782" s="114"/>
    </row>
    <row r="783" spans="2:4">
      <c r="B783" s="113"/>
      <c r="C783" s="114"/>
      <c r="D783" s="114"/>
    </row>
    <row r="784" spans="2:4">
      <c r="B784" s="113"/>
      <c r="C784" s="114"/>
      <c r="D784" s="114"/>
    </row>
    <row r="785" spans="2:4">
      <c r="B785" s="113"/>
      <c r="C785" s="114"/>
      <c r="D785" s="114"/>
    </row>
    <row r="786" spans="2:4">
      <c r="B786" s="113"/>
      <c r="C786" s="114"/>
      <c r="D786" s="114"/>
    </row>
    <row r="787" spans="2:4">
      <c r="B787" s="113"/>
      <c r="C787" s="114"/>
      <c r="D787" s="114"/>
    </row>
    <row r="788" spans="2:4">
      <c r="B788" s="113"/>
      <c r="C788" s="114"/>
      <c r="D788" s="114"/>
    </row>
    <row r="789" spans="2:4">
      <c r="B789" s="113"/>
      <c r="C789" s="114"/>
      <c r="D789" s="114"/>
    </row>
    <row r="790" spans="2:4">
      <c r="B790" s="113"/>
      <c r="C790" s="114"/>
      <c r="D790" s="114"/>
    </row>
    <row r="791" spans="2:4">
      <c r="B791" s="113"/>
      <c r="C791" s="114"/>
      <c r="D791" s="114"/>
    </row>
    <row r="792" spans="2:4">
      <c r="B792" s="113"/>
      <c r="C792" s="114"/>
      <c r="D792" s="114"/>
    </row>
    <row r="793" spans="2:4">
      <c r="B793" s="113"/>
      <c r="C793" s="114"/>
      <c r="D793" s="114"/>
    </row>
    <row r="794" spans="2:4">
      <c r="B794" s="113"/>
      <c r="C794" s="114"/>
      <c r="D794" s="114"/>
    </row>
    <row r="795" spans="2:4">
      <c r="B795" s="113"/>
      <c r="C795" s="114"/>
      <c r="D795" s="114"/>
    </row>
    <row r="796" spans="2:4">
      <c r="B796" s="113"/>
      <c r="C796" s="114"/>
      <c r="D796" s="114"/>
    </row>
    <row r="797" spans="2:4">
      <c r="B797" s="113"/>
      <c r="C797" s="114"/>
      <c r="D797" s="114"/>
    </row>
    <row r="798" spans="2:4">
      <c r="B798" s="113"/>
      <c r="C798" s="114"/>
      <c r="D798" s="114"/>
    </row>
    <row r="799" spans="2:4">
      <c r="B799" s="113"/>
      <c r="C799" s="114"/>
      <c r="D799" s="114"/>
    </row>
    <row r="800" spans="2:4">
      <c r="B800" s="113"/>
      <c r="C800" s="114"/>
      <c r="D800" s="114"/>
    </row>
    <row r="801" spans="2:4">
      <c r="B801" s="113"/>
      <c r="C801" s="114"/>
      <c r="D801" s="114"/>
    </row>
    <row r="802" spans="2:4">
      <c r="B802" s="113"/>
      <c r="C802" s="114"/>
      <c r="D802" s="114"/>
    </row>
    <row r="803" spans="2:4">
      <c r="B803" s="113"/>
      <c r="C803" s="114"/>
      <c r="D803" s="114"/>
    </row>
    <row r="804" spans="2:4">
      <c r="B804" s="113"/>
      <c r="C804" s="114"/>
      <c r="D804" s="114"/>
    </row>
    <row r="805" spans="2:4">
      <c r="B805" s="113"/>
      <c r="C805" s="114"/>
      <c r="D805" s="114"/>
    </row>
    <row r="806" spans="2:4">
      <c r="B806" s="113"/>
      <c r="C806" s="114"/>
      <c r="D806" s="114"/>
    </row>
    <row r="807" spans="2:4">
      <c r="B807" s="113"/>
      <c r="C807" s="114"/>
      <c r="D807" s="114"/>
    </row>
    <row r="808" spans="2:4">
      <c r="B808" s="113"/>
      <c r="C808" s="114"/>
      <c r="D808" s="114"/>
    </row>
    <row r="809" spans="2:4">
      <c r="B809" s="113"/>
      <c r="C809" s="114"/>
      <c r="D809" s="114"/>
    </row>
    <row r="810" spans="2:4">
      <c r="B810" s="113"/>
      <c r="C810" s="114"/>
      <c r="D810" s="114"/>
    </row>
    <row r="811" spans="2:4">
      <c r="B811" s="113"/>
      <c r="C811" s="114"/>
      <c r="D811" s="114"/>
    </row>
    <row r="812" spans="2:4">
      <c r="B812" s="113"/>
      <c r="C812" s="114"/>
      <c r="D812" s="114"/>
    </row>
    <row r="813" spans="2:4">
      <c r="B813" s="113"/>
      <c r="C813" s="114"/>
      <c r="D813" s="114"/>
    </row>
    <row r="814" spans="2:4">
      <c r="B814" s="113"/>
      <c r="C814" s="114"/>
      <c r="D814" s="114"/>
    </row>
    <row r="815" spans="2:4">
      <c r="B815" s="113"/>
      <c r="C815" s="114"/>
      <c r="D815" s="114"/>
    </row>
    <row r="816" spans="2:4">
      <c r="B816" s="113"/>
      <c r="C816" s="114"/>
      <c r="D816" s="114"/>
    </row>
    <row r="817" spans="2:4">
      <c r="B817" s="113"/>
      <c r="C817" s="114"/>
      <c r="D817" s="114"/>
    </row>
    <row r="818" spans="2:4">
      <c r="B818" s="113"/>
      <c r="C818" s="114"/>
      <c r="D818" s="114"/>
    </row>
    <row r="819" spans="2:4">
      <c r="B819" s="113"/>
      <c r="C819" s="114"/>
      <c r="D819" s="114"/>
    </row>
    <row r="820" spans="2:4">
      <c r="B820" s="113"/>
      <c r="C820" s="114"/>
      <c r="D820" s="114"/>
    </row>
    <row r="821" spans="2:4">
      <c r="B821" s="113"/>
      <c r="C821" s="114"/>
      <c r="D821" s="114"/>
    </row>
    <row r="822" spans="2:4">
      <c r="B822" s="113"/>
      <c r="C822" s="114"/>
      <c r="D822" s="114"/>
    </row>
    <row r="823" spans="2:4">
      <c r="B823" s="113"/>
      <c r="C823" s="114"/>
      <c r="D823" s="114"/>
    </row>
    <row r="824" spans="2:4">
      <c r="B824" s="113"/>
      <c r="C824" s="114"/>
      <c r="D824" s="114"/>
    </row>
    <row r="825" spans="2:4">
      <c r="B825" s="113"/>
      <c r="C825" s="114"/>
      <c r="D825" s="114"/>
    </row>
    <row r="826" spans="2:4">
      <c r="B826" s="113"/>
      <c r="C826" s="114"/>
      <c r="D826" s="114"/>
    </row>
    <row r="827" spans="2:4">
      <c r="B827" s="113"/>
      <c r="C827" s="114"/>
      <c r="D827" s="114"/>
    </row>
    <row r="828" spans="2:4">
      <c r="B828" s="113"/>
      <c r="C828" s="114"/>
      <c r="D828" s="114"/>
    </row>
    <row r="829" spans="2:4">
      <c r="B829" s="113"/>
      <c r="C829" s="114"/>
      <c r="D829" s="114"/>
    </row>
    <row r="830" spans="2:4">
      <c r="B830" s="113"/>
      <c r="C830" s="114"/>
      <c r="D830" s="114"/>
    </row>
    <row r="831" spans="2:4">
      <c r="B831" s="113"/>
      <c r="C831" s="114"/>
      <c r="D831" s="114"/>
    </row>
    <row r="832" spans="2:4">
      <c r="B832" s="113"/>
      <c r="C832" s="114"/>
      <c r="D832" s="114"/>
    </row>
    <row r="833" spans="2:4">
      <c r="B833" s="113"/>
      <c r="C833" s="114"/>
      <c r="D833" s="114"/>
    </row>
    <row r="834" spans="2:4">
      <c r="B834" s="113"/>
      <c r="C834" s="114"/>
      <c r="D834" s="114"/>
    </row>
    <row r="835" spans="2:4">
      <c r="B835" s="113"/>
      <c r="C835" s="114"/>
      <c r="D835" s="114"/>
    </row>
    <row r="836" spans="2:4">
      <c r="B836" s="113"/>
      <c r="C836" s="114"/>
      <c r="D836" s="114"/>
    </row>
    <row r="837" spans="2:4">
      <c r="B837" s="113"/>
      <c r="C837" s="114"/>
      <c r="D837" s="114"/>
    </row>
    <row r="838" spans="2:4">
      <c r="B838" s="113"/>
      <c r="C838" s="114"/>
      <c r="D838" s="114"/>
    </row>
    <row r="839" spans="2:4">
      <c r="B839" s="113"/>
      <c r="C839" s="114"/>
      <c r="D839" s="114"/>
    </row>
    <row r="840" spans="2:4">
      <c r="B840" s="113"/>
      <c r="C840" s="114"/>
      <c r="D840" s="114"/>
    </row>
    <row r="841" spans="2:4">
      <c r="B841" s="113"/>
      <c r="C841" s="114"/>
      <c r="D841" s="114"/>
    </row>
    <row r="842" spans="2:4">
      <c r="B842" s="113"/>
      <c r="C842" s="114"/>
      <c r="D842" s="114"/>
    </row>
    <row r="843" spans="2:4">
      <c r="B843" s="113"/>
      <c r="C843" s="114"/>
      <c r="D843" s="114"/>
    </row>
    <row r="844" spans="2:4">
      <c r="B844" s="113"/>
      <c r="C844" s="114"/>
      <c r="D844" s="114"/>
    </row>
    <row r="845" spans="2:4">
      <c r="B845" s="113"/>
      <c r="C845" s="114"/>
      <c r="D845" s="114"/>
    </row>
    <row r="846" spans="2:4">
      <c r="B846" s="113"/>
      <c r="C846" s="114"/>
      <c r="D846" s="114"/>
    </row>
    <row r="847" spans="2:4">
      <c r="B847" s="113"/>
      <c r="C847" s="114"/>
      <c r="D847" s="114"/>
    </row>
    <row r="848" spans="2:4">
      <c r="B848" s="113"/>
      <c r="C848" s="114"/>
      <c r="D848" s="114"/>
    </row>
    <row r="849" spans="2:4">
      <c r="B849" s="113"/>
      <c r="C849" s="114"/>
      <c r="D849" s="114"/>
    </row>
    <row r="850" spans="2:4">
      <c r="B850" s="113"/>
      <c r="C850" s="114"/>
      <c r="D850" s="114"/>
    </row>
    <row r="851" spans="2:4">
      <c r="B851" s="113"/>
      <c r="C851" s="114"/>
      <c r="D851" s="114"/>
    </row>
    <row r="852" spans="2:4">
      <c r="B852" s="113"/>
      <c r="C852" s="114"/>
      <c r="D852" s="114"/>
    </row>
    <row r="853" spans="2:4">
      <c r="B853" s="113"/>
      <c r="C853" s="114"/>
      <c r="D853" s="114"/>
    </row>
    <row r="854" spans="2:4">
      <c r="B854" s="113"/>
      <c r="C854" s="114"/>
      <c r="D854" s="114"/>
    </row>
    <row r="855" spans="2:4">
      <c r="B855" s="113"/>
      <c r="C855" s="114"/>
      <c r="D855" s="114"/>
    </row>
    <row r="856" spans="2:4">
      <c r="B856" s="113"/>
      <c r="C856" s="114"/>
      <c r="D856" s="114"/>
    </row>
    <row r="857" spans="2:4">
      <c r="B857" s="113"/>
      <c r="C857" s="114"/>
      <c r="D857" s="114"/>
    </row>
    <row r="858" spans="2:4">
      <c r="B858" s="113"/>
      <c r="C858" s="114"/>
      <c r="D858" s="114"/>
    </row>
    <row r="859" spans="2:4">
      <c r="B859" s="113"/>
      <c r="C859" s="114"/>
      <c r="D859" s="114"/>
    </row>
    <row r="860" spans="2:4">
      <c r="B860" s="113"/>
      <c r="C860" s="114"/>
      <c r="D860" s="114"/>
    </row>
    <row r="861" spans="2:4">
      <c r="B861" s="113"/>
      <c r="C861" s="114"/>
      <c r="D861" s="114"/>
    </row>
    <row r="862" spans="2:4">
      <c r="B862" s="113"/>
      <c r="C862" s="114"/>
      <c r="D862" s="114"/>
    </row>
    <row r="863" spans="2:4">
      <c r="B863" s="113"/>
      <c r="C863" s="114"/>
      <c r="D863" s="114"/>
    </row>
    <row r="864" spans="2:4">
      <c r="B864" s="113"/>
      <c r="C864" s="114"/>
      <c r="D864" s="114"/>
    </row>
    <row r="865" spans="2:4">
      <c r="B865" s="113"/>
      <c r="C865" s="114"/>
      <c r="D865" s="114"/>
    </row>
    <row r="866" spans="2:4">
      <c r="B866" s="113"/>
      <c r="C866" s="114"/>
      <c r="D866" s="114"/>
    </row>
    <row r="867" spans="2:4">
      <c r="B867" s="113"/>
      <c r="C867" s="114"/>
      <c r="D867" s="114"/>
    </row>
    <row r="868" spans="2:4">
      <c r="B868" s="113"/>
      <c r="C868" s="114"/>
      <c r="D868" s="114"/>
    </row>
    <row r="869" spans="2:4">
      <c r="B869" s="113"/>
      <c r="C869" s="114"/>
      <c r="D869" s="114"/>
    </row>
    <row r="870" spans="2:4">
      <c r="B870" s="113"/>
      <c r="C870" s="114"/>
      <c r="D870" s="114"/>
    </row>
    <row r="871" spans="2:4">
      <c r="B871" s="113"/>
      <c r="C871" s="114"/>
      <c r="D871" s="114"/>
    </row>
    <row r="872" spans="2:4">
      <c r="B872" s="113"/>
      <c r="C872" s="114"/>
      <c r="D872" s="114"/>
    </row>
    <row r="873" spans="2:4">
      <c r="B873" s="113"/>
      <c r="C873" s="114"/>
      <c r="D873" s="114"/>
    </row>
    <row r="874" spans="2:4">
      <c r="B874" s="113"/>
      <c r="C874" s="114"/>
      <c r="D874" s="114"/>
    </row>
    <row r="875" spans="2:4">
      <c r="B875" s="113"/>
      <c r="C875" s="114"/>
      <c r="D875" s="114"/>
    </row>
    <row r="876" spans="2:4">
      <c r="B876" s="113"/>
      <c r="C876" s="114"/>
      <c r="D876" s="114"/>
    </row>
    <row r="877" spans="2:4">
      <c r="B877" s="113"/>
      <c r="C877" s="114"/>
      <c r="D877" s="114"/>
    </row>
    <row r="878" spans="2:4">
      <c r="B878" s="113"/>
      <c r="C878" s="114"/>
      <c r="D878" s="114"/>
    </row>
    <row r="879" spans="2:4">
      <c r="B879" s="113"/>
      <c r="C879" s="114"/>
      <c r="D879" s="114"/>
    </row>
    <row r="880" spans="2:4">
      <c r="B880" s="113"/>
      <c r="C880" s="114"/>
      <c r="D880" s="114"/>
    </row>
    <row r="881" spans="2:4">
      <c r="B881" s="113"/>
      <c r="C881" s="114"/>
      <c r="D881" s="114"/>
    </row>
    <row r="882" spans="2:4">
      <c r="B882" s="113"/>
      <c r="C882" s="114"/>
      <c r="D882" s="114"/>
    </row>
    <row r="883" spans="2:4">
      <c r="B883" s="113"/>
      <c r="C883" s="114"/>
      <c r="D883" s="114"/>
    </row>
    <row r="884" spans="2:4">
      <c r="B884" s="113"/>
      <c r="C884" s="114"/>
      <c r="D884" s="114"/>
    </row>
    <row r="885" spans="2:4">
      <c r="B885" s="113"/>
      <c r="C885" s="114"/>
      <c r="D885" s="114"/>
    </row>
    <row r="886" spans="2:4">
      <c r="B886" s="113"/>
      <c r="C886" s="114"/>
      <c r="D886" s="114"/>
    </row>
    <row r="887" spans="2:4">
      <c r="B887" s="113"/>
      <c r="C887" s="114"/>
      <c r="D887" s="114"/>
    </row>
    <row r="888" spans="2:4">
      <c r="B888" s="113"/>
      <c r="C888" s="114"/>
      <c r="D888" s="114"/>
    </row>
    <row r="889" spans="2:4">
      <c r="B889" s="113"/>
      <c r="C889" s="114"/>
      <c r="D889" s="114"/>
    </row>
    <row r="890" spans="2:4">
      <c r="B890" s="113"/>
      <c r="C890" s="114"/>
      <c r="D890" s="114"/>
    </row>
    <row r="891" spans="2:4">
      <c r="B891" s="113"/>
      <c r="C891" s="114"/>
      <c r="D891" s="114"/>
    </row>
    <row r="892" spans="2:4">
      <c r="B892" s="113"/>
      <c r="C892" s="114"/>
      <c r="D892" s="114"/>
    </row>
    <row r="893" spans="2:4">
      <c r="B893" s="113"/>
      <c r="C893" s="114"/>
      <c r="D893" s="114"/>
    </row>
    <row r="894" spans="2:4">
      <c r="B894" s="113"/>
      <c r="C894" s="114"/>
      <c r="D894" s="114"/>
    </row>
    <row r="895" spans="2:4">
      <c r="B895" s="113"/>
      <c r="C895" s="114"/>
      <c r="D895" s="114"/>
    </row>
    <row r="896" spans="2:4">
      <c r="B896" s="113"/>
      <c r="C896" s="114"/>
      <c r="D896" s="114"/>
    </row>
    <row r="897" spans="2:4">
      <c r="B897" s="113"/>
      <c r="C897" s="114"/>
      <c r="D897" s="114"/>
    </row>
    <row r="898" spans="2:4">
      <c r="B898" s="113"/>
      <c r="C898" s="114"/>
      <c r="D898" s="114"/>
    </row>
    <row r="899" spans="2:4">
      <c r="B899" s="113"/>
      <c r="C899" s="114"/>
      <c r="D899" s="114"/>
    </row>
    <row r="900" spans="2:4">
      <c r="B900" s="113"/>
      <c r="C900" s="114"/>
      <c r="D900" s="114"/>
    </row>
    <row r="901" spans="2:4">
      <c r="B901" s="113"/>
      <c r="C901" s="114"/>
      <c r="D901" s="114"/>
    </row>
    <row r="902" spans="2:4">
      <c r="B902" s="113"/>
      <c r="C902" s="114"/>
      <c r="D902" s="114"/>
    </row>
    <row r="903" spans="2:4">
      <c r="B903" s="113"/>
      <c r="C903" s="114"/>
      <c r="D903" s="114"/>
    </row>
    <row r="904" spans="2:4">
      <c r="B904" s="113"/>
      <c r="C904" s="114"/>
      <c r="D904" s="114"/>
    </row>
    <row r="905" spans="2:4">
      <c r="B905" s="113"/>
      <c r="C905" s="114"/>
      <c r="D905" s="114"/>
    </row>
    <row r="906" spans="2:4">
      <c r="B906" s="113"/>
      <c r="C906" s="114"/>
      <c r="D906" s="114"/>
    </row>
    <row r="907" spans="2:4">
      <c r="B907" s="113"/>
      <c r="C907" s="114"/>
      <c r="D907" s="114"/>
    </row>
    <row r="908" spans="2:4">
      <c r="B908" s="113"/>
      <c r="C908" s="114"/>
      <c r="D908" s="114"/>
    </row>
    <row r="909" spans="2:4">
      <c r="B909" s="113"/>
      <c r="C909" s="114"/>
      <c r="D909" s="114"/>
    </row>
    <row r="910" spans="2:4">
      <c r="B910" s="113"/>
      <c r="C910" s="114"/>
      <c r="D910" s="114"/>
    </row>
    <row r="911" spans="2:4">
      <c r="B911" s="113"/>
      <c r="C911" s="114"/>
      <c r="D911" s="114"/>
    </row>
    <row r="912" spans="2:4">
      <c r="B912" s="113"/>
      <c r="C912" s="114"/>
      <c r="D912" s="114"/>
    </row>
    <row r="913" spans="2:4">
      <c r="B913" s="113"/>
      <c r="C913" s="114"/>
      <c r="D913" s="114"/>
    </row>
    <row r="914" spans="2:4">
      <c r="B914" s="113"/>
      <c r="C914" s="114"/>
      <c r="D914" s="114"/>
    </row>
    <row r="915" spans="2:4">
      <c r="B915" s="113"/>
      <c r="C915" s="114"/>
      <c r="D915" s="114"/>
    </row>
    <row r="916" spans="2:4">
      <c r="B916" s="113"/>
      <c r="C916" s="114"/>
      <c r="D916" s="114"/>
    </row>
    <row r="917" spans="2:4">
      <c r="B917" s="113"/>
      <c r="C917" s="114"/>
      <c r="D917" s="114"/>
    </row>
    <row r="918" spans="2:4">
      <c r="B918" s="113"/>
      <c r="C918" s="114"/>
      <c r="D918" s="114"/>
    </row>
    <row r="919" spans="2:4">
      <c r="B919" s="113"/>
      <c r="C919" s="114"/>
      <c r="D919" s="114"/>
    </row>
    <row r="920" spans="2:4">
      <c r="B920" s="113"/>
      <c r="C920" s="114"/>
      <c r="D920" s="114"/>
    </row>
    <row r="921" spans="2:4">
      <c r="B921" s="113"/>
      <c r="C921" s="114"/>
      <c r="D921" s="114"/>
    </row>
    <row r="922" spans="2:4">
      <c r="B922" s="113"/>
      <c r="C922" s="114"/>
      <c r="D922" s="114"/>
    </row>
    <row r="923" spans="2:4">
      <c r="B923" s="113"/>
      <c r="C923" s="114"/>
      <c r="D923" s="114"/>
    </row>
    <row r="924" spans="2:4">
      <c r="B924" s="113"/>
      <c r="C924" s="114"/>
      <c r="D924" s="114"/>
    </row>
    <row r="925" spans="2:4">
      <c r="B925" s="113"/>
      <c r="C925" s="114"/>
      <c r="D925" s="114"/>
    </row>
    <row r="926" spans="2:4">
      <c r="B926" s="113"/>
      <c r="C926" s="114"/>
      <c r="D926" s="114"/>
    </row>
    <row r="927" spans="2:4">
      <c r="B927" s="113"/>
      <c r="C927" s="114"/>
      <c r="D927" s="114"/>
    </row>
    <row r="928" spans="2:4">
      <c r="B928" s="113"/>
      <c r="C928" s="114"/>
      <c r="D928" s="114"/>
    </row>
    <row r="929" spans="2:4">
      <c r="B929" s="113"/>
      <c r="C929" s="114"/>
      <c r="D929" s="114"/>
    </row>
    <row r="930" spans="2:4">
      <c r="B930" s="113"/>
      <c r="C930" s="114"/>
      <c r="D930" s="114"/>
    </row>
    <row r="931" spans="2:4">
      <c r="B931" s="113"/>
      <c r="C931" s="114"/>
      <c r="D931" s="114"/>
    </row>
    <row r="932" spans="2:4">
      <c r="B932" s="113"/>
      <c r="C932" s="114"/>
      <c r="D932" s="114"/>
    </row>
    <row r="933" spans="2:4">
      <c r="B933" s="113"/>
      <c r="C933" s="114"/>
      <c r="D933" s="114"/>
    </row>
    <row r="934" spans="2:4">
      <c r="B934" s="113"/>
      <c r="C934" s="114"/>
      <c r="D934" s="114"/>
    </row>
    <row r="935" spans="2:4">
      <c r="B935" s="113"/>
      <c r="C935" s="114"/>
      <c r="D935" s="114"/>
    </row>
    <row r="936" spans="2:4">
      <c r="B936" s="113"/>
      <c r="C936" s="114"/>
      <c r="D936" s="114"/>
    </row>
    <row r="937" spans="2:4">
      <c r="B937" s="113"/>
      <c r="C937" s="114"/>
      <c r="D937" s="114"/>
    </row>
    <row r="938" spans="2:4">
      <c r="B938" s="113"/>
      <c r="C938" s="114"/>
      <c r="D938" s="114"/>
    </row>
    <row r="939" spans="2:4">
      <c r="B939" s="113"/>
      <c r="C939" s="114"/>
      <c r="D939" s="114"/>
    </row>
    <row r="940" spans="2:4">
      <c r="B940" s="113"/>
      <c r="C940" s="114"/>
      <c r="D940" s="114"/>
    </row>
    <row r="941" spans="2:4">
      <c r="B941" s="113"/>
      <c r="C941" s="114"/>
      <c r="D941" s="114"/>
    </row>
    <row r="942" spans="2:4">
      <c r="B942" s="113"/>
      <c r="C942" s="114"/>
      <c r="D942" s="114"/>
    </row>
    <row r="943" spans="2:4">
      <c r="B943" s="113"/>
      <c r="C943" s="114"/>
      <c r="D943" s="114"/>
    </row>
    <row r="944" spans="2:4">
      <c r="B944" s="113"/>
      <c r="C944" s="114"/>
      <c r="D944" s="114"/>
    </row>
    <row r="945" spans="2:4">
      <c r="B945" s="113"/>
      <c r="C945" s="114"/>
      <c r="D945" s="114"/>
    </row>
    <row r="946" spans="2:4">
      <c r="B946" s="113"/>
      <c r="C946" s="114"/>
      <c r="D946" s="114"/>
    </row>
    <row r="947" spans="2:4">
      <c r="B947" s="113"/>
      <c r="C947" s="114"/>
      <c r="D947" s="114"/>
    </row>
    <row r="948" spans="2:4">
      <c r="B948" s="113"/>
      <c r="C948" s="114"/>
      <c r="D948" s="114"/>
    </row>
    <row r="949" spans="2:4">
      <c r="B949" s="113"/>
      <c r="C949" s="114"/>
      <c r="D949" s="114"/>
    </row>
    <row r="950" spans="2:4">
      <c r="B950" s="113"/>
      <c r="C950" s="114"/>
      <c r="D950" s="114"/>
    </row>
    <row r="951" spans="2:4">
      <c r="B951" s="113"/>
      <c r="C951" s="114"/>
      <c r="D951" s="114"/>
    </row>
    <row r="952" spans="2:4">
      <c r="B952" s="113"/>
      <c r="C952" s="114"/>
      <c r="D952" s="114"/>
    </row>
    <row r="953" spans="2:4">
      <c r="B953" s="113"/>
      <c r="C953" s="114"/>
      <c r="D953" s="114"/>
    </row>
    <row r="954" spans="2:4">
      <c r="B954" s="113"/>
      <c r="C954" s="114"/>
      <c r="D954" s="114"/>
    </row>
    <row r="955" spans="2:4">
      <c r="B955" s="113"/>
      <c r="C955" s="114"/>
      <c r="D955" s="114"/>
    </row>
    <row r="956" spans="2:4">
      <c r="B956" s="113"/>
      <c r="C956" s="114"/>
      <c r="D956" s="114"/>
    </row>
    <row r="957" spans="2:4">
      <c r="B957" s="113"/>
      <c r="C957" s="114"/>
      <c r="D957" s="114"/>
    </row>
    <row r="958" spans="2:4">
      <c r="B958" s="113"/>
      <c r="C958" s="114"/>
      <c r="D958" s="114"/>
    </row>
    <row r="959" spans="2:4">
      <c r="B959" s="113"/>
      <c r="C959" s="114"/>
      <c r="D959" s="114"/>
    </row>
    <row r="960" spans="2:4">
      <c r="B960" s="113"/>
      <c r="C960" s="114"/>
      <c r="D960" s="114"/>
    </row>
    <row r="961" spans="2:4">
      <c r="B961" s="113"/>
      <c r="C961" s="114"/>
      <c r="D961" s="114"/>
    </row>
    <row r="962" spans="2:4">
      <c r="B962" s="113"/>
      <c r="C962" s="114"/>
      <c r="D962" s="114"/>
    </row>
    <row r="963" spans="2:4">
      <c r="B963" s="113"/>
      <c r="C963" s="114"/>
      <c r="D963" s="114"/>
    </row>
    <row r="964" spans="2:4">
      <c r="B964" s="113"/>
      <c r="C964" s="114"/>
      <c r="D964" s="114"/>
    </row>
    <row r="965" spans="2:4">
      <c r="B965" s="113"/>
      <c r="C965" s="114"/>
      <c r="D965" s="114"/>
    </row>
    <row r="966" spans="2:4">
      <c r="B966" s="113"/>
      <c r="C966" s="114"/>
      <c r="D966" s="114"/>
    </row>
    <row r="967" spans="2:4">
      <c r="B967" s="113"/>
      <c r="C967" s="114"/>
      <c r="D967" s="114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141</v>
      </c>
      <c r="C1" s="67" t="s" vm="1">
        <v>221</v>
      </c>
    </row>
    <row r="2" spans="2:16">
      <c r="B2" s="46" t="s">
        <v>140</v>
      </c>
      <c r="C2" s="67" t="s">
        <v>222</v>
      </c>
    </row>
    <row r="3" spans="2:16">
      <c r="B3" s="46" t="s">
        <v>142</v>
      </c>
      <c r="C3" s="67" t="s">
        <v>223</v>
      </c>
    </row>
    <row r="4" spans="2:16">
      <c r="B4" s="46" t="s">
        <v>143</v>
      </c>
      <c r="C4" s="67">
        <v>12152</v>
      </c>
    </row>
    <row r="6" spans="2:16" ht="26.25" customHeight="1">
      <c r="B6" s="127" t="s">
        <v>179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78.75">
      <c r="B7" s="21" t="s">
        <v>111</v>
      </c>
      <c r="C7" s="29" t="s">
        <v>44</v>
      </c>
      <c r="D7" s="29" t="s">
        <v>65</v>
      </c>
      <c r="E7" s="29" t="s">
        <v>14</v>
      </c>
      <c r="F7" s="29" t="s">
        <v>66</v>
      </c>
      <c r="G7" s="29" t="s">
        <v>99</v>
      </c>
      <c r="H7" s="29" t="s">
        <v>17</v>
      </c>
      <c r="I7" s="29" t="s">
        <v>98</v>
      </c>
      <c r="J7" s="29" t="s">
        <v>16</v>
      </c>
      <c r="K7" s="29" t="s">
        <v>177</v>
      </c>
      <c r="L7" s="29" t="s">
        <v>202</v>
      </c>
      <c r="M7" s="29" t="s">
        <v>178</v>
      </c>
      <c r="N7" s="29" t="s">
        <v>58</v>
      </c>
      <c r="O7" s="29" t="s">
        <v>144</v>
      </c>
      <c r="P7" s="30" t="s">
        <v>146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204</v>
      </c>
      <c r="M8" s="31" t="s">
        <v>200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2560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19">
        <v>0</v>
      </c>
      <c r="N10" s="84"/>
      <c r="O10" s="120">
        <v>0</v>
      </c>
      <c r="P10" s="120">
        <v>0</v>
      </c>
    </row>
    <row r="11" spans="2:16" ht="20.25" customHeight="1">
      <c r="B11" s="115" t="s">
        <v>212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</row>
    <row r="12" spans="2:16">
      <c r="B12" s="115" t="s">
        <v>107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2:16">
      <c r="B13" s="115" t="s">
        <v>203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2:16"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2:16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2:16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2:16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2:16"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</row>
    <row r="19" spans="2:16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2:16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2:16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</row>
    <row r="22" spans="2:16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  <row r="23" spans="2:16"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</row>
    <row r="24" spans="2:16"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</row>
    <row r="25" spans="2:16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</row>
    <row r="26" spans="2:16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2:16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</row>
    <row r="28" spans="2:16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2:16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2:16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2:16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</row>
    <row r="32" spans="2:16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2:16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</row>
    <row r="34" spans="2:16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2:16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</row>
    <row r="36" spans="2:16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</row>
    <row r="37" spans="2:16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</row>
    <row r="38" spans="2:16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2:16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2:16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</row>
    <row r="41" spans="2:16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2:16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</row>
    <row r="43" spans="2:16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2:16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</row>
    <row r="45" spans="2:16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2:16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</row>
    <row r="47" spans="2:16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2:16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</row>
    <row r="49" spans="2:16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</row>
    <row r="50" spans="2:16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</row>
    <row r="51" spans="2:16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</row>
    <row r="52" spans="2:16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2:16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</row>
    <row r="54" spans="2:16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spans="2:16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</row>
    <row r="56" spans="2:16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2:16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</row>
    <row r="58" spans="2:16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</row>
    <row r="59" spans="2:16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</row>
    <row r="60" spans="2:16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pans="2:16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</row>
    <row r="62" spans="2:16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pans="2:16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</row>
    <row r="64" spans="2:16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</row>
    <row r="65" spans="2:16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</row>
    <row r="66" spans="2:16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2:16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</row>
    <row r="68" spans="2:16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2:16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</row>
    <row r="70" spans="2:16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</row>
    <row r="71" spans="2:16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2:16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</row>
    <row r="73" spans="2:16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</row>
    <row r="74" spans="2:16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</row>
    <row r="75" spans="2:16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2:16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</row>
    <row r="77" spans="2:16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</row>
    <row r="78" spans="2:16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</row>
    <row r="79" spans="2:16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</row>
    <row r="80" spans="2:16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2:16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</row>
    <row r="82" spans="2:16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</row>
    <row r="83" spans="2:16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</row>
    <row r="84" spans="2:16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</row>
    <row r="85" spans="2:16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2:16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</row>
    <row r="87" spans="2:16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</row>
    <row r="88" spans="2:16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</row>
    <row r="89" spans="2:16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</row>
    <row r="90" spans="2:16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2:16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</row>
    <row r="92" spans="2:16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</row>
    <row r="93" spans="2:16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</row>
    <row r="94" spans="2:16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</row>
    <row r="95" spans="2:16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</row>
    <row r="96" spans="2:16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2:16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2:16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</row>
    <row r="99" spans="2:16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</row>
    <row r="100" spans="2:16"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</row>
    <row r="101" spans="2:16"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</row>
    <row r="102" spans="2:16"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</row>
    <row r="103" spans="2:16"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</row>
    <row r="104" spans="2:16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</row>
    <row r="105" spans="2:16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2:16"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</row>
    <row r="107" spans="2:16"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</row>
    <row r="108" spans="2:16"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</row>
    <row r="109" spans="2:16"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</row>
    <row r="110" spans="2:16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141</v>
      </c>
      <c r="C1" s="67" t="s" vm="1">
        <v>221</v>
      </c>
    </row>
    <row r="2" spans="2:16">
      <c r="B2" s="46" t="s">
        <v>140</v>
      </c>
      <c r="C2" s="67" t="s">
        <v>222</v>
      </c>
    </row>
    <row r="3" spans="2:16">
      <c r="B3" s="46" t="s">
        <v>142</v>
      </c>
      <c r="C3" s="67" t="s">
        <v>223</v>
      </c>
    </row>
    <row r="4" spans="2:16">
      <c r="B4" s="46" t="s">
        <v>143</v>
      </c>
      <c r="C4" s="67">
        <v>12152</v>
      </c>
    </row>
    <row r="6" spans="2:16" ht="26.25" customHeight="1">
      <c r="B6" s="127" t="s">
        <v>180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78.75">
      <c r="B7" s="21" t="s">
        <v>111</v>
      </c>
      <c r="C7" s="29" t="s">
        <v>44</v>
      </c>
      <c r="D7" s="29" t="s">
        <v>65</v>
      </c>
      <c r="E7" s="29" t="s">
        <v>14</v>
      </c>
      <c r="F7" s="29" t="s">
        <v>66</v>
      </c>
      <c r="G7" s="29" t="s">
        <v>99</v>
      </c>
      <c r="H7" s="29" t="s">
        <v>17</v>
      </c>
      <c r="I7" s="29" t="s">
        <v>98</v>
      </c>
      <c r="J7" s="29" t="s">
        <v>16</v>
      </c>
      <c r="K7" s="29" t="s">
        <v>177</v>
      </c>
      <c r="L7" s="29" t="s">
        <v>197</v>
      </c>
      <c r="M7" s="29" t="s">
        <v>178</v>
      </c>
      <c r="N7" s="29" t="s">
        <v>58</v>
      </c>
      <c r="O7" s="29" t="s">
        <v>144</v>
      </c>
      <c r="P7" s="30" t="s">
        <v>146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204</v>
      </c>
      <c r="M8" s="31" t="s">
        <v>200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2561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19">
        <v>0</v>
      </c>
      <c r="N10" s="84"/>
      <c r="O10" s="120">
        <v>0</v>
      </c>
      <c r="P10" s="120">
        <v>0</v>
      </c>
    </row>
    <row r="11" spans="2:16" ht="20.25" customHeight="1">
      <c r="B11" s="115" t="s">
        <v>212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</row>
    <row r="12" spans="2:16">
      <c r="B12" s="115" t="s">
        <v>107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2:16">
      <c r="B13" s="115" t="s">
        <v>203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2:16"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2:16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2:16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2:16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2:16"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</row>
    <row r="19" spans="2:16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2:16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2:16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</row>
    <row r="22" spans="2:16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  <row r="23" spans="2:16"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</row>
    <row r="24" spans="2:16"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</row>
    <row r="25" spans="2:16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</row>
    <row r="26" spans="2:16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2:16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</row>
    <row r="28" spans="2:16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2:16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2:16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2:16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</row>
    <row r="32" spans="2:16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2:16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</row>
    <row r="34" spans="2:16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2:16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</row>
    <row r="36" spans="2:16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</row>
    <row r="37" spans="2:16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</row>
    <row r="38" spans="2:16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2:16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2:16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</row>
    <row r="41" spans="2:16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2:16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</row>
    <row r="43" spans="2:16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2:16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</row>
    <row r="45" spans="2:16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2:16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</row>
    <row r="47" spans="2:16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2:16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</row>
    <row r="49" spans="2:16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</row>
    <row r="50" spans="2:16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</row>
    <row r="51" spans="2:16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</row>
    <row r="52" spans="2:16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2:16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</row>
    <row r="54" spans="2:16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spans="2:16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</row>
    <row r="56" spans="2:16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2:16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</row>
    <row r="58" spans="2:16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</row>
    <row r="59" spans="2:16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</row>
    <row r="60" spans="2:16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pans="2:16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</row>
    <row r="62" spans="2:16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pans="2:16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</row>
    <row r="64" spans="2:16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</row>
    <row r="65" spans="2:16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</row>
    <row r="66" spans="2:16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2:16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</row>
    <row r="68" spans="2:16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2:16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</row>
    <row r="70" spans="2:16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</row>
    <row r="71" spans="2:16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2:16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</row>
    <row r="73" spans="2:16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</row>
    <row r="74" spans="2:16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</row>
    <row r="75" spans="2:16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2:16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</row>
    <row r="77" spans="2:16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</row>
    <row r="78" spans="2:16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</row>
    <row r="79" spans="2:16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</row>
    <row r="80" spans="2:16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2:16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</row>
    <row r="82" spans="2:16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</row>
    <row r="83" spans="2:16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</row>
    <row r="84" spans="2:16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</row>
    <row r="85" spans="2:16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2:16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</row>
    <row r="87" spans="2:16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</row>
    <row r="88" spans="2:16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</row>
    <row r="89" spans="2:16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</row>
    <row r="90" spans="2:16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2:16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</row>
    <row r="92" spans="2:16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</row>
    <row r="93" spans="2:16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</row>
    <row r="94" spans="2:16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</row>
    <row r="95" spans="2:16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</row>
    <row r="96" spans="2:16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2:16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2:16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</row>
    <row r="99" spans="2:16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</row>
    <row r="100" spans="2:16"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</row>
    <row r="101" spans="2:16"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</row>
    <row r="102" spans="2:16"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</row>
    <row r="103" spans="2:16"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</row>
    <row r="104" spans="2:16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</row>
    <row r="105" spans="2:16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2:16"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</row>
    <row r="107" spans="2:16"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</row>
    <row r="108" spans="2:16"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</row>
    <row r="109" spans="2:16"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</row>
    <row r="110" spans="2:16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</row>
    <row r="219" spans="2:16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</row>
    <row r="220" spans="2:16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</row>
    <row r="221" spans="2:16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</row>
    <row r="222" spans="2:16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2:16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4" spans="2:16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</row>
    <row r="225" spans="2:16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2:16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</row>
    <row r="227" spans="2:16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</row>
    <row r="228" spans="2:16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</row>
    <row r="229" spans="2:16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</row>
    <row r="230" spans="2:16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</row>
    <row r="231" spans="2:16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</row>
    <row r="232" spans="2:16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</row>
    <row r="233" spans="2:16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</row>
    <row r="234" spans="2:16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</row>
    <row r="235" spans="2:16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</row>
    <row r="236" spans="2:16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</row>
    <row r="237" spans="2:16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</row>
    <row r="238" spans="2:16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</row>
    <row r="239" spans="2:16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</row>
    <row r="240" spans="2:16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</row>
    <row r="241" spans="2:16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</row>
    <row r="242" spans="2:16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</row>
    <row r="243" spans="2:16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</row>
    <row r="244" spans="2:16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</row>
    <row r="245" spans="2:16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</row>
    <row r="246" spans="2:16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</row>
    <row r="247" spans="2:16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</row>
    <row r="248" spans="2:16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</row>
    <row r="249" spans="2:16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</row>
    <row r="250" spans="2:16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</row>
    <row r="251" spans="2:16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</row>
    <row r="252" spans="2:16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3" spans="2:16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</row>
    <row r="254" spans="2:16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</row>
    <row r="255" spans="2:16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</row>
    <row r="256" spans="2:16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</row>
    <row r="257" spans="2:16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</row>
    <row r="258" spans="2:16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</row>
    <row r="259" spans="2:16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</row>
    <row r="260" spans="2:16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</row>
    <row r="261" spans="2:16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</row>
    <row r="262" spans="2:16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</row>
    <row r="263" spans="2:16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</row>
    <row r="264" spans="2:16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</row>
    <row r="265" spans="2:16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</row>
    <row r="266" spans="2:16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</row>
    <row r="267" spans="2:16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</row>
    <row r="268" spans="2:16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</row>
    <row r="269" spans="2:16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</row>
    <row r="270" spans="2:16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</row>
    <row r="271" spans="2:16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2" spans="2:16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</row>
    <row r="273" spans="2:16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</row>
    <row r="274" spans="2:16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</row>
    <row r="275" spans="2:16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</row>
    <row r="276" spans="2:16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</row>
    <row r="277" spans="2:16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</row>
    <row r="278" spans="2:16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</row>
    <row r="279" spans="2:16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</row>
    <row r="280" spans="2:16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</row>
    <row r="281" spans="2:16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</row>
    <row r="282" spans="2:16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</row>
    <row r="283" spans="2:16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</row>
    <row r="284" spans="2:16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</row>
    <row r="285" spans="2:16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</row>
    <row r="286" spans="2:16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</row>
    <row r="287" spans="2:16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</row>
    <row r="288" spans="2:16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</row>
    <row r="289" spans="2:16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</row>
    <row r="290" spans="2:16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</row>
    <row r="291" spans="2:16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</row>
    <row r="292" spans="2:16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</row>
    <row r="293" spans="2:16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</row>
    <row r="294" spans="2:16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</row>
    <row r="295" spans="2:16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</row>
    <row r="296" spans="2:16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</row>
    <row r="297" spans="2:16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</row>
    <row r="298" spans="2:16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</row>
    <row r="299" spans="2:16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</row>
    <row r="300" spans="2:16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</row>
    <row r="301" spans="2:16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</row>
    <row r="302" spans="2:16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</row>
    <row r="303" spans="2:16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</row>
    <row r="304" spans="2:16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</row>
    <row r="305" spans="2:16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</row>
    <row r="306" spans="2:16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</row>
    <row r="307" spans="2:16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</row>
    <row r="308" spans="2:16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</row>
    <row r="309" spans="2:16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</row>
    <row r="310" spans="2:16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</row>
    <row r="311" spans="2:16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</row>
    <row r="312" spans="2:16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</row>
    <row r="313" spans="2:16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</row>
    <row r="314" spans="2:16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</row>
    <row r="315" spans="2:16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</row>
    <row r="316" spans="2:16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</row>
    <row r="317" spans="2:16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</row>
    <row r="318" spans="2:16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</row>
    <row r="319" spans="2:16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</row>
    <row r="320" spans="2:16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</row>
    <row r="321" spans="2:16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</row>
    <row r="322" spans="2:16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</row>
    <row r="323" spans="2:16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</row>
    <row r="324" spans="2:16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</row>
    <row r="325" spans="2:16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</row>
    <row r="326" spans="2:16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</row>
    <row r="327" spans="2:16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</row>
    <row r="328" spans="2:16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</row>
    <row r="329" spans="2:16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</row>
    <row r="330" spans="2:16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</row>
    <row r="331" spans="2:16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</row>
    <row r="332" spans="2:16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</row>
    <row r="333" spans="2:16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</row>
    <row r="334" spans="2:16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</row>
    <row r="335" spans="2:16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</row>
    <row r="336" spans="2:16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</row>
    <row r="337" spans="2:16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</row>
    <row r="338" spans="2:16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</row>
    <row r="339" spans="2:16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</row>
    <row r="340" spans="2:16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</row>
    <row r="341" spans="2:16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</row>
    <row r="342" spans="2:16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</row>
    <row r="343" spans="2:16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</row>
    <row r="344" spans="2:16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</row>
    <row r="345" spans="2:16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</row>
    <row r="346" spans="2:16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</row>
    <row r="347" spans="2:16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</row>
    <row r="348" spans="2:16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</row>
    <row r="349" spans="2:16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</row>
    <row r="350" spans="2:16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</row>
    <row r="351" spans="2:16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</row>
    <row r="352" spans="2:16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</row>
    <row r="353" spans="2:16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</row>
    <row r="354" spans="2:16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</row>
    <row r="355" spans="2:16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</row>
    <row r="356" spans="2:16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</row>
    <row r="357" spans="2:16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</row>
    <row r="358" spans="2:16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</row>
    <row r="359" spans="2:16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</row>
    <row r="360" spans="2:16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</row>
    <row r="361" spans="2:16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</row>
    <row r="362" spans="2:16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</row>
    <row r="363" spans="2:16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</row>
    <row r="364" spans="2:16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</row>
    <row r="365" spans="2:16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</row>
    <row r="366" spans="2:16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</row>
    <row r="367" spans="2:16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</row>
    <row r="368" spans="2:16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</row>
    <row r="369" spans="2:16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</row>
    <row r="370" spans="2:16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</row>
    <row r="371" spans="2:16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</row>
    <row r="372" spans="2:16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</row>
    <row r="373" spans="2:16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</row>
    <row r="374" spans="2:16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</row>
    <row r="375" spans="2:16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</row>
    <row r="376" spans="2:16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</row>
    <row r="377" spans="2:16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</row>
    <row r="378" spans="2:16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</row>
    <row r="379" spans="2:16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</row>
    <row r="380" spans="2:16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</row>
    <row r="381" spans="2:16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</row>
    <row r="382" spans="2:16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</row>
    <row r="383" spans="2:16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</row>
    <row r="384" spans="2:16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</row>
    <row r="385" spans="2:16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</row>
    <row r="386" spans="2:16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</row>
    <row r="387" spans="2:16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</row>
    <row r="388" spans="2:16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</row>
    <row r="389" spans="2:16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</row>
    <row r="390" spans="2:16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</row>
    <row r="391" spans="2:16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</row>
    <row r="392" spans="2:16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</row>
    <row r="393" spans="2:16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</row>
    <row r="394" spans="2:16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</row>
    <row r="395" spans="2:16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</row>
    <row r="396" spans="2:16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</row>
    <row r="397" spans="2:16">
      <c r="B397" s="121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</row>
    <row r="398" spans="2:16">
      <c r="B398" s="121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</row>
    <row r="399" spans="2:16">
      <c r="B399" s="122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</row>
    <row r="400" spans="2:16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</row>
    <row r="401" spans="2:16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</row>
    <row r="402" spans="2:16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</row>
    <row r="403" spans="2:16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</row>
    <row r="404" spans="2:16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</row>
    <row r="405" spans="2:16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</row>
    <row r="406" spans="2:16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</row>
    <row r="407" spans="2:16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</row>
    <row r="408" spans="2:16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</row>
    <row r="409" spans="2:16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</row>
    <row r="410" spans="2:16">
      <c r="B410" s="113"/>
      <c r="C410" s="113"/>
      <c r="D410" s="113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</row>
    <row r="411" spans="2:16">
      <c r="B411" s="113"/>
      <c r="C411" s="113"/>
      <c r="D411" s="113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0.1406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141</v>
      </c>
      <c r="C1" s="67" t="s" vm="1">
        <v>221</v>
      </c>
    </row>
    <row r="2" spans="2:18">
      <c r="B2" s="46" t="s">
        <v>140</v>
      </c>
      <c r="C2" s="67" t="s">
        <v>222</v>
      </c>
    </row>
    <row r="3" spans="2:18">
      <c r="B3" s="46" t="s">
        <v>142</v>
      </c>
      <c r="C3" s="67" t="s">
        <v>223</v>
      </c>
    </row>
    <row r="4" spans="2:18">
      <c r="B4" s="46" t="s">
        <v>143</v>
      </c>
      <c r="C4" s="67">
        <v>12152</v>
      </c>
    </row>
    <row r="6" spans="2:18" ht="21.75" customHeight="1">
      <c r="B6" s="130" t="s">
        <v>169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2:18" ht="27.75" customHeight="1">
      <c r="B7" s="133" t="s">
        <v>84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/>
    </row>
    <row r="8" spans="2:18" s="3" customFormat="1" ht="66" customHeight="1">
      <c r="B8" s="21" t="s">
        <v>110</v>
      </c>
      <c r="C8" s="29" t="s">
        <v>44</v>
      </c>
      <c r="D8" s="29" t="s">
        <v>114</v>
      </c>
      <c r="E8" s="29" t="s">
        <v>14</v>
      </c>
      <c r="F8" s="29" t="s">
        <v>66</v>
      </c>
      <c r="G8" s="29" t="s">
        <v>99</v>
      </c>
      <c r="H8" s="29" t="s">
        <v>17</v>
      </c>
      <c r="I8" s="29" t="s">
        <v>98</v>
      </c>
      <c r="J8" s="29" t="s">
        <v>16</v>
      </c>
      <c r="K8" s="29" t="s">
        <v>18</v>
      </c>
      <c r="L8" s="29" t="s">
        <v>197</v>
      </c>
      <c r="M8" s="29" t="s">
        <v>196</v>
      </c>
      <c r="N8" s="29" t="s">
        <v>211</v>
      </c>
      <c r="O8" s="29" t="s">
        <v>61</v>
      </c>
      <c r="P8" s="29" t="s">
        <v>199</v>
      </c>
      <c r="Q8" s="29" t="s">
        <v>144</v>
      </c>
      <c r="R8" s="59" t="s">
        <v>146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204</v>
      </c>
      <c r="M9" s="31"/>
      <c r="N9" s="15" t="s">
        <v>200</v>
      </c>
      <c r="O9" s="31" t="s">
        <v>205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9" t="s">
        <v>109</v>
      </c>
    </row>
    <row r="11" spans="2:18" s="4" customFormat="1" ht="18" customHeight="1">
      <c r="B11" s="68" t="s">
        <v>27</v>
      </c>
      <c r="C11" s="69"/>
      <c r="D11" s="69"/>
      <c r="E11" s="69"/>
      <c r="F11" s="69"/>
      <c r="G11" s="69"/>
      <c r="H11" s="75">
        <v>7.2144455492257995</v>
      </c>
      <c r="I11" s="69"/>
      <c r="J11" s="69"/>
      <c r="K11" s="76">
        <v>2.2533413890765126E-3</v>
      </c>
      <c r="L11" s="75"/>
      <c r="M11" s="77"/>
      <c r="N11" s="69"/>
      <c r="O11" s="75">
        <v>16031.988767651999</v>
      </c>
      <c r="P11" s="69"/>
      <c r="Q11" s="76">
        <f>IFERROR(O11/$O$11,0)</f>
        <v>1</v>
      </c>
      <c r="R11" s="76">
        <f>O11/'סכום נכסי הקרן'!$C$42</f>
        <v>0.31020502063773364</v>
      </c>
    </row>
    <row r="12" spans="2:18" ht="22.5" customHeight="1">
      <c r="B12" s="99" t="s">
        <v>191</v>
      </c>
      <c r="C12" s="70"/>
      <c r="D12" s="70"/>
      <c r="E12" s="70"/>
      <c r="F12" s="70"/>
      <c r="G12" s="70"/>
      <c r="H12" s="101">
        <v>7.1925360127328917</v>
      </c>
      <c r="I12" s="70"/>
      <c r="J12" s="70"/>
      <c r="K12" s="78">
        <v>2.2155626335787619E-3</v>
      </c>
      <c r="L12" s="101"/>
      <c r="M12" s="79"/>
      <c r="N12" s="70"/>
      <c r="O12" s="101">
        <v>16010.798391553999</v>
      </c>
      <c r="P12" s="70"/>
      <c r="Q12" s="78">
        <f t="shared" ref="Q12:Q59" si="0">IFERROR(O12/$O$11,0)</f>
        <v>0.99867824407781791</v>
      </c>
      <c r="R12" s="78">
        <f>O12/'סכום נכסי הקרן'!$C$42</f>
        <v>0.30979500531461512</v>
      </c>
    </row>
    <row r="13" spans="2:18">
      <c r="B13" s="71" t="s">
        <v>25</v>
      </c>
      <c r="C13" s="72"/>
      <c r="D13" s="72"/>
      <c r="E13" s="72"/>
      <c r="F13" s="72"/>
      <c r="G13" s="72"/>
      <c r="H13" s="102">
        <v>7.5712691812969819</v>
      </c>
      <c r="I13" s="72"/>
      <c r="J13" s="72"/>
      <c r="K13" s="80">
        <v>-5.4440254078566529E-3</v>
      </c>
      <c r="L13" s="102"/>
      <c r="M13" s="81"/>
      <c r="N13" s="72"/>
      <c r="O13" s="102">
        <v>5694.4459642639995</v>
      </c>
      <c r="P13" s="72"/>
      <c r="Q13" s="80">
        <f t="shared" si="0"/>
        <v>0.35519273664623408</v>
      </c>
      <c r="R13" s="80">
        <f>O13/'סכום נכסי הקרן'!$C$42</f>
        <v>0.11018257020171814</v>
      </c>
    </row>
    <row r="14" spans="2:18">
      <c r="B14" s="73" t="s">
        <v>24</v>
      </c>
      <c r="C14" s="70"/>
      <c r="D14" s="70"/>
      <c r="E14" s="70"/>
      <c r="F14" s="70"/>
      <c r="G14" s="70"/>
      <c r="H14" s="101">
        <v>7.5712691812969819</v>
      </c>
      <c r="I14" s="70"/>
      <c r="J14" s="70"/>
      <c r="K14" s="78">
        <v>-5.4440254078566529E-3</v>
      </c>
      <c r="L14" s="101"/>
      <c r="M14" s="79"/>
      <c r="N14" s="70"/>
      <c r="O14" s="101">
        <v>5694.4459642639995</v>
      </c>
      <c r="P14" s="70"/>
      <c r="Q14" s="78">
        <f t="shared" si="0"/>
        <v>0.35519273664623408</v>
      </c>
      <c r="R14" s="78">
        <f>O14/'סכום נכסי הקרן'!$C$42</f>
        <v>0.11018257020171814</v>
      </c>
    </row>
    <row r="15" spans="2:18">
      <c r="B15" s="74" t="s">
        <v>224</v>
      </c>
      <c r="C15" s="72" t="s">
        <v>225</v>
      </c>
      <c r="D15" s="82" t="s">
        <v>115</v>
      </c>
      <c r="E15" s="72" t="s">
        <v>226</v>
      </c>
      <c r="F15" s="72"/>
      <c r="G15" s="72"/>
      <c r="H15" s="102">
        <v>0.58000000000022578</v>
      </c>
      <c r="I15" s="82" t="s">
        <v>128</v>
      </c>
      <c r="J15" s="83">
        <v>0.04</v>
      </c>
      <c r="K15" s="80">
        <v>-3.0999999999969901E-3</v>
      </c>
      <c r="L15" s="102">
        <v>390807.88931499998</v>
      </c>
      <c r="M15" s="81">
        <v>136</v>
      </c>
      <c r="N15" s="72"/>
      <c r="O15" s="102">
        <v>531.49870573599992</v>
      </c>
      <c r="P15" s="80">
        <v>2.5135885036069716E-5</v>
      </c>
      <c r="Q15" s="80">
        <f t="shared" si="0"/>
        <v>3.3152387606983191E-2</v>
      </c>
      <c r="R15" s="80">
        <f>O15/'סכום נכסי הקרן'!$C$42</f>
        <v>1.0284037081814367E-2</v>
      </c>
    </row>
    <row r="16" spans="2:18">
      <c r="B16" s="74" t="s">
        <v>227</v>
      </c>
      <c r="C16" s="72" t="s">
        <v>228</v>
      </c>
      <c r="D16" s="82" t="s">
        <v>115</v>
      </c>
      <c r="E16" s="72" t="s">
        <v>226</v>
      </c>
      <c r="F16" s="72"/>
      <c r="G16" s="72"/>
      <c r="H16" s="102">
        <v>3.3800000000007011</v>
      </c>
      <c r="I16" s="82" t="s">
        <v>128</v>
      </c>
      <c r="J16" s="83">
        <v>0.04</v>
      </c>
      <c r="K16" s="80">
        <v>-8.9000000000142871E-3</v>
      </c>
      <c r="L16" s="102">
        <v>251106.76422899999</v>
      </c>
      <c r="M16" s="81">
        <v>147.74</v>
      </c>
      <c r="N16" s="72"/>
      <c r="O16" s="102">
        <v>370.98512512299999</v>
      </c>
      <c r="P16" s="80">
        <v>1.9803928582616358E-5</v>
      </c>
      <c r="Q16" s="80">
        <f t="shared" si="0"/>
        <v>2.3140305953279022E-2</v>
      </c>
      <c r="R16" s="80">
        <f>O16/'סכום נכסי הקרן'!$C$42</f>
        <v>7.1782390858003897E-3</v>
      </c>
    </row>
    <row r="17" spans="2:18">
      <c r="B17" s="74" t="s">
        <v>229</v>
      </c>
      <c r="C17" s="72" t="s">
        <v>230</v>
      </c>
      <c r="D17" s="82" t="s">
        <v>115</v>
      </c>
      <c r="E17" s="72" t="s">
        <v>226</v>
      </c>
      <c r="F17" s="72"/>
      <c r="G17" s="72"/>
      <c r="H17" s="102">
        <v>6.2700000000006844</v>
      </c>
      <c r="I17" s="82" t="s">
        <v>128</v>
      </c>
      <c r="J17" s="83">
        <v>7.4999999999999997E-3</v>
      </c>
      <c r="K17" s="80">
        <v>-8.6999999999928072E-3</v>
      </c>
      <c r="L17" s="102">
        <v>507247.883868</v>
      </c>
      <c r="M17" s="81">
        <v>112.38</v>
      </c>
      <c r="N17" s="72"/>
      <c r="O17" s="102">
        <v>570.04519584299999</v>
      </c>
      <c r="P17" s="80">
        <v>2.6148465964860837E-5</v>
      </c>
      <c r="Q17" s="80">
        <f t="shared" si="0"/>
        <v>3.5556736229331032E-2</v>
      </c>
      <c r="R17" s="80">
        <f>O17/'סכום נכסי הקרן'!$C$42</f>
        <v>1.1029878095830083E-2</v>
      </c>
    </row>
    <row r="18" spans="2:18">
      <c r="B18" s="74" t="s">
        <v>231</v>
      </c>
      <c r="C18" s="72" t="s">
        <v>232</v>
      </c>
      <c r="D18" s="82" t="s">
        <v>115</v>
      </c>
      <c r="E18" s="72" t="s">
        <v>226</v>
      </c>
      <c r="F18" s="72"/>
      <c r="G18" s="72"/>
      <c r="H18" s="102">
        <v>12.549999999995139</v>
      </c>
      <c r="I18" s="82" t="s">
        <v>128</v>
      </c>
      <c r="J18" s="83">
        <v>0.04</v>
      </c>
      <c r="K18" s="80">
        <v>-2.7000000000005726E-3</v>
      </c>
      <c r="L18" s="102">
        <v>173148.77075200004</v>
      </c>
      <c r="M18" s="81">
        <v>201.91</v>
      </c>
      <c r="N18" s="72"/>
      <c r="O18" s="102">
        <v>349.60467087399996</v>
      </c>
      <c r="P18" s="80">
        <v>1.0458746957232031E-5</v>
      </c>
      <c r="Q18" s="80">
        <f t="shared" si="0"/>
        <v>2.1806693850696984E-2</v>
      </c>
      <c r="R18" s="80">
        <f>O18/'סכום נכסי הקרן'!$C$42</f>
        <v>6.7645459159961967E-3</v>
      </c>
    </row>
    <row r="19" spans="2:18">
      <c r="B19" s="74" t="s">
        <v>233</v>
      </c>
      <c r="C19" s="72" t="s">
        <v>234</v>
      </c>
      <c r="D19" s="82" t="s">
        <v>115</v>
      </c>
      <c r="E19" s="72" t="s">
        <v>226</v>
      </c>
      <c r="F19" s="72"/>
      <c r="G19" s="72"/>
      <c r="H19" s="102">
        <v>17.029999999992555</v>
      </c>
      <c r="I19" s="82" t="s">
        <v>128</v>
      </c>
      <c r="J19" s="83">
        <v>2.75E-2</v>
      </c>
      <c r="K19" s="80">
        <v>-5.9999999998982558E-4</v>
      </c>
      <c r="L19" s="102">
        <v>253208.88585600001</v>
      </c>
      <c r="M19" s="81">
        <v>170.79</v>
      </c>
      <c r="N19" s="72"/>
      <c r="O19" s="102">
        <v>432.455470574</v>
      </c>
      <c r="P19" s="80">
        <v>1.4117774901317039E-5</v>
      </c>
      <c r="Q19" s="80">
        <f t="shared" si="0"/>
        <v>2.6974536774038434E-2</v>
      </c>
      <c r="R19" s="80">
        <f>O19/'סכום נכסי הקרן'!$C$42</f>
        <v>8.3676367366838974E-3</v>
      </c>
    </row>
    <row r="20" spans="2:18">
      <c r="B20" s="74" t="s">
        <v>235</v>
      </c>
      <c r="C20" s="72" t="s">
        <v>236</v>
      </c>
      <c r="D20" s="82" t="s">
        <v>115</v>
      </c>
      <c r="E20" s="72" t="s">
        <v>226</v>
      </c>
      <c r="F20" s="72"/>
      <c r="G20" s="72"/>
      <c r="H20" s="102">
        <v>2.6899999999995261</v>
      </c>
      <c r="I20" s="82" t="s">
        <v>128</v>
      </c>
      <c r="J20" s="83">
        <v>1.7500000000000002E-2</v>
      </c>
      <c r="K20" s="80">
        <v>-7.8000000000045602E-3</v>
      </c>
      <c r="L20" s="102">
        <v>521024.19624800002</v>
      </c>
      <c r="M20" s="81">
        <v>109.42</v>
      </c>
      <c r="N20" s="72"/>
      <c r="O20" s="102">
        <v>570.10468148300004</v>
      </c>
      <c r="P20" s="80">
        <v>2.9555614602473038E-5</v>
      </c>
      <c r="Q20" s="80">
        <f t="shared" si="0"/>
        <v>3.5560446663567363E-2</v>
      </c>
      <c r="R20" s="80">
        <f>O20/'סכום נכסי הקרן'!$C$42</f>
        <v>1.1031029091158941E-2</v>
      </c>
    </row>
    <row r="21" spans="2:18">
      <c r="B21" s="74" t="s">
        <v>237</v>
      </c>
      <c r="C21" s="72" t="s">
        <v>238</v>
      </c>
      <c r="D21" s="82" t="s">
        <v>115</v>
      </c>
      <c r="E21" s="72" t="s">
        <v>226</v>
      </c>
      <c r="F21" s="72"/>
      <c r="G21" s="72"/>
      <c r="H21" s="102">
        <v>4.7600000000014706</v>
      </c>
      <c r="I21" s="82" t="s">
        <v>128</v>
      </c>
      <c r="J21" s="83">
        <v>7.4999999999999997E-3</v>
      </c>
      <c r="K21" s="80">
        <v>-9.4999999999967541E-3</v>
      </c>
      <c r="L21" s="102">
        <v>423603.70107100002</v>
      </c>
      <c r="M21" s="81">
        <v>109.12</v>
      </c>
      <c r="N21" s="72"/>
      <c r="O21" s="102">
        <v>462.23634725699998</v>
      </c>
      <c r="P21" s="80">
        <v>1.9357462444586674E-5</v>
      </c>
      <c r="Q21" s="80">
        <f t="shared" si="0"/>
        <v>2.8832127688965304E-2</v>
      </c>
      <c r="R21" s="80">
        <f>O21/'סכום נכסי הקרן'!$C$42</f>
        <v>8.9438707647852538E-3</v>
      </c>
    </row>
    <row r="22" spans="2:18">
      <c r="B22" s="74" t="s">
        <v>239</v>
      </c>
      <c r="C22" s="72" t="s">
        <v>240</v>
      </c>
      <c r="D22" s="82" t="s">
        <v>115</v>
      </c>
      <c r="E22" s="72" t="s">
        <v>226</v>
      </c>
      <c r="F22" s="72"/>
      <c r="G22" s="72"/>
      <c r="H22" s="102">
        <v>28.769999999834795</v>
      </c>
      <c r="I22" s="82" t="s">
        <v>128</v>
      </c>
      <c r="J22" s="83">
        <v>5.0000000000000001E-3</v>
      </c>
      <c r="K22" s="80">
        <v>3.800000000008429E-3</v>
      </c>
      <c r="L22" s="102">
        <v>45851.1</v>
      </c>
      <c r="M22" s="81">
        <v>103.5</v>
      </c>
      <c r="N22" s="72"/>
      <c r="O22" s="102">
        <v>47.455886491999998</v>
      </c>
      <c r="P22" s="80">
        <v>1.4119543627881196E-5</v>
      </c>
      <c r="Q22" s="80">
        <f t="shared" si="0"/>
        <v>2.9600748341186778E-3</v>
      </c>
      <c r="R22" s="80">
        <f>O22/'סכום נכסי הקרן'!$C$42</f>
        <v>9.1823007500702037E-4</v>
      </c>
    </row>
    <row r="23" spans="2:18">
      <c r="B23" s="74" t="s">
        <v>241</v>
      </c>
      <c r="C23" s="72" t="s">
        <v>242</v>
      </c>
      <c r="D23" s="82" t="s">
        <v>115</v>
      </c>
      <c r="E23" s="72" t="s">
        <v>226</v>
      </c>
      <c r="F23" s="72"/>
      <c r="G23" s="72"/>
      <c r="H23" s="102">
        <v>8.2500000000008011</v>
      </c>
      <c r="I23" s="82" t="s">
        <v>128</v>
      </c>
      <c r="J23" s="83">
        <v>5.0000000000000001E-3</v>
      </c>
      <c r="K23" s="80">
        <v>-7.3999999999993593E-3</v>
      </c>
      <c r="L23" s="102">
        <v>561156.78098599997</v>
      </c>
      <c r="M23" s="81">
        <v>111.21</v>
      </c>
      <c r="N23" s="72"/>
      <c r="O23" s="102">
        <v>624.06247894599994</v>
      </c>
      <c r="P23" s="80">
        <v>3.0331580790349877E-5</v>
      </c>
      <c r="Q23" s="80">
        <f t="shared" si="0"/>
        <v>3.8926080100878113E-2</v>
      </c>
      <c r="R23" s="80">
        <f>O23/'סכום נכסי הקרן'!$C$42</f>
        <v>1.2075065481038968E-2</v>
      </c>
    </row>
    <row r="24" spans="2:18">
      <c r="B24" s="74" t="s">
        <v>243</v>
      </c>
      <c r="C24" s="72" t="s">
        <v>244</v>
      </c>
      <c r="D24" s="82" t="s">
        <v>115</v>
      </c>
      <c r="E24" s="72" t="s">
        <v>226</v>
      </c>
      <c r="F24" s="72"/>
      <c r="G24" s="72"/>
      <c r="H24" s="102">
        <v>21.960000000011654</v>
      </c>
      <c r="I24" s="82" t="s">
        <v>128</v>
      </c>
      <c r="J24" s="83">
        <v>0.01</v>
      </c>
      <c r="K24" s="80">
        <v>1.8000000000052965E-3</v>
      </c>
      <c r="L24" s="102">
        <v>529617.45535099995</v>
      </c>
      <c r="M24" s="81">
        <v>121.2</v>
      </c>
      <c r="N24" s="72"/>
      <c r="O24" s="102">
        <v>641.89635163699995</v>
      </c>
      <c r="P24" s="80">
        <v>2.9911203214794891E-5</v>
      </c>
      <c r="Q24" s="80">
        <f t="shared" si="0"/>
        <v>4.0038473138913649E-2</v>
      </c>
      <c r="R24" s="80">
        <f>O24/'סכום נכסי הקרן'!$C$42</f>
        <v>1.2420135386360054E-2</v>
      </c>
    </row>
    <row r="25" spans="2:18">
      <c r="B25" s="74" t="s">
        <v>245</v>
      </c>
      <c r="C25" s="72" t="s">
        <v>246</v>
      </c>
      <c r="D25" s="82" t="s">
        <v>115</v>
      </c>
      <c r="E25" s="72" t="s">
        <v>226</v>
      </c>
      <c r="F25" s="72"/>
      <c r="G25" s="72"/>
      <c r="H25" s="102">
        <v>1.7199999999997442</v>
      </c>
      <c r="I25" s="82" t="s">
        <v>128</v>
      </c>
      <c r="J25" s="83">
        <v>2.75E-2</v>
      </c>
      <c r="K25" s="80">
        <v>-7.099999999997348E-3</v>
      </c>
      <c r="L25" s="102">
        <v>988169.30134499993</v>
      </c>
      <c r="M25" s="81">
        <v>110.72</v>
      </c>
      <c r="N25" s="72"/>
      <c r="O25" s="102">
        <v>1094.101050299</v>
      </c>
      <c r="P25" s="80">
        <v>5.6474562302544345E-5</v>
      </c>
      <c r="Q25" s="80">
        <f t="shared" si="0"/>
        <v>6.8244873805462319E-2</v>
      </c>
      <c r="R25" s="80">
        <f>O25/'סכום נכסי הקרן'!$C$42</f>
        <v>2.1169902487242966E-2</v>
      </c>
    </row>
    <row r="26" spans="2:18">
      <c r="B26" s="100"/>
      <c r="C26" s="72"/>
      <c r="D26" s="72"/>
      <c r="E26" s="72"/>
      <c r="F26" s="72"/>
      <c r="G26" s="72"/>
      <c r="H26" s="72"/>
      <c r="I26" s="72"/>
      <c r="J26" s="72"/>
      <c r="K26" s="80"/>
      <c r="L26" s="102"/>
      <c r="M26" s="81"/>
      <c r="N26" s="72"/>
      <c r="O26" s="72"/>
      <c r="P26" s="72"/>
      <c r="Q26" s="80"/>
      <c r="R26" s="72"/>
    </row>
    <row r="27" spans="2:18">
      <c r="B27" s="71" t="s">
        <v>45</v>
      </c>
      <c r="C27" s="72"/>
      <c r="D27" s="72"/>
      <c r="E27" s="72"/>
      <c r="F27" s="72"/>
      <c r="G27" s="72"/>
      <c r="H27" s="102">
        <v>6.983481932963608</v>
      </c>
      <c r="I27" s="72"/>
      <c r="J27" s="72"/>
      <c r="K27" s="80">
        <v>6.4435211603828414E-3</v>
      </c>
      <c r="L27" s="102"/>
      <c r="M27" s="81"/>
      <c r="N27" s="72"/>
      <c r="O27" s="102">
        <v>10316.352427289999</v>
      </c>
      <c r="P27" s="72"/>
      <c r="Q27" s="80">
        <f t="shared" si="0"/>
        <v>0.64348550743158384</v>
      </c>
      <c r="R27" s="80">
        <f>O27/'סכום נכסי הקרן'!$C$42</f>
        <v>0.19961243511289697</v>
      </c>
    </row>
    <row r="28" spans="2:18">
      <c r="B28" s="73" t="s">
        <v>22</v>
      </c>
      <c r="C28" s="70"/>
      <c r="D28" s="70"/>
      <c r="E28" s="70"/>
      <c r="F28" s="70"/>
      <c r="G28" s="70"/>
      <c r="H28" s="101">
        <v>0.6558383500592514</v>
      </c>
      <c r="I28" s="70"/>
      <c r="J28" s="70"/>
      <c r="K28" s="78">
        <v>1.3633038473861406E-3</v>
      </c>
      <c r="L28" s="101"/>
      <c r="M28" s="79"/>
      <c r="N28" s="70"/>
      <c r="O28" s="101">
        <v>1490.5997106339998</v>
      </c>
      <c r="P28" s="70"/>
      <c r="Q28" s="78">
        <f t="shared" si="0"/>
        <v>9.2976593998219781E-2</v>
      </c>
      <c r="R28" s="78">
        <f>O28/'סכום נכסי הקרן'!$C$42</f>
        <v>2.8841806260043949E-2</v>
      </c>
    </row>
    <row r="29" spans="2:18">
      <c r="B29" s="74" t="s">
        <v>247</v>
      </c>
      <c r="C29" s="72" t="s">
        <v>248</v>
      </c>
      <c r="D29" s="82" t="s">
        <v>115</v>
      </c>
      <c r="E29" s="72" t="s">
        <v>226</v>
      </c>
      <c r="F29" s="72"/>
      <c r="G29" s="72"/>
      <c r="H29" s="102">
        <v>0.75999999999951184</v>
      </c>
      <c r="I29" s="82" t="s">
        <v>128</v>
      </c>
      <c r="J29" s="83">
        <v>0</v>
      </c>
      <c r="K29" s="80">
        <v>2.9999999999044127E-4</v>
      </c>
      <c r="L29" s="102">
        <v>491796.34891900001</v>
      </c>
      <c r="M29" s="81">
        <v>99.98</v>
      </c>
      <c r="N29" s="72"/>
      <c r="O29" s="102">
        <v>491.69798964900002</v>
      </c>
      <c r="P29" s="80">
        <v>7.0256621274142862E-5</v>
      </c>
      <c r="Q29" s="80">
        <f t="shared" si="0"/>
        <v>3.0669806271390793E-2</v>
      </c>
      <c r="R29" s="80">
        <f>O29/'סכום נכסי הקרן'!$C$42</f>
        <v>9.5139278873720735E-3</v>
      </c>
    </row>
    <row r="30" spans="2:18">
      <c r="B30" s="74" t="s">
        <v>249</v>
      </c>
      <c r="C30" s="72" t="s">
        <v>250</v>
      </c>
      <c r="D30" s="82" t="s">
        <v>115</v>
      </c>
      <c r="E30" s="72" t="s">
        <v>226</v>
      </c>
      <c r="F30" s="72"/>
      <c r="G30" s="72"/>
      <c r="H30" s="102">
        <v>9.9999999984919756E-3</v>
      </c>
      <c r="I30" s="82" t="s">
        <v>128</v>
      </c>
      <c r="J30" s="83">
        <v>0</v>
      </c>
      <c r="K30" s="80">
        <v>7.3000000000179996E-3</v>
      </c>
      <c r="L30" s="102">
        <v>205587.465283</v>
      </c>
      <c r="M30" s="81">
        <v>99.99</v>
      </c>
      <c r="N30" s="72"/>
      <c r="O30" s="102">
        <v>205.56690653099997</v>
      </c>
      <c r="P30" s="80">
        <v>2.0558746528299998E-5</v>
      </c>
      <c r="Q30" s="80">
        <f t="shared" si="0"/>
        <v>1.2822296067583058E-2</v>
      </c>
      <c r="R30" s="80">
        <f>O30/'סכום נכסי הקרן'!$C$42</f>
        <v>3.9775406162677329E-3</v>
      </c>
    </row>
    <row r="31" spans="2:18">
      <c r="B31" s="74" t="s">
        <v>251</v>
      </c>
      <c r="C31" s="72" t="s">
        <v>252</v>
      </c>
      <c r="D31" s="82" t="s">
        <v>115</v>
      </c>
      <c r="E31" s="72" t="s">
        <v>226</v>
      </c>
      <c r="F31" s="72"/>
      <c r="G31" s="72"/>
      <c r="H31" s="102">
        <v>0.83999999999908503</v>
      </c>
      <c r="I31" s="82" t="s">
        <v>128</v>
      </c>
      <c r="J31" s="83">
        <v>0</v>
      </c>
      <c r="K31" s="80">
        <v>3.9999999998322644E-4</v>
      </c>
      <c r="L31" s="102">
        <v>262397.13</v>
      </c>
      <c r="M31" s="81">
        <v>99.97</v>
      </c>
      <c r="N31" s="72"/>
      <c r="O31" s="102">
        <v>262.31841086100002</v>
      </c>
      <c r="P31" s="80">
        <v>3.2799641250000001E-5</v>
      </c>
      <c r="Q31" s="80">
        <f t="shared" si="0"/>
        <v>1.636218778984452E-2</v>
      </c>
      <c r="R31" s="80">
        <f>O31/'סכום נכסי הקרן'!$C$42</f>
        <v>5.0756328010271926E-3</v>
      </c>
    </row>
    <row r="32" spans="2:18">
      <c r="B32" s="74" t="s">
        <v>253</v>
      </c>
      <c r="C32" s="72" t="s">
        <v>254</v>
      </c>
      <c r="D32" s="82" t="s">
        <v>115</v>
      </c>
      <c r="E32" s="72" t="s">
        <v>226</v>
      </c>
      <c r="F32" s="72"/>
      <c r="G32" s="72"/>
      <c r="H32" s="102">
        <v>0.93000000000217353</v>
      </c>
      <c r="I32" s="82" t="s">
        <v>128</v>
      </c>
      <c r="J32" s="83">
        <v>0</v>
      </c>
      <c r="K32" s="80">
        <v>2.9999999997826503E-4</v>
      </c>
      <c r="L32" s="102">
        <v>115056.277558</v>
      </c>
      <c r="M32" s="81">
        <v>99.97</v>
      </c>
      <c r="N32" s="72"/>
      <c r="O32" s="102">
        <v>115.02176067499998</v>
      </c>
      <c r="P32" s="80">
        <v>1.438203469475E-5</v>
      </c>
      <c r="Q32" s="80">
        <f t="shared" si="0"/>
        <v>7.1745160467602889E-3</v>
      </c>
      <c r="R32" s="80">
        <f>O32/'סכום נכסי הקרן'!$C$42</f>
        <v>2.2255708983510264E-3</v>
      </c>
    </row>
    <row r="33" spans="2:18">
      <c r="B33" s="74" t="s">
        <v>255</v>
      </c>
      <c r="C33" s="72" t="s">
        <v>256</v>
      </c>
      <c r="D33" s="82" t="s">
        <v>115</v>
      </c>
      <c r="E33" s="72" t="s">
        <v>226</v>
      </c>
      <c r="F33" s="72"/>
      <c r="G33" s="72"/>
      <c r="H33" s="102">
        <v>9.000000087243093E-2</v>
      </c>
      <c r="I33" s="82" t="s">
        <v>128</v>
      </c>
      <c r="J33" s="83">
        <v>0</v>
      </c>
      <c r="K33" s="80">
        <v>1.1000000037389897E-3</v>
      </c>
      <c r="L33" s="102">
        <v>160.48720499999999</v>
      </c>
      <c r="M33" s="81">
        <v>99.99</v>
      </c>
      <c r="N33" s="72"/>
      <c r="O33" s="102">
        <v>0.160471154</v>
      </c>
      <c r="P33" s="80">
        <v>1.7831911666666667E-8</v>
      </c>
      <c r="Q33" s="80">
        <f t="shared" si="0"/>
        <v>1.0009435281278715E-5</v>
      </c>
      <c r="R33" s="80">
        <f>O33/'סכום נכסי הקרן'!$C$42</f>
        <v>3.1049770780011232E-6</v>
      </c>
    </row>
    <row r="34" spans="2:18">
      <c r="B34" s="74" t="s">
        <v>257</v>
      </c>
      <c r="C34" s="72" t="s">
        <v>258</v>
      </c>
      <c r="D34" s="82" t="s">
        <v>115</v>
      </c>
      <c r="E34" s="72" t="s">
        <v>226</v>
      </c>
      <c r="F34" s="72"/>
      <c r="G34" s="72"/>
      <c r="H34" s="102">
        <v>0.58999999999765562</v>
      </c>
      <c r="I34" s="82" t="s">
        <v>128</v>
      </c>
      <c r="J34" s="83">
        <v>0</v>
      </c>
      <c r="K34" s="80">
        <v>4.9999999992185072E-4</v>
      </c>
      <c r="L34" s="102">
        <v>51199.44</v>
      </c>
      <c r="M34" s="81">
        <v>99.97</v>
      </c>
      <c r="N34" s="72"/>
      <c r="O34" s="102">
        <v>51.184080168000001</v>
      </c>
      <c r="P34" s="80">
        <v>7.3142057142857148E-6</v>
      </c>
      <c r="Q34" s="80">
        <f t="shared" si="0"/>
        <v>3.1926220077745401E-3</v>
      </c>
      <c r="R34" s="80">
        <f>O34/'סכום נכסי הקרן'!$C$42</f>
        <v>9.9036737581018378E-4</v>
      </c>
    </row>
    <row r="35" spans="2:18">
      <c r="B35" s="74" t="s">
        <v>259</v>
      </c>
      <c r="C35" s="72" t="s">
        <v>260</v>
      </c>
      <c r="D35" s="82" t="s">
        <v>115</v>
      </c>
      <c r="E35" s="72" t="s">
        <v>226</v>
      </c>
      <c r="F35" s="72"/>
      <c r="G35" s="72"/>
      <c r="H35" s="102">
        <v>0.6699999999991223</v>
      </c>
      <c r="I35" s="82" t="s">
        <v>128</v>
      </c>
      <c r="J35" s="83">
        <v>0</v>
      </c>
      <c r="K35" s="80">
        <v>6.000000000065816E-4</v>
      </c>
      <c r="L35" s="102">
        <v>364796.01</v>
      </c>
      <c r="M35" s="81">
        <v>99.96</v>
      </c>
      <c r="N35" s="72"/>
      <c r="O35" s="102">
        <v>364.6500915960001</v>
      </c>
      <c r="P35" s="80">
        <v>5.2113715714285717E-5</v>
      </c>
      <c r="Q35" s="80">
        <f t="shared" si="0"/>
        <v>2.2745156379585321E-2</v>
      </c>
      <c r="R35" s="80">
        <f>O35/'סכום נכסי הקרן'!$C$42</f>
        <v>7.0556617041377433E-3</v>
      </c>
    </row>
    <row r="36" spans="2:18">
      <c r="B36" s="100"/>
      <c r="C36" s="72"/>
      <c r="D36" s="72"/>
      <c r="E36" s="72"/>
      <c r="F36" s="72"/>
      <c r="G36" s="72"/>
      <c r="H36" s="72"/>
      <c r="I36" s="72"/>
      <c r="J36" s="72"/>
      <c r="K36" s="80"/>
      <c r="L36" s="102"/>
      <c r="M36" s="81"/>
      <c r="N36" s="72"/>
      <c r="O36" s="72"/>
      <c r="P36" s="72"/>
      <c r="Q36" s="80"/>
      <c r="R36" s="72"/>
    </row>
    <row r="37" spans="2:18">
      <c r="B37" s="73" t="s">
        <v>23</v>
      </c>
      <c r="C37" s="70"/>
      <c r="D37" s="70"/>
      <c r="E37" s="70"/>
      <c r="F37" s="70"/>
      <c r="G37" s="70"/>
      <c r="H37" s="101">
        <v>8.0521708025114993</v>
      </c>
      <c r="I37" s="70"/>
      <c r="J37" s="70"/>
      <c r="K37" s="78">
        <v>7.3015296158451979E-3</v>
      </c>
      <c r="L37" s="101"/>
      <c r="M37" s="79"/>
      <c r="N37" s="70"/>
      <c r="O37" s="101">
        <v>8825.7527166559994</v>
      </c>
      <c r="P37" s="70"/>
      <c r="Q37" s="78">
        <f t="shared" si="0"/>
        <v>0.55050891343336406</v>
      </c>
      <c r="R37" s="78">
        <f>O37/'סכום נכסי הקרן'!$C$42</f>
        <v>0.17077062885285302</v>
      </c>
    </row>
    <row r="38" spans="2:18">
      <c r="B38" s="74" t="s">
        <v>261</v>
      </c>
      <c r="C38" s="72" t="s">
        <v>262</v>
      </c>
      <c r="D38" s="82" t="s">
        <v>115</v>
      </c>
      <c r="E38" s="72" t="s">
        <v>226</v>
      </c>
      <c r="F38" s="72"/>
      <c r="G38" s="72"/>
      <c r="H38" s="102">
        <v>5.1400000000018711</v>
      </c>
      <c r="I38" s="82" t="s">
        <v>128</v>
      </c>
      <c r="J38" s="83">
        <v>6.25E-2</v>
      </c>
      <c r="K38" s="80">
        <v>3.5000000000022275E-3</v>
      </c>
      <c r="L38" s="102">
        <v>332466.28535999998</v>
      </c>
      <c r="M38" s="81">
        <v>135.04</v>
      </c>
      <c r="N38" s="72"/>
      <c r="O38" s="102">
        <v>448.96248229399998</v>
      </c>
      <c r="P38" s="80">
        <v>2.0094935728697676E-5</v>
      </c>
      <c r="Q38" s="80">
        <f t="shared" si="0"/>
        <v>2.8004166469969016E-2</v>
      </c>
      <c r="R38" s="80">
        <f>O38/'סכום נכסי הקרן'!$C$42</f>
        <v>8.6870330377592665E-3</v>
      </c>
    </row>
    <row r="39" spans="2:18">
      <c r="B39" s="74" t="s">
        <v>263</v>
      </c>
      <c r="C39" s="72" t="s">
        <v>264</v>
      </c>
      <c r="D39" s="82" t="s">
        <v>115</v>
      </c>
      <c r="E39" s="72" t="s">
        <v>226</v>
      </c>
      <c r="F39" s="72"/>
      <c r="G39" s="72"/>
      <c r="H39" s="102">
        <v>3.0500000000062424</v>
      </c>
      <c r="I39" s="82" t="s">
        <v>128</v>
      </c>
      <c r="J39" s="83">
        <v>3.7499999999999999E-2</v>
      </c>
      <c r="K39" s="80">
        <v>1.8999999999946497E-3</v>
      </c>
      <c r="L39" s="102">
        <v>245172.35919599998</v>
      </c>
      <c r="M39" s="81">
        <v>114.35</v>
      </c>
      <c r="N39" s="72"/>
      <c r="O39" s="102">
        <v>280.35459878500001</v>
      </c>
      <c r="P39" s="80">
        <v>1.1698675481235035E-5</v>
      </c>
      <c r="Q39" s="80">
        <f t="shared" si="0"/>
        <v>1.7487200299857744E-2</v>
      </c>
      <c r="R39" s="80">
        <f>O39/'סכום נכסי הקרן'!$C$42</f>
        <v>5.4246173299135527E-3</v>
      </c>
    </row>
    <row r="40" spans="2:18">
      <c r="B40" s="74" t="s">
        <v>265</v>
      </c>
      <c r="C40" s="72" t="s">
        <v>266</v>
      </c>
      <c r="D40" s="82" t="s">
        <v>115</v>
      </c>
      <c r="E40" s="72" t="s">
        <v>226</v>
      </c>
      <c r="F40" s="72"/>
      <c r="G40" s="72"/>
      <c r="H40" s="102">
        <v>18.300000000005525</v>
      </c>
      <c r="I40" s="82" t="s">
        <v>128</v>
      </c>
      <c r="J40" s="83">
        <v>3.7499999999999999E-2</v>
      </c>
      <c r="K40" s="80">
        <v>1.8300000000003071E-2</v>
      </c>
      <c r="L40" s="102">
        <v>1142952.5104469999</v>
      </c>
      <c r="M40" s="81">
        <v>142.52000000000001</v>
      </c>
      <c r="N40" s="72"/>
      <c r="O40" s="102">
        <v>1628.93591945</v>
      </c>
      <c r="P40" s="80">
        <v>5.4526834134787059E-5</v>
      </c>
      <c r="Q40" s="80">
        <f t="shared" si="0"/>
        <v>0.10160535558362729</v>
      </c>
      <c r="R40" s="80">
        <f>O40/'סכום נכסי הקרן'!$C$42</f>
        <v>3.1518491425723369E-2</v>
      </c>
    </row>
    <row r="41" spans="2:18">
      <c r="B41" s="74" t="s">
        <v>267</v>
      </c>
      <c r="C41" s="72" t="s">
        <v>268</v>
      </c>
      <c r="D41" s="82" t="s">
        <v>115</v>
      </c>
      <c r="E41" s="72" t="s">
        <v>226</v>
      </c>
      <c r="F41" s="72"/>
      <c r="G41" s="72"/>
      <c r="H41" s="102">
        <v>2.5699999999987235</v>
      </c>
      <c r="I41" s="82" t="s">
        <v>128</v>
      </c>
      <c r="J41" s="83">
        <v>1.5E-3</v>
      </c>
      <c r="K41" s="80">
        <v>1.6000000000035216E-3</v>
      </c>
      <c r="L41" s="102">
        <v>1135424.8847640001</v>
      </c>
      <c r="M41" s="81">
        <v>100.04</v>
      </c>
      <c r="N41" s="72"/>
      <c r="O41" s="102">
        <v>1135.8790736849999</v>
      </c>
      <c r="P41" s="80">
        <v>1.0727628743027998E-4</v>
      </c>
      <c r="Q41" s="80">
        <f t="shared" si="0"/>
        <v>7.0850790263581098E-2</v>
      </c>
      <c r="R41" s="80">
        <f>O41/'סכום נכסי הקרן'!$C$42</f>
        <v>2.1978270855913914E-2</v>
      </c>
    </row>
    <row r="42" spans="2:18">
      <c r="B42" s="74" t="s">
        <v>269</v>
      </c>
      <c r="C42" s="72" t="s">
        <v>270</v>
      </c>
      <c r="D42" s="82" t="s">
        <v>115</v>
      </c>
      <c r="E42" s="72" t="s">
        <v>226</v>
      </c>
      <c r="F42" s="72"/>
      <c r="G42" s="72"/>
      <c r="H42" s="102">
        <v>1.9000000000016353</v>
      </c>
      <c r="I42" s="82" t="s">
        <v>128</v>
      </c>
      <c r="J42" s="83">
        <v>1.2500000000000001E-2</v>
      </c>
      <c r="K42" s="80">
        <v>4.999999999981135E-4</v>
      </c>
      <c r="L42" s="102">
        <v>776393.33659399999</v>
      </c>
      <c r="M42" s="81">
        <v>102.41</v>
      </c>
      <c r="N42" s="72"/>
      <c r="O42" s="102">
        <v>795.10445004299993</v>
      </c>
      <c r="P42" s="80">
        <v>5.0895513197712177E-5</v>
      </c>
      <c r="Q42" s="80">
        <f t="shared" si="0"/>
        <v>4.9594873197971227E-2</v>
      </c>
      <c r="R42" s="80">
        <f>O42/'סכום נכסי הקרן'!$C$42</f>
        <v>1.5384578663902448E-2</v>
      </c>
    </row>
    <row r="43" spans="2:18">
      <c r="B43" s="74" t="s">
        <v>271</v>
      </c>
      <c r="C43" s="72" t="s">
        <v>272</v>
      </c>
      <c r="D43" s="82" t="s">
        <v>115</v>
      </c>
      <c r="E43" s="72" t="s">
        <v>226</v>
      </c>
      <c r="F43" s="72"/>
      <c r="G43" s="72"/>
      <c r="H43" s="102">
        <v>2.8700000000011929</v>
      </c>
      <c r="I43" s="82" t="s">
        <v>128</v>
      </c>
      <c r="J43" s="83">
        <v>1.4999999999999999E-2</v>
      </c>
      <c r="K43" s="80">
        <v>1.7000000000051774E-3</v>
      </c>
      <c r="L43" s="102">
        <v>427145.51603399997</v>
      </c>
      <c r="M43" s="81">
        <v>104</v>
      </c>
      <c r="N43" s="72"/>
      <c r="O43" s="102">
        <v>444.23133318100008</v>
      </c>
      <c r="P43" s="80">
        <v>2.5399380147174642E-5</v>
      </c>
      <c r="Q43" s="80">
        <f t="shared" si="0"/>
        <v>2.7709059656861334E-2</v>
      </c>
      <c r="R43" s="80">
        <f>O43/'סכום נכסי הקרן'!$C$42</f>
        <v>8.5954894227088623E-3</v>
      </c>
    </row>
    <row r="44" spans="2:18">
      <c r="B44" s="74" t="s">
        <v>273</v>
      </c>
      <c r="C44" s="72" t="s">
        <v>274</v>
      </c>
      <c r="D44" s="82" t="s">
        <v>115</v>
      </c>
      <c r="E44" s="72" t="s">
        <v>226</v>
      </c>
      <c r="F44" s="72"/>
      <c r="G44" s="72"/>
      <c r="H44" s="102">
        <v>7.9999999873842917E-2</v>
      </c>
      <c r="I44" s="82" t="s">
        <v>128</v>
      </c>
      <c r="J44" s="83">
        <v>5.0000000000000001E-3</v>
      </c>
      <c r="K44" s="80">
        <v>2.5999999998423035E-3</v>
      </c>
      <c r="L44" s="102">
        <v>3786.6044160000001</v>
      </c>
      <c r="M44" s="81">
        <v>100.48</v>
      </c>
      <c r="N44" s="72"/>
      <c r="O44" s="102">
        <v>3.8047802809999998</v>
      </c>
      <c r="P44" s="80">
        <v>9.2385198785623285E-7</v>
      </c>
      <c r="Q44" s="80">
        <f t="shared" si="0"/>
        <v>2.3732428559811405E-4</v>
      </c>
      <c r="R44" s="80">
        <f>O44/'סכום נכסי הקרן'!$C$42</f>
        <v>7.3619184911798358E-5</v>
      </c>
    </row>
    <row r="45" spans="2:18">
      <c r="B45" s="74" t="s">
        <v>275</v>
      </c>
      <c r="C45" s="72" t="s">
        <v>276</v>
      </c>
      <c r="D45" s="82" t="s">
        <v>115</v>
      </c>
      <c r="E45" s="72" t="s">
        <v>226</v>
      </c>
      <c r="F45" s="72"/>
      <c r="G45" s="72"/>
      <c r="H45" s="102">
        <v>1.0300000000025216</v>
      </c>
      <c r="I45" s="82" t="s">
        <v>128</v>
      </c>
      <c r="J45" s="83">
        <v>5.5E-2</v>
      </c>
      <c r="K45" s="80">
        <v>4.0000000003362292E-4</v>
      </c>
      <c r="L45" s="102">
        <v>117926.53242800001</v>
      </c>
      <c r="M45" s="81">
        <v>110.97</v>
      </c>
      <c r="N45" s="72"/>
      <c r="O45" s="102">
        <v>130.86306738900001</v>
      </c>
      <c r="P45" s="80">
        <v>6.6544193705700472E-6</v>
      </c>
      <c r="Q45" s="80">
        <f t="shared" si="0"/>
        <v>8.16262219775531E-3</v>
      </c>
      <c r="R45" s="80">
        <f>O45/'סכום נכסי הקרן'!$C$42</f>
        <v>2.5320863873127086E-3</v>
      </c>
    </row>
    <row r="46" spans="2:18">
      <c r="B46" s="74" t="s">
        <v>277</v>
      </c>
      <c r="C46" s="72" t="s">
        <v>278</v>
      </c>
      <c r="D46" s="82" t="s">
        <v>115</v>
      </c>
      <c r="E46" s="72" t="s">
        <v>226</v>
      </c>
      <c r="F46" s="72"/>
      <c r="G46" s="72"/>
      <c r="H46" s="102">
        <v>14.560000000010339</v>
      </c>
      <c r="I46" s="82" t="s">
        <v>128</v>
      </c>
      <c r="J46" s="83">
        <v>5.5E-2</v>
      </c>
      <c r="K46" s="80">
        <v>1.520000000001407E-2</v>
      </c>
      <c r="L46" s="102">
        <v>370800.18568200001</v>
      </c>
      <c r="M46" s="81">
        <v>176.34</v>
      </c>
      <c r="N46" s="72"/>
      <c r="O46" s="102">
        <v>653.86902965399997</v>
      </c>
      <c r="P46" s="80">
        <v>1.9060723470369998E-5</v>
      </c>
      <c r="Q46" s="80">
        <f t="shared" si="0"/>
        <v>4.0785272440642048E-2</v>
      </c>
      <c r="R46" s="80">
        <f>O46/'סכום נכסי הקרן'!$C$42</f>
        <v>1.2651796279164955E-2</v>
      </c>
    </row>
    <row r="47" spans="2:18">
      <c r="B47" s="74" t="s">
        <v>279</v>
      </c>
      <c r="C47" s="72" t="s">
        <v>280</v>
      </c>
      <c r="D47" s="82" t="s">
        <v>115</v>
      </c>
      <c r="E47" s="72" t="s">
        <v>226</v>
      </c>
      <c r="F47" s="72"/>
      <c r="G47" s="72"/>
      <c r="H47" s="102">
        <v>2.1300000000010493</v>
      </c>
      <c r="I47" s="82" t="s">
        <v>128</v>
      </c>
      <c r="J47" s="83">
        <v>4.2500000000000003E-2</v>
      </c>
      <c r="K47" s="80">
        <v>1.0000000000019798E-3</v>
      </c>
      <c r="L47" s="102">
        <v>898010.358213</v>
      </c>
      <c r="M47" s="81">
        <v>112.5</v>
      </c>
      <c r="N47" s="72"/>
      <c r="O47" s="102">
        <v>1010.261696038</v>
      </c>
      <c r="P47" s="80">
        <v>4.8818075468568887E-5</v>
      </c>
      <c r="Q47" s="80">
        <f t="shared" si="0"/>
        <v>6.3015369501531915E-2</v>
      </c>
      <c r="R47" s="80">
        <f>O47/'סכום נכסי הקרן'!$C$42</f>
        <v>1.9547683996717118E-2</v>
      </c>
    </row>
    <row r="48" spans="2:18">
      <c r="B48" s="74" t="s">
        <v>281</v>
      </c>
      <c r="C48" s="72" t="s">
        <v>282</v>
      </c>
      <c r="D48" s="82" t="s">
        <v>115</v>
      </c>
      <c r="E48" s="72" t="s">
        <v>226</v>
      </c>
      <c r="F48" s="72"/>
      <c r="G48" s="72"/>
      <c r="H48" s="102">
        <v>5.8700000000173382</v>
      </c>
      <c r="I48" s="82" t="s">
        <v>128</v>
      </c>
      <c r="J48" s="83">
        <v>0.02</v>
      </c>
      <c r="K48" s="80">
        <v>4.099999999995968E-3</v>
      </c>
      <c r="L48" s="102">
        <v>89115.821112999984</v>
      </c>
      <c r="M48" s="81">
        <v>111.32</v>
      </c>
      <c r="N48" s="72"/>
      <c r="O48" s="102">
        <v>99.203730343999993</v>
      </c>
      <c r="P48" s="80">
        <v>4.7595772262486739E-6</v>
      </c>
      <c r="Q48" s="80">
        <f t="shared" si="0"/>
        <v>6.1878617669795868E-3</v>
      </c>
      <c r="R48" s="80">
        <f>O48/'סכום נכסי הקרן'!$C$42</f>
        <v>1.9195057871293458E-3</v>
      </c>
    </row>
    <row r="49" spans="2:18">
      <c r="B49" s="74" t="s">
        <v>283</v>
      </c>
      <c r="C49" s="72" t="s">
        <v>284</v>
      </c>
      <c r="D49" s="82" t="s">
        <v>115</v>
      </c>
      <c r="E49" s="72" t="s">
        <v>226</v>
      </c>
      <c r="F49" s="72"/>
      <c r="G49" s="72"/>
      <c r="H49" s="102">
        <v>8.819999999972282</v>
      </c>
      <c r="I49" s="82" t="s">
        <v>128</v>
      </c>
      <c r="J49" s="83">
        <v>0.01</v>
      </c>
      <c r="K49" s="80">
        <v>7.6999999999277776E-3</v>
      </c>
      <c r="L49" s="102">
        <v>49840.157722999997</v>
      </c>
      <c r="M49" s="81">
        <v>102.79</v>
      </c>
      <c r="N49" s="72"/>
      <c r="O49" s="102">
        <v>51.230700581000001</v>
      </c>
      <c r="P49" s="80">
        <v>3.0255474452780726E-6</v>
      </c>
      <c r="Q49" s="80">
        <f t="shared" si="0"/>
        <v>3.1955299697046325E-3</v>
      </c>
      <c r="R49" s="80">
        <f>O49/'סכום נכסי הקרן'!$C$42</f>
        <v>9.9126944020072193E-4</v>
      </c>
    </row>
    <row r="50" spans="2:18">
      <c r="B50" s="74" t="s">
        <v>285</v>
      </c>
      <c r="C50" s="72" t="s">
        <v>286</v>
      </c>
      <c r="D50" s="82" t="s">
        <v>115</v>
      </c>
      <c r="E50" s="72" t="s">
        <v>226</v>
      </c>
      <c r="F50" s="72"/>
      <c r="G50" s="72"/>
      <c r="H50" s="102">
        <v>0.33000000000760232</v>
      </c>
      <c r="I50" s="82" t="s">
        <v>128</v>
      </c>
      <c r="J50" s="83">
        <v>0.01</v>
      </c>
      <c r="K50" s="80">
        <v>-6.0000000015204727E-4</v>
      </c>
      <c r="L50" s="102">
        <v>6510.4953679999999</v>
      </c>
      <c r="M50" s="81">
        <v>101.02</v>
      </c>
      <c r="N50" s="72"/>
      <c r="O50" s="102">
        <v>6.5769027150000001</v>
      </c>
      <c r="P50" s="80">
        <v>5.9252946995264716E-7</v>
      </c>
      <c r="Q50" s="80">
        <f t="shared" si="0"/>
        <v>4.1023623521183609E-4</v>
      </c>
      <c r="R50" s="80">
        <f>O50/'סכום נכסי הקרן'!$C$42</f>
        <v>1.2725733981023378E-4</v>
      </c>
    </row>
    <row r="51" spans="2:18">
      <c r="B51" s="74" t="s">
        <v>287</v>
      </c>
      <c r="C51" s="72" t="s">
        <v>288</v>
      </c>
      <c r="D51" s="82" t="s">
        <v>115</v>
      </c>
      <c r="E51" s="72" t="s">
        <v>226</v>
      </c>
      <c r="F51" s="72"/>
      <c r="G51" s="72"/>
      <c r="H51" s="102">
        <v>14.56000000000371</v>
      </c>
      <c r="I51" s="82" t="s">
        <v>128</v>
      </c>
      <c r="J51" s="83">
        <v>1.4999999999999999E-2</v>
      </c>
      <c r="K51" s="80">
        <v>1.4300000000002318E-2</v>
      </c>
      <c r="L51" s="102">
        <v>1058344.403565</v>
      </c>
      <c r="M51" s="81">
        <v>101.9</v>
      </c>
      <c r="N51" s="72"/>
      <c r="O51" s="102">
        <v>1078.452964625</v>
      </c>
      <c r="P51" s="80">
        <v>8.9238227196323036E-5</v>
      </c>
      <c r="Q51" s="80">
        <f t="shared" si="0"/>
        <v>6.7268819873490177E-2</v>
      </c>
      <c r="R51" s="80">
        <f>O51/'סכום נכסי הקרן'!$C$42</f>
        <v>2.0867125657132005E-2</v>
      </c>
    </row>
    <row r="52" spans="2:18">
      <c r="B52" s="74" t="s">
        <v>289</v>
      </c>
      <c r="C52" s="72" t="s">
        <v>290</v>
      </c>
      <c r="D52" s="82" t="s">
        <v>115</v>
      </c>
      <c r="E52" s="72" t="s">
        <v>226</v>
      </c>
      <c r="F52" s="72"/>
      <c r="G52" s="72"/>
      <c r="H52" s="102">
        <v>1.5699999999995145</v>
      </c>
      <c r="I52" s="82" t="s">
        <v>128</v>
      </c>
      <c r="J52" s="83">
        <v>7.4999999999999997E-3</v>
      </c>
      <c r="K52" s="80">
        <v>4.0000000000817821E-4</v>
      </c>
      <c r="L52" s="102">
        <v>385729.61636099999</v>
      </c>
      <c r="M52" s="81">
        <v>101.44</v>
      </c>
      <c r="N52" s="72"/>
      <c r="O52" s="102">
        <v>391.28413656700002</v>
      </c>
      <c r="P52" s="80">
        <v>2.4933715562408301E-5</v>
      </c>
      <c r="Q52" s="80">
        <f t="shared" si="0"/>
        <v>2.4406462743817553E-2</v>
      </c>
      <c r="R52" s="80">
        <f>O52/'סכום נכסי הקרן'!$C$42</f>
        <v>7.5710072791400013E-3</v>
      </c>
    </row>
    <row r="53" spans="2:18">
      <c r="B53" s="74" t="s">
        <v>291</v>
      </c>
      <c r="C53" s="72" t="s">
        <v>292</v>
      </c>
      <c r="D53" s="82" t="s">
        <v>115</v>
      </c>
      <c r="E53" s="72" t="s">
        <v>226</v>
      </c>
      <c r="F53" s="72"/>
      <c r="G53" s="72"/>
      <c r="H53" s="102">
        <v>4.4999999999982823</v>
      </c>
      <c r="I53" s="82" t="s">
        <v>128</v>
      </c>
      <c r="J53" s="83">
        <v>1.7500000000000002E-2</v>
      </c>
      <c r="K53" s="80">
        <v>2.900000000004468E-3</v>
      </c>
      <c r="L53" s="102">
        <v>542151.15038899996</v>
      </c>
      <c r="M53" s="81">
        <v>107.35</v>
      </c>
      <c r="N53" s="72"/>
      <c r="O53" s="102">
        <v>581.9992384059999</v>
      </c>
      <c r="P53" s="80">
        <v>2.779340708814195E-5</v>
      </c>
      <c r="Q53" s="80">
        <f t="shared" si="0"/>
        <v>3.6302373139152209E-2</v>
      </c>
      <c r="R53" s="80">
        <f>O53/'סכום נכסי הקרן'!$C$42</f>
        <v>1.1261178408829418E-2</v>
      </c>
    </row>
    <row r="54" spans="2:18">
      <c r="B54" s="74" t="s">
        <v>293</v>
      </c>
      <c r="C54" s="72" t="s">
        <v>294</v>
      </c>
      <c r="D54" s="82" t="s">
        <v>115</v>
      </c>
      <c r="E54" s="72" t="s">
        <v>226</v>
      </c>
      <c r="F54" s="72"/>
      <c r="G54" s="72"/>
      <c r="H54" s="102">
        <v>7.1999999999575168</v>
      </c>
      <c r="I54" s="82" t="s">
        <v>128</v>
      </c>
      <c r="J54" s="83">
        <v>2.2499999999999999E-2</v>
      </c>
      <c r="K54" s="80">
        <v>5.6999999999693173E-3</v>
      </c>
      <c r="L54" s="102">
        <v>74817.773413999996</v>
      </c>
      <c r="M54" s="81">
        <v>113.26</v>
      </c>
      <c r="N54" s="72"/>
      <c r="O54" s="102">
        <v>84.738612618000005</v>
      </c>
      <c r="P54" s="80">
        <v>4.2220649589837482E-6</v>
      </c>
      <c r="Q54" s="80">
        <f t="shared" si="0"/>
        <v>5.2855958076129935E-3</v>
      </c>
      <c r="R54" s="80">
        <f>O54/'סכום נכסי הקרן'!$C$42</f>
        <v>1.639618356583307E-3</v>
      </c>
    </row>
    <row r="55" spans="2:18">
      <c r="B55" s="100"/>
      <c r="C55" s="72"/>
      <c r="D55" s="72"/>
      <c r="E55" s="72"/>
      <c r="F55" s="72"/>
      <c r="G55" s="72"/>
      <c r="H55" s="72"/>
      <c r="I55" s="72"/>
      <c r="J55" s="72"/>
      <c r="K55" s="80"/>
      <c r="L55" s="102"/>
      <c r="M55" s="81"/>
      <c r="N55" s="72"/>
      <c r="O55" s="72"/>
      <c r="P55" s="72"/>
      <c r="Q55" s="80"/>
      <c r="R55" s="72"/>
    </row>
    <row r="56" spans="2:18">
      <c r="B56" s="99" t="s">
        <v>190</v>
      </c>
      <c r="C56" s="70"/>
      <c r="D56" s="70"/>
      <c r="E56" s="70"/>
      <c r="F56" s="70"/>
      <c r="G56" s="70"/>
      <c r="H56" s="101">
        <v>23.76861948262151</v>
      </c>
      <c r="I56" s="70"/>
      <c r="J56" s="70"/>
      <c r="K56" s="78">
        <v>3.0797810584003535E-2</v>
      </c>
      <c r="L56" s="101"/>
      <c r="M56" s="79"/>
      <c r="N56" s="70"/>
      <c r="O56" s="101">
        <v>21.190376098000002</v>
      </c>
      <c r="P56" s="70"/>
      <c r="Q56" s="78">
        <f t="shared" si="0"/>
        <v>1.3217559221820416E-3</v>
      </c>
      <c r="R56" s="78">
        <f>O56/'סכום נכסי הקרן'!$C$42</f>
        <v>4.100153231185269E-4</v>
      </c>
    </row>
    <row r="57" spans="2:18">
      <c r="B57" s="73" t="s">
        <v>62</v>
      </c>
      <c r="C57" s="70"/>
      <c r="D57" s="70"/>
      <c r="E57" s="70"/>
      <c r="F57" s="70"/>
      <c r="G57" s="70"/>
      <c r="H57" s="101">
        <v>23.76861948262151</v>
      </c>
      <c r="I57" s="70"/>
      <c r="J57" s="70"/>
      <c r="K57" s="78">
        <v>3.0797810584003535E-2</v>
      </c>
      <c r="L57" s="101"/>
      <c r="M57" s="79"/>
      <c r="N57" s="70"/>
      <c r="O57" s="101">
        <v>21.190376098000002</v>
      </c>
      <c r="P57" s="70"/>
      <c r="Q57" s="78">
        <f t="shared" si="0"/>
        <v>1.3217559221820416E-3</v>
      </c>
      <c r="R57" s="78">
        <f>O57/'סכום נכסי הקרן'!$C$42</f>
        <v>4.100153231185269E-4</v>
      </c>
    </row>
    <row r="58" spans="2:18">
      <c r="B58" s="74" t="s">
        <v>295</v>
      </c>
      <c r="C58" s="72" t="s">
        <v>296</v>
      </c>
      <c r="D58" s="82" t="s">
        <v>28</v>
      </c>
      <c r="E58" s="72" t="s">
        <v>297</v>
      </c>
      <c r="F58" s="72" t="s">
        <v>298</v>
      </c>
      <c r="G58" s="72"/>
      <c r="H58" s="102">
        <v>22.179999999636507</v>
      </c>
      <c r="I58" s="82" t="s">
        <v>127</v>
      </c>
      <c r="J58" s="83">
        <v>3.7999999999999999E-2</v>
      </c>
      <c r="K58" s="80">
        <v>2.9799999999692819E-2</v>
      </c>
      <c r="L58" s="102">
        <v>4081.2150000000001</v>
      </c>
      <c r="M58" s="81">
        <v>119.09187</v>
      </c>
      <c r="N58" s="72"/>
      <c r="O58" s="102">
        <v>15.626170426</v>
      </c>
      <c r="P58" s="80">
        <v>8.1624300000000004E-7</v>
      </c>
      <c r="Q58" s="80">
        <f t="shared" si="0"/>
        <v>9.7468696195254171E-4</v>
      </c>
      <c r="R58" s="80">
        <f>O58/'סכום נכסי הקרן'!$C$42</f>
        <v>3.0235278914781809E-4</v>
      </c>
    </row>
    <row r="59" spans="2:18">
      <c r="B59" s="74" t="s">
        <v>299</v>
      </c>
      <c r="C59" s="72" t="s">
        <v>300</v>
      </c>
      <c r="D59" s="82" t="s">
        <v>28</v>
      </c>
      <c r="E59" s="72" t="s">
        <v>297</v>
      </c>
      <c r="F59" s="72" t="s">
        <v>298</v>
      </c>
      <c r="G59" s="72"/>
      <c r="H59" s="102">
        <v>28.230000000618237</v>
      </c>
      <c r="I59" s="82" t="s">
        <v>127</v>
      </c>
      <c r="J59" s="83">
        <v>4.4999999999999998E-2</v>
      </c>
      <c r="K59" s="80">
        <v>3.3600000000143779E-2</v>
      </c>
      <c r="L59" s="102">
        <v>1299.75</v>
      </c>
      <c r="M59" s="81">
        <v>133.15649999999999</v>
      </c>
      <c r="N59" s="72"/>
      <c r="O59" s="102">
        <v>5.5642056719999999</v>
      </c>
      <c r="P59" s="80">
        <v>1.2997499999999999E-6</v>
      </c>
      <c r="Q59" s="80">
        <f t="shared" si="0"/>
        <v>3.4706896022949983E-4</v>
      </c>
      <c r="R59" s="80">
        <f>O59/'סכום נכסי הקרן'!$C$42</f>
        <v>1.0766253397070875E-4</v>
      </c>
    </row>
    <row r="60" spans="2:18">
      <c r="B60" s="11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</row>
    <row r="61" spans="2:18">
      <c r="B61" s="11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</row>
    <row r="62" spans="2:18">
      <c r="B62" s="11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</row>
    <row r="63" spans="2:18">
      <c r="B63" s="115" t="s">
        <v>107</v>
      </c>
      <c r="C63" s="117"/>
      <c r="D63" s="117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</row>
    <row r="64" spans="2:18">
      <c r="B64" s="115" t="s">
        <v>195</v>
      </c>
      <c r="C64" s="117"/>
      <c r="D64" s="117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</row>
    <row r="65" spans="2:18">
      <c r="B65" s="136" t="s">
        <v>203</v>
      </c>
      <c r="C65" s="136"/>
      <c r="D65" s="136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</row>
    <row r="66" spans="2:18">
      <c r="B66" s="113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</row>
    <row r="67" spans="2:18">
      <c r="B67" s="113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</row>
    <row r="68" spans="2:18"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</row>
    <row r="69" spans="2:18">
      <c r="B69" s="113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</row>
    <row r="70" spans="2:18">
      <c r="B70" s="113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</row>
    <row r="71" spans="2:18">
      <c r="B71" s="113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</row>
    <row r="72" spans="2:18">
      <c r="B72" s="113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</row>
    <row r="73" spans="2:18">
      <c r="B73" s="113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</row>
    <row r="74" spans="2:18">
      <c r="B74" s="113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</row>
    <row r="75" spans="2:18">
      <c r="B75" s="113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</row>
    <row r="76" spans="2:18">
      <c r="B76" s="113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</row>
    <row r="77" spans="2:18">
      <c r="B77" s="113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</row>
    <row r="78" spans="2:18">
      <c r="B78" s="113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</row>
    <row r="79" spans="2:18">
      <c r="B79" s="113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</row>
    <row r="80" spans="2:18">
      <c r="B80" s="113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</row>
    <row r="81" spans="2:18">
      <c r="B81" s="113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</row>
    <row r="82" spans="2:18">
      <c r="B82" s="113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</row>
    <row r="83" spans="2:18">
      <c r="B83" s="113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</row>
    <row r="84" spans="2:18">
      <c r="B84" s="113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</row>
    <row r="85" spans="2:18"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</row>
    <row r="86" spans="2:18">
      <c r="B86" s="113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</row>
    <row r="87" spans="2:18">
      <c r="B87" s="113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</row>
    <row r="88" spans="2:18">
      <c r="B88" s="113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</row>
    <row r="89" spans="2:18">
      <c r="B89" s="113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</row>
    <row r="90" spans="2:18">
      <c r="B90" s="113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</row>
    <row r="91" spans="2:18">
      <c r="B91" s="113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</row>
    <row r="92" spans="2:18">
      <c r="B92" s="113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</row>
    <row r="93" spans="2:18">
      <c r="B93" s="113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</row>
    <row r="94" spans="2:18">
      <c r="B94" s="113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</row>
    <row r="95" spans="2:18">
      <c r="B95" s="113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</row>
    <row r="96" spans="2:18">
      <c r="B96" s="113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</row>
    <row r="97" spans="2:18">
      <c r="B97" s="113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</row>
    <row r="98" spans="2:18">
      <c r="B98" s="113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</row>
    <row r="99" spans="2:18">
      <c r="B99" s="113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</row>
    <row r="100" spans="2:18">
      <c r="B100" s="113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</row>
    <row r="101" spans="2:18">
      <c r="B101" s="113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</row>
    <row r="102" spans="2:18">
      <c r="B102" s="113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</row>
    <row r="103" spans="2:18">
      <c r="B103" s="113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</row>
    <row r="104" spans="2:18">
      <c r="B104" s="113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</row>
    <row r="105" spans="2:18">
      <c r="B105" s="113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</row>
    <row r="106" spans="2:18">
      <c r="B106" s="113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</row>
    <row r="107" spans="2:18">
      <c r="B107" s="113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</row>
    <row r="108" spans="2:18">
      <c r="B108" s="113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</row>
    <row r="109" spans="2:18">
      <c r="B109" s="113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</row>
    <row r="110" spans="2:18">
      <c r="B110" s="113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</row>
    <row r="111" spans="2:18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</row>
    <row r="112" spans="2:18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</row>
    <row r="113" spans="2:18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</row>
    <row r="114" spans="2:18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</row>
    <row r="115" spans="2:18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</row>
    <row r="116" spans="2:18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</row>
    <row r="117" spans="2:18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</row>
    <row r="118" spans="2:18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</row>
    <row r="119" spans="2:18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</row>
    <row r="120" spans="2:18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</row>
    <row r="121" spans="2:18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</row>
    <row r="122" spans="2:18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</row>
    <row r="123" spans="2:18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</row>
    <row r="124" spans="2:18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</row>
    <row r="125" spans="2:18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</row>
    <row r="126" spans="2:18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</row>
    <row r="127" spans="2:18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</row>
    <row r="128" spans="2:18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</row>
    <row r="129" spans="2:18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</row>
    <row r="130" spans="2:18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</row>
    <row r="131" spans="2:18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</row>
    <row r="132" spans="2:18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</row>
    <row r="133" spans="2:18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</row>
    <row r="134" spans="2:18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</row>
    <row r="135" spans="2:18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</row>
    <row r="136" spans="2:18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</row>
    <row r="137" spans="2:18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</row>
    <row r="138" spans="2:18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</row>
    <row r="139" spans="2:18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</row>
    <row r="140" spans="2:18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</row>
    <row r="141" spans="2:18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</row>
    <row r="142" spans="2:18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</row>
    <row r="143" spans="2:18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</row>
    <row r="144" spans="2:18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</row>
    <row r="145" spans="2:18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</row>
    <row r="146" spans="2:18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</row>
    <row r="147" spans="2:18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</row>
    <row r="148" spans="2:18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</row>
    <row r="149" spans="2:18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</row>
    <row r="150" spans="2:18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</row>
    <row r="151" spans="2:18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</row>
    <row r="152" spans="2:18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</row>
    <row r="153" spans="2:18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</row>
    <row r="154" spans="2:18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</row>
    <row r="155" spans="2:18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</row>
    <row r="156" spans="2:18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</row>
    <row r="157" spans="2:18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</row>
    <row r="158" spans="2:18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</row>
    <row r="159" spans="2:18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</row>
    <row r="160" spans="2:18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</row>
    <row r="161" spans="2:18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</row>
    <row r="162" spans="2:18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</row>
    <row r="163" spans="2:18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</row>
    <row r="164" spans="2:18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</row>
    <row r="165" spans="2:18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</row>
    <row r="166" spans="2:18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</row>
    <row r="167" spans="2:18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</row>
    <row r="168" spans="2:18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</row>
    <row r="169" spans="2:18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</row>
    <row r="170" spans="2:18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</row>
    <row r="171" spans="2:18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</row>
    <row r="172" spans="2:18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</row>
    <row r="173" spans="2:18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</row>
    <row r="174" spans="2:18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</row>
    <row r="175" spans="2:18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</row>
    <row r="176" spans="2:18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</row>
    <row r="177" spans="2:18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</row>
    <row r="178" spans="2:18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</row>
    <row r="179" spans="2:18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</row>
    <row r="180" spans="2:18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</row>
    <row r="181" spans="2:18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</row>
    <row r="182" spans="2:18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</row>
    <row r="183" spans="2:18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</row>
    <row r="184" spans="2:18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</row>
    <row r="185" spans="2:18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</row>
    <row r="186" spans="2:18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</row>
    <row r="187" spans="2:18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</row>
    <row r="188" spans="2:18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</row>
    <row r="189" spans="2:18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</row>
    <row r="190" spans="2:18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</row>
    <row r="191" spans="2:18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</row>
    <row r="192" spans="2:18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</row>
    <row r="193" spans="2:18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</row>
    <row r="194" spans="2:18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</row>
    <row r="195" spans="2:18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</row>
    <row r="196" spans="2:18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</row>
    <row r="197" spans="2:18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</row>
    <row r="198" spans="2:18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</row>
    <row r="199" spans="2:18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</row>
    <row r="200" spans="2:18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</row>
    <row r="201" spans="2:18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</row>
    <row r="202" spans="2:18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</row>
    <row r="203" spans="2:18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</row>
    <row r="204" spans="2:18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</row>
    <row r="205" spans="2:18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</row>
    <row r="206" spans="2:18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</row>
    <row r="207" spans="2:18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</row>
    <row r="208" spans="2:18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</row>
    <row r="209" spans="2:18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</row>
    <row r="210" spans="2:18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</row>
    <row r="211" spans="2:18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</row>
    <row r="212" spans="2:18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</row>
    <row r="213" spans="2:18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</row>
    <row r="214" spans="2:18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</row>
    <row r="215" spans="2:18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</row>
    <row r="216" spans="2:18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</row>
    <row r="217" spans="2:18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</row>
    <row r="218" spans="2:18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</row>
    <row r="219" spans="2:18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</row>
    <row r="220" spans="2:18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</row>
    <row r="221" spans="2:18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</row>
    <row r="222" spans="2:18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</row>
    <row r="223" spans="2:18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</row>
    <row r="224" spans="2:18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</row>
    <row r="225" spans="2:18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</row>
    <row r="226" spans="2:18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</row>
    <row r="227" spans="2:18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</row>
    <row r="228" spans="2:18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</row>
    <row r="229" spans="2:18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</row>
    <row r="230" spans="2:18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</row>
    <row r="231" spans="2:18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</row>
    <row r="232" spans="2:18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</row>
    <row r="233" spans="2:18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</row>
    <row r="234" spans="2:18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</row>
    <row r="235" spans="2:18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</row>
    <row r="236" spans="2:18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</row>
    <row r="237" spans="2:18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</row>
    <row r="238" spans="2:18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</row>
    <row r="239" spans="2:18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</row>
    <row r="240" spans="2:18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</row>
    <row r="241" spans="2:18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</row>
    <row r="242" spans="2:18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</row>
    <row r="243" spans="2:18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</row>
    <row r="244" spans="2:18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</row>
    <row r="245" spans="2:18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</row>
    <row r="246" spans="2:18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</row>
    <row r="247" spans="2:18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</row>
    <row r="248" spans="2:18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</row>
    <row r="249" spans="2:18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</row>
    <row r="250" spans="2:18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</row>
    <row r="251" spans="2:18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</row>
    <row r="252" spans="2:18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</row>
    <row r="253" spans="2:18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</row>
    <row r="254" spans="2:18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</row>
    <row r="255" spans="2:18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</row>
    <row r="256" spans="2:18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</row>
    <row r="257" spans="2:18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</row>
    <row r="258" spans="2:18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</row>
    <row r="259" spans="2:18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</row>
    <row r="260" spans="2:18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</row>
    <row r="261" spans="2:18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</row>
    <row r="262" spans="2:18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</row>
    <row r="263" spans="2:18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</row>
    <row r="264" spans="2:18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</row>
    <row r="265" spans="2:18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</row>
    <row r="266" spans="2:18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</row>
    <row r="267" spans="2:18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</row>
    <row r="268" spans="2:18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</row>
    <row r="269" spans="2:18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</row>
    <row r="270" spans="2:18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</row>
    <row r="271" spans="2:18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</row>
    <row r="272" spans="2:18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</row>
    <row r="273" spans="2:18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</row>
    <row r="274" spans="2:18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</row>
    <row r="275" spans="2:18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</row>
    <row r="276" spans="2:18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</row>
    <row r="277" spans="2:18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</row>
    <row r="278" spans="2:18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</row>
    <row r="279" spans="2:18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</row>
    <row r="280" spans="2:18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</row>
    <row r="281" spans="2:18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</row>
    <row r="282" spans="2:18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</row>
    <row r="283" spans="2:18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</row>
    <row r="284" spans="2:18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</row>
    <row r="285" spans="2:18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</row>
    <row r="286" spans="2:18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</row>
    <row r="287" spans="2:18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</row>
    <row r="288" spans="2:18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</row>
    <row r="289" spans="2:18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</row>
    <row r="290" spans="2:18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</row>
    <row r="291" spans="2:18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</row>
    <row r="292" spans="2:18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</row>
    <row r="293" spans="2:18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</row>
    <row r="294" spans="2:18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</row>
    <row r="295" spans="2:18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</row>
    <row r="296" spans="2:18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</row>
    <row r="297" spans="2:18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</row>
    <row r="298" spans="2:18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</row>
    <row r="299" spans="2:18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</row>
    <row r="300" spans="2:18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</row>
    <row r="301" spans="2:18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</row>
    <row r="302" spans="2:18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</row>
    <row r="303" spans="2:18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</row>
    <row r="304" spans="2:18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</row>
    <row r="305" spans="2:18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</row>
    <row r="306" spans="2:18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</row>
    <row r="307" spans="2:18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</row>
    <row r="308" spans="2:18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</row>
    <row r="309" spans="2:18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</row>
    <row r="310" spans="2:18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</row>
    <row r="311" spans="2:18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</row>
    <row r="312" spans="2:18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</row>
    <row r="313" spans="2:18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</row>
    <row r="314" spans="2:18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</row>
    <row r="315" spans="2:18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</row>
    <row r="316" spans="2:18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</row>
    <row r="317" spans="2:18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</row>
    <row r="318" spans="2:18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</row>
    <row r="319" spans="2:18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</row>
    <row r="320" spans="2:18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</row>
    <row r="321" spans="2:18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</row>
    <row r="322" spans="2:18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</row>
    <row r="323" spans="2:18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</row>
    <row r="324" spans="2:18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</row>
    <row r="325" spans="2:18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</row>
    <row r="326" spans="2:18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</row>
    <row r="327" spans="2:18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</row>
    <row r="328" spans="2:18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</row>
    <row r="329" spans="2:18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</row>
    <row r="330" spans="2:18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</row>
    <row r="331" spans="2:18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</row>
    <row r="332" spans="2:18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</row>
    <row r="333" spans="2:18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</row>
    <row r="334" spans="2:18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</row>
    <row r="335" spans="2:18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</row>
    <row r="336" spans="2:18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</row>
    <row r="337" spans="2:18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</row>
    <row r="338" spans="2:18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</row>
    <row r="339" spans="2:18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</row>
    <row r="340" spans="2:18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</row>
    <row r="341" spans="2:18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</row>
    <row r="342" spans="2:18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</row>
    <row r="343" spans="2:18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</row>
    <row r="344" spans="2:18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</row>
    <row r="345" spans="2:18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</row>
    <row r="346" spans="2:18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</row>
    <row r="347" spans="2:18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</row>
    <row r="348" spans="2:18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</row>
    <row r="349" spans="2:18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</row>
    <row r="350" spans="2:18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</row>
    <row r="351" spans="2:18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</row>
    <row r="352" spans="2:18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</row>
    <row r="353" spans="2:18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</row>
    <row r="354" spans="2:18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</row>
    <row r="355" spans="2:18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</row>
    <row r="356" spans="2:18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</row>
    <row r="357" spans="2:18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</row>
    <row r="358" spans="2:18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</row>
    <row r="359" spans="2:18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</row>
    <row r="360" spans="2:18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</row>
    <row r="361" spans="2:18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</row>
    <row r="362" spans="2:18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</row>
    <row r="363" spans="2:18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</row>
    <row r="364" spans="2:18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</row>
    <row r="365" spans="2:18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</row>
    <row r="366" spans="2:18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</row>
    <row r="367" spans="2:18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</row>
    <row r="368" spans="2:18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</row>
    <row r="369" spans="2:18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</row>
    <row r="370" spans="2:18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</row>
    <row r="371" spans="2:18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</row>
    <row r="372" spans="2:18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</row>
    <row r="373" spans="2:18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</row>
    <row r="374" spans="2:18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</row>
    <row r="375" spans="2:18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</row>
    <row r="376" spans="2:18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</row>
    <row r="377" spans="2:18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</row>
    <row r="378" spans="2:18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</row>
    <row r="379" spans="2:18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</row>
    <row r="380" spans="2:18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</row>
    <row r="381" spans="2:18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</row>
    <row r="382" spans="2:18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</row>
    <row r="383" spans="2:18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</row>
    <row r="384" spans="2:18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</row>
    <row r="385" spans="2:18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</row>
    <row r="386" spans="2:18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</row>
    <row r="387" spans="2:18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</row>
    <row r="388" spans="2:18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</row>
    <row r="389" spans="2:18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</row>
    <row r="390" spans="2:18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</row>
    <row r="391" spans="2:18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</row>
    <row r="392" spans="2:18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</row>
    <row r="393" spans="2:18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</row>
    <row r="394" spans="2:18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</row>
    <row r="395" spans="2:18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</row>
    <row r="396" spans="2:18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</row>
    <row r="397" spans="2:18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</row>
    <row r="398" spans="2:18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</row>
    <row r="399" spans="2:18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</row>
    <row r="400" spans="2:18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</row>
    <row r="401" spans="2:18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</row>
    <row r="402" spans="2:18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</row>
    <row r="403" spans="2:18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</row>
    <row r="404" spans="2:18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</row>
    <row r="405" spans="2:18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</row>
    <row r="406" spans="2:18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</row>
    <row r="407" spans="2:18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</row>
    <row r="408" spans="2:18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</row>
    <row r="409" spans="2:18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</row>
    <row r="410" spans="2:18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</row>
    <row r="411" spans="2:18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</row>
    <row r="412" spans="2:18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</row>
    <row r="413" spans="2:18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</row>
    <row r="414" spans="2:18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</row>
    <row r="415" spans="2:18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</row>
    <row r="416" spans="2:18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</row>
    <row r="417" spans="2:18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</row>
    <row r="418" spans="2:18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</row>
    <row r="419" spans="2:18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</row>
    <row r="420" spans="2:18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</row>
    <row r="421" spans="2:18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</row>
    <row r="422" spans="2:18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</row>
    <row r="423" spans="2:18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</row>
    <row r="424" spans="2:18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</row>
    <row r="425" spans="2:18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</row>
    <row r="426" spans="2:18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</row>
    <row r="427" spans="2:18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</row>
    <row r="428" spans="2:18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</row>
    <row r="429" spans="2:18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</row>
    <row r="430" spans="2:18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</row>
    <row r="431" spans="2:18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</row>
    <row r="432" spans="2:18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</row>
    <row r="433" spans="2:18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</row>
    <row r="434" spans="2:18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</row>
    <row r="435" spans="2:18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</row>
    <row r="436" spans="2:18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</row>
    <row r="437" spans="2:18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</row>
    <row r="438" spans="2:18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</row>
    <row r="439" spans="2:18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</row>
    <row r="440" spans="2:18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</row>
    <row r="441" spans="2:18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</row>
    <row r="442" spans="2:18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</row>
    <row r="443" spans="2:18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</row>
    <row r="444" spans="2:18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</row>
    <row r="445" spans="2:18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</row>
    <row r="446" spans="2:18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</row>
    <row r="447" spans="2:18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</row>
    <row r="448" spans="2:18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</row>
    <row r="449" spans="2:18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</row>
    <row r="450" spans="2:18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</row>
    <row r="451" spans="2:18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</row>
    <row r="452" spans="2:18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</row>
    <row r="453" spans="2:18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</row>
    <row r="454" spans="2:18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</row>
    <row r="455" spans="2:18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</row>
    <row r="456" spans="2:18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</row>
    <row r="457" spans="2:18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</row>
    <row r="458" spans="2:18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</row>
    <row r="459" spans="2:18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</row>
    <row r="460" spans="2:18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</row>
    <row r="461" spans="2:18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</row>
    <row r="462" spans="2:18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</row>
    <row r="463" spans="2:18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</row>
    <row r="464" spans="2:18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</row>
    <row r="465" spans="2:18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</row>
    <row r="466" spans="2:18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</row>
    <row r="467" spans="2:18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</row>
    <row r="468" spans="2:18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</row>
    <row r="469" spans="2:18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</row>
    <row r="470" spans="2:18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</row>
    <row r="471" spans="2:18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</row>
    <row r="472" spans="2:18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</row>
    <row r="473" spans="2:18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</row>
    <row r="474" spans="2:18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</row>
    <row r="475" spans="2:18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</row>
    <row r="476" spans="2:18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</row>
    <row r="477" spans="2:18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</row>
    <row r="478" spans="2:18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</row>
    <row r="479" spans="2:18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</row>
    <row r="480" spans="2:18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</row>
    <row r="481" spans="2:18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</row>
    <row r="482" spans="2:18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</row>
    <row r="483" spans="2:18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</row>
    <row r="484" spans="2:18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</row>
    <row r="485" spans="2:18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</row>
    <row r="486" spans="2:18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</row>
    <row r="487" spans="2:18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</row>
    <row r="488" spans="2:18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</row>
    <row r="489" spans="2:18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</row>
    <row r="490" spans="2:18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</row>
    <row r="491" spans="2:18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</row>
    <row r="492" spans="2:18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</row>
    <row r="493" spans="2:18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</row>
    <row r="494" spans="2:18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</row>
    <row r="495" spans="2:18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</row>
    <row r="496" spans="2:18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</row>
    <row r="497" spans="2:18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</row>
    <row r="498" spans="2:18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</row>
    <row r="499" spans="2:18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</row>
    <row r="500" spans="2:18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</row>
    <row r="501" spans="2:18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</row>
    <row r="502" spans="2:18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</row>
    <row r="503" spans="2:18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</row>
    <row r="504" spans="2:18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</row>
    <row r="505" spans="2:18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</row>
    <row r="506" spans="2:18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</row>
    <row r="507" spans="2:18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</row>
    <row r="508" spans="2:18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</row>
    <row r="509" spans="2:18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</row>
    <row r="510" spans="2:18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</row>
    <row r="511" spans="2:18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5:D65"/>
  </mergeCells>
  <phoneticPr fontId="4" type="noConversion"/>
  <dataValidations count="1">
    <dataValidation allowBlank="1" showInputMessage="1" showErrorMessage="1" sqref="N10:Q10 N9 N1:N7 C5:C29 O1:Q9 E1:I30 D1:D29 C66:D1048576 C32:D64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141</v>
      </c>
      <c r="C1" s="67" t="s" vm="1">
        <v>221</v>
      </c>
    </row>
    <row r="2" spans="2:16">
      <c r="B2" s="46" t="s">
        <v>140</v>
      </c>
      <c r="C2" s="67" t="s">
        <v>222</v>
      </c>
    </row>
    <row r="3" spans="2:16">
      <c r="B3" s="46" t="s">
        <v>142</v>
      </c>
      <c r="C3" s="67" t="s">
        <v>223</v>
      </c>
    </row>
    <row r="4" spans="2:16">
      <c r="B4" s="46" t="s">
        <v>143</v>
      </c>
      <c r="C4" s="67">
        <v>12152</v>
      </c>
    </row>
    <row r="6" spans="2:16" ht="26.25" customHeight="1">
      <c r="B6" s="127" t="s">
        <v>182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78.75">
      <c r="B7" s="21" t="s">
        <v>111</v>
      </c>
      <c r="C7" s="29" t="s">
        <v>44</v>
      </c>
      <c r="D7" s="29" t="s">
        <v>65</v>
      </c>
      <c r="E7" s="29" t="s">
        <v>14</v>
      </c>
      <c r="F7" s="29" t="s">
        <v>66</v>
      </c>
      <c r="G7" s="29" t="s">
        <v>99</v>
      </c>
      <c r="H7" s="29" t="s">
        <v>17</v>
      </c>
      <c r="I7" s="29" t="s">
        <v>98</v>
      </c>
      <c r="J7" s="29" t="s">
        <v>16</v>
      </c>
      <c r="K7" s="29" t="s">
        <v>177</v>
      </c>
      <c r="L7" s="29" t="s">
        <v>197</v>
      </c>
      <c r="M7" s="29" t="s">
        <v>178</v>
      </c>
      <c r="N7" s="29" t="s">
        <v>58</v>
      </c>
      <c r="O7" s="29" t="s">
        <v>144</v>
      </c>
      <c r="P7" s="30" t="s">
        <v>146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204</v>
      </c>
      <c r="M8" s="31" t="s">
        <v>200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2562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19">
        <v>0</v>
      </c>
      <c r="N10" s="84"/>
      <c r="O10" s="120">
        <v>0</v>
      </c>
      <c r="P10" s="120">
        <v>0</v>
      </c>
    </row>
    <row r="11" spans="2:16" ht="20.25" customHeight="1">
      <c r="B11" s="115" t="s">
        <v>212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</row>
    <row r="12" spans="2:16">
      <c r="B12" s="115" t="s">
        <v>107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2:16">
      <c r="B13" s="115" t="s">
        <v>203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2:16"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2:16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2:16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2:16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2:16"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</row>
    <row r="19" spans="2:16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2:16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2:16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</row>
    <row r="22" spans="2:16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  <row r="23" spans="2:16"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</row>
    <row r="24" spans="2:16"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</row>
    <row r="25" spans="2:16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</row>
    <row r="26" spans="2:16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2:16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</row>
    <row r="28" spans="2:16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2:16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2:16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2:16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</row>
    <row r="32" spans="2:16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2:16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</row>
    <row r="34" spans="2:16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2:16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</row>
    <row r="36" spans="2:16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</row>
    <row r="37" spans="2:16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</row>
    <row r="38" spans="2:16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2:16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2:16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</row>
    <row r="41" spans="2:16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2:16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</row>
    <row r="43" spans="2:16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2:16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</row>
    <row r="45" spans="2:16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2:16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</row>
    <row r="47" spans="2:16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2:16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</row>
    <row r="49" spans="2:16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</row>
    <row r="50" spans="2:16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</row>
    <row r="51" spans="2:16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</row>
    <row r="52" spans="2:16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2:16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</row>
    <row r="54" spans="2:16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spans="2:16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</row>
    <row r="56" spans="2:16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2:16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</row>
    <row r="58" spans="2:16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</row>
    <row r="59" spans="2:16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</row>
    <row r="60" spans="2:16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pans="2:16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</row>
    <row r="62" spans="2:16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pans="2:16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</row>
    <row r="64" spans="2:16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</row>
    <row r="65" spans="2:16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</row>
    <row r="66" spans="2:16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2:16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</row>
    <row r="68" spans="2:16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2:16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</row>
    <row r="70" spans="2:16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</row>
    <row r="71" spans="2:16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2:16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</row>
    <row r="73" spans="2:16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</row>
    <row r="74" spans="2:16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</row>
    <row r="75" spans="2:16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2:16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</row>
    <row r="77" spans="2:16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</row>
    <row r="78" spans="2:16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</row>
    <row r="79" spans="2:16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</row>
    <row r="80" spans="2:16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2:16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</row>
    <row r="82" spans="2:16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</row>
    <row r="83" spans="2:16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</row>
    <row r="84" spans="2:16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</row>
    <row r="85" spans="2:16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2:16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</row>
    <row r="87" spans="2:16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</row>
    <row r="88" spans="2:16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</row>
    <row r="89" spans="2:16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</row>
    <row r="90" spans="2:16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2:16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</row>
    <row r="92" spans="2:16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</row>
    <row r="93" spans="2:16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</row>
    <row r="94" spans="2:16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</row>
    <row r="95" spans="2:16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</row>
    <row r="96" spans="2:16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2:16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2:16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</row>
    <row r="99" spans="2:16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</row>
    <row r="100" spans="2:16"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</row>
    <row r="101" spans="2:16"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</row>
    <row r="102" spans="2:16"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</row>
    <row r="103" spans="2:16"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</row>
    <row r="104" spans="2:16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</row>
    <row r="105" spans="2:16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2:16"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</row>
    <row r="107" spans="2:16"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</row>
    <row r="108" spans="2:16"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</row>
    <row r="109" spans="2:16"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</row>
    <row r="110" spans="2:16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</row>
    <row r="219" spans="2:16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</row>
    <row r="220" spans="2:16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</row>
    <row r="221" spans="2:16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</row>
    <row r="222" spans="2:16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2:16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4" spans="2:16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</row>
    <row r="225" spans="2:16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2:16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</row>
    <row r="227" spans="2:16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</row>
    <row r="228" spans="2:16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</row>
    <row r="229" spans="2:16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</row>
    <row r="230" spans="2:16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</row>
    <row r="231" spans="2:16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</row>
    <row r="232" spans="2:16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</row>
    <row r="233" spans="2:16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</row>
    <row r="234" spans="2:16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</row>
    <row r="235" spans="2:16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</row>
    <row r="236" spans="2:16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</row>
    <row r="237" spans="2:16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</row>
    <row r="238" spans="2:16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</row>
    <row r="239" spans="2:16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</row>
    <row r="240" spans="2:16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</row>
    <row r="241" spans="2:16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</row>
    <row r="242" spans="2:16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</row>
    <row r="243" spans="2:16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</row>
    <row r="244" spans="2:16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</row>
    <row r="245" spans="2:16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</row>
    <row r="246" spans="2:16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</row>
    <row r="247" spans="2:16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</row>
    <row r="248" spans="2:16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</row>
    <row r="249" spans="2:16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</row>
    <row r="250" spans="2:16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</row>
    <row r="251" spans="2:16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</row>
    <row r="252" spans="2:16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3" spans="2:16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</row>
    <row r="254" spans="2:16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</row>
    <row r="255" spans="2:16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</row>
    <row r="256" spans="2:16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</row>
    <row r="257" spans="2:16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</row>
    <row r="258" spans="2:16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</row>
    <row r="259" spans="2:16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</row>
    <row r="260" spans="2:16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</row>
    <row r="261" spans="2:16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</row>
    <row r="262" spans="2:16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</row>
    <row r="263" spans="2:16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</row>
    <row r="264" spans="2:16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</row>
    <row r="265" spans="2:16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</row>
    <row r="266" spans="2:16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</row>
    <row r="267" spans="2:16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</row>
    <row r="268" spans="2:16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</row>
    <row r="269" spans="2:16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</row>
    <row r="270" spans="2:16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</row>
    <row r="271" spans="2:16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2" spans="2:16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</row>
    <row r="273" spans="2:16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</row>
    <row r="274" spans="2:16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</row>
    <row r="275" spans="2:16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</row>
    <row r="276" spans="2:16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</row>
    <row r="277" spans="2:16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</row>
    <row r="278" spans="2:16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</row>
    <row r="279" spans="2:16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</row>
    <row r="280" spans="2:16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</row>
    <row r="281" spans="2:16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</row>
    <row r="282" spans="2:16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</row>
    <row r="283" spans="2:16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</row>
    <row r="284" spans="2:16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</row>
    <row r="285" spans="2:16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</row>
    <row r="286" spans="2:16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</row>
    <row r="287" spans="2:16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</row>
    <row r="288" spans="2:16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</row>
    <row r="289" spans="2:16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</row>
    <row r="290" spans="2:16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</row>
    <row r="291" spans="2:16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</row>
    <row r="292" spans="2:16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</row>
    <row r="293" spans="2:16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</row>
    <row r="294" spans="2:16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</row>
    <row r="295" spans="2:16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</row>
    <row r="296" spans="2:16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</row>
    <row r="297" spans="2:16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</row>
    <row r="298" spans="2:16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</row>
    <row r="299" spans="2:16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</row>
    <row r="300" spans="2:16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</row>
    <row r="301" spans="2:16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</row>
    <row r="302" spans="2:16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</row>
    <row r="303" spans="2:16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</row>
    <row r="304" spans="2:16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</row>
    <row r="305" spans="2:16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</row>
    <row r="306" spans="2:16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</row>
    <row r="307" spans="2:16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</row>
    <row r="308" spans="2:16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</row>
    <row r="309" spans="2:16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</row>
    <row r="310" spans="2:16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</row>
    <row r="311" spans="2:16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</row>
    <row r="312" spans="2:16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</row>
    <row r="313" spans="2:16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</row>
    <row r="314" spans="2:16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</row>
    <row r="315" spans="2:16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</row>
    <row r="316" spans="2:16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</row>
    <row r="317" spans="2:16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</row>
    <row r="318" spans="2:16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</row>
    <row r="319" spans="2:16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</row>
    <row r="320" spans="2:16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</row>
    <row r="321" spans="2:16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</row>
    <row r="322" spans="2:16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</row>
    <row r="323" spans="2:16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</row>
    <row r="324" spans="2:16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</row>
    <row r="325" spans="2:16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</row>
    <row r="326" spans="2:16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</row>
    <row r="327" spans="2:16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</row>
    <row r="328" spans="2:16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</row>
    <row r="329" spans="2:16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</row>
    <row r="330" spans="2:16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</row>
    <row r="331" spans="2:16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</row>
    <row r="332" spans="2:16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</row>
    <row r="333" spans="2:16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</row>
    <row r="334" spans="2:16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</row>
    <row r="335" spans="2:16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</row>
    <row r="336" spans="2:16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</row>
    <row r="337" spans="2:16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</row>
    <row r="338" spans="2:16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</row>
    <row r="339" spans="2:16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</row>
    <row r="340" spans="2:16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</row>
    <row r="341" spans="2:16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</row>
    <row r="342" spans="2:16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</row>
    <row r="343" spans="2:16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</row>
    <row r="344" spans="2:16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</row>
    <row r="345" spans="2:16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</row>
    <row r="346" spans="2:16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</row>
    <row r="347" spans="2:16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</row>
    <row r="348" spans="2:16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</row>
    <row r="349" spans="2:16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</row>
    <row r="350" spans="2:16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</row>
    <row r="351" spans="2:16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</row>
    <row r="352" spans="2:16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</row>
    <row r="353" spans="2:16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</row>
    <row r="354" spans="2:16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</row>
    <row r="355" spans="2:16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</row>
    <row r="356" spans="2:16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</row>
    <row r="357" spans="2:16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</row>
    <row r="358" spans="2:16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</row>
    <row r="359" spans="2:16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</row>
    <row r="360" spans="2:16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</row>
    <row r="361" spans="2:16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</row>
    <row r="362" spans="2:16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</row>
    <row r="363" spans="2:16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</row>
    <row r="364" spans="2:16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</row>
    <row r="365" spans="2:16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</row>
    <row r="366" spans="2:16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</row>
    <row r="367" spans="2:16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</row>
    <row r="368" spans="2:16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</row>
    <row r="369" spans="2:16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</row>
    <row r="370" spans="2:16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</row>
    <row r="371" spans="2:16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</row>
    <row r="372" spans="2:16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</row>
    <row r="373" spans="2:16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</row>
    <row r="374" spans="2:16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</row>
    <row r="375" spans="2:16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</row>
    <row r="376" spans="2:16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</row>
    <row r="377" spans="2:16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</row>
    <row r="378" spans="2:16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</row>
    <row r="379" spans="2:16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</row>
    <row r="380" spans="2:16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</row>
    <row r="381" spans="2:16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</row>
    <row r="382" spans="2:16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</row>
    <row r="383" spans="2:16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</row>
    <row r="384" spans="2:16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</row>
    <row r="385" spans="2:16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</row>
    <row r="386" spans="2:16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</row>
    <row r="387" spans="2:16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</row>
    <row r="388" spans="2:16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</row>
    <row r="389" spans="2:16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</row>
    <row r="390" spans="2:16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</row>
    <row r="391" spans="2:16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</row>
    <row r="392" spans="2:16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</row>
    <row r="393" spans="2:16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</row>
    <row r="394" spans="2:16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</row>
    <row r="395" spans="2:16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</row>
    <row r="396" spans="2:16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</row>
    <row r="397" spans="2:16">
      <c r="B397" s="121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</row>
    <row r="398" spans="2:16">
      <c r="B398" s="121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</row>
    <row r="399" spans="2:16">
      <c r="B399" s="122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</row>
    <row r="400" spans="2:16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</row>
    <row r="401" spans="2:16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</row>
    <row r="402" spans="2:16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</row>
    <row r="403" spans="2:16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</row>
    <row r="404" spans="2:16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</row>
    <row r="405" spans="2:16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</row>
    <row r="406" spans="2:16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</row>
    <row r="407" spans="2:16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</row>
    <row r="408" spans="2:16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</row>
    <row r="409" spans="2:16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</row>
    <row r="410" spans="2:16">
      <c r="B410" s="113"/>
      <c r="C410" s="113"/>
      <c r="D410" s="113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</row>
    <row r="411" spans="2:16">
      <c r="B411" s="113"/>
      <c r="C411" s="113"/>
      <c r="D411" s="113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</row>
    <row r="412" spans="2:16">
      <c r="B412" s="113"/>
      <c r="C412" s="113"/>
      <c r="D412" s="113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</row>
    <row r="413" spans="2:16">
      <c r="B413" s="113"/>
      <c r="C413" s="113"/>
      <c r="D413" s="113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</row>
    <row r="414" spans="2:16">
      <c r="B414" s="113"/>
      <c r="C414" s="113"/>
      <c r="D414" s="113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</row>
    <row r="415" spans="2:16">
      <c r="B415" s="113"/>
      <c r="C415" s="113"/>
      <c r="D415" s="113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</row>
    <row r="416" spans="2:16">
      <c r="B416" s="113"/>
      <c r="C416" s="113"/>
      <c r="D416" s="113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</row>
    <row r="417" spans="2:16">
      <c r="B417" s="113"/>
      <c r="C417" s="113"/>
      <c r="D417" s="113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</row>
    <row r="418" spans="2:16">
      <c r="B418" s="113"/>
      <c r="C418" s="113"/>
      <c r="D418" s="113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</row>
    <row r="419" spans="2:16">
      <c r="B419" s="113"/>
      <c r="C419" s="113"/>
      <c r="D419" s="113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</row>
    <row r="420" spans="2:16">
      <c r="B420" s="113"/>
      <c r="C420" s="113"/>
      <c r="D420" s="113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</row>
    <row r="421" spans="2:16">
      <c r="B421" s="113"/>
      <c r="C421" s="113"/>
      <c r="D421" s="113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</row>
    <row r="422" spans="2:16">
      <c r="B422" s="113"/>
      <c r="C422" s="113"/>
      <c r="D422" s="113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</row>
    <row r="423" spans="2:16">
      <c r="B423" s="113"/>
      <c r="C423" s="113"/>
      <c r="D423" s="113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</row>
    <row r="424" spans="2:16">
      <c r="B424" s="113"/>
      <c r="C424" s="113"/>
      <c r="D424" s="113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</row>
    <row r="425" spans="2:16">
      <c r="B425" s="113"/>
      <c r="C425" s="113"/>
      <c r="D425" s="113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</row>
    <row r="426" spans="2:16">
      <c r="B426" s="113"/>
      <c r="C426" s="113"/>
      <c r="D426" s="113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</row>
    <row r="427" spans="2:16">
      <c r="B427" s="113"/>
      <c r="C427" s="113"/>
      <c r="D427" s="113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</row>
    <row r="428" spans="2:16">
      <c r="B428" s="113"/>
      <c r="C428" s="113"/>
      <c r="D428" s="113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</row>
    <row r="429" spans="2:16">
      <c r="B429" s="113"/>
      <c r="C429" s="113"/>
      <c r="D429" s="113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</row>
    <row r="430" spans="2:16">
      <c r="B430" s="113"/>
      <c r="C430" s="113"/>
      <c r="D430" s="113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</row>
    <row r="431" spans="2:16">
      <c r="B431" s="113"/>
      <c r="C431" s="113"/>
      <c r="D431" s="113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</row>
    <row r="432" spans="2:16">
      <c r="B432" s="113"/>
      <c r="C432" s="113"/>
      <c r="D432" s="113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</row>
    <row r="433" spans="2:16">
      <c r="B433" s="113"/>
      <c r="C433" s="113"/>
      <c r="D433" s="113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</row>
    <row r="434" spans="2:16">
      <c r="B434" s="113"/>
      <c r="C434" s="113"/>
      <c r="D434" s="113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</row>
    <row r="435" spans="2:16">
      <c r="B435" s="113"/>
      <c r="C435" s="113"/>
      <c r="D435" s="113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</row>
    <row r="436" spans="2:16">
      <c r="B436" s="113"/>
      <c r="C436" s="113"/>
      <c r="D436" s="113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</row>
    <row r="437" spans="2:16">
      <c r="B437" s="113"/>
      <c r="C437" s="113"/>
      <c r="D437" s="113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</row>
    <row r="438" spans="2:16">
      <c r="B438" s="113"/>
      <c r="C438" s="113"/>
      <c r="D438" s="113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</row>
    <row r="439" spans="2:16">
      <c r="B439" s="113"/>
      <c r="C439" s="113"/>
      <c r="D439" s="113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</row>
    <row r="440" spans="2:16">
      <c r="B440" s="113"/>
      <c r="C440" s="113"/>
      <c r="D440" s="113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</row>
    <row r="441" spans="2:16">
      <c r="B441" s="113"/>
      <c r="C441" s="113"/>
      <c r="D441" s="113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</row>
    <row r="442" spans="2:16">
      <c r="B442" s="113"/>
      <c r="C442" s="113"/>
      <c r="D442" s="113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</row>
    <row r="443" spans="2:16">
      <c r="B443" s="113"/>
      <c r="C443" s="113"/>
      <c r="D443" s="113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</row>
    <row r="444" spans="2:16">
      <c r="B444" s="113"/>
      <c r="C444" s="113"/>
      <c r="D444" s="113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</row>
    <row r="445" spans="2:16">
      <c r="B445" s="113"/>
      <c r="C445" s="113"/>
      <c r="D445" s="113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</row>
    <row r="446" spans="2:16">
      <c r="B446" s="113"/>
      <c r="C446" s="113"/>
      <c r="D446" s="113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</row>
    <row r="447" spans="2:16">
      <c r="B447" s="113"/>
      <c r="C447" s="113"/>
      <c r="D447" s="113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</row>
    <row r="448" spans="2:16">
      <c r="B448" s="113"/>
      <c r="C448" s="113"/>
      <c r="D448" s="113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</row>
    <row r="449" spans="2:16">
      <c r="B449" s="113"/>
      <c r="C449" s="113"/>
      <c r="D449" s="113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</row>
    <row r="450" spans="2:16">
      <c r="B450" s="113"/>
      <c r="C450" s="113"/>
      <c r="D450" s="113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</row>
    <row r="451" spans="2:16">
      <c r="B451" s="113"/>
      <c r="C451" s="113"/>
      <c r="D451" s="113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</row>
    <row r="452" spans="2:16">
      <c r="B452" s="113"/>
      <c r="C452" s="113"/>
      <c r="D452" s="113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</row>
    <row r="453" spans="2:16">
      <c r="B453" s="113"/>
      <c r="C453" s="113"/>
      <c r="D453" s="113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</row>
    <row r="454" spans="2:16">
      <c r="B454" s="113"/>
      <c r="C454" s="113"/>
      <c r="D454" s="113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</row>
    <row r="455" spans="2:16">
      <c r="B455" s="113"/>
      <c r="C455" s="113"/>
      <c r="D455" s="113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</row>
    <row r="456" spans="2:16">
      <c r="B456" s="113"/>
      <c r="C456" s="113"/>
      <c r="D456" s="113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</row>
    <row r="457" spans="2:16">
      <c r="B457" s="113"/>
      <c r="C457" s="113"/>
      <c r="D457" s="113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</row>
    <row r="458" spans="2:16">
      <c r="B458" s="113"/>
      <c r="C458" s="113"/>
      <c r="D458" s="113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</row>
    <row r="459" spans="2:16">
      <c r="B459" s="113"/>
      <c r="C459" s="113"/>
      <c r="D459" s="113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</row>
    <row r="460" spans="2:16">
      <c r="B460" s="113"/>
      <c r="C460" s="113"/>
      <c r="D460" s="113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</row>
    <row r="461" spans="2:16">
      <c r="B461" s="113"/>
      <c r="C461" s="113"/>
      <c r="D461" s="113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</row>
    <row r="462" spans="2:16">
      <c r="B462" s="113"/>
      <c r="C462" s="113"/>
      <c r="D462" s="113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</row>
    <row r="463" spans="2:16">
      <c r="B463" s="113"/>
      <c r="C463" s="113"/>
      <c r="D463" s="113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141</v>
      </c>
      <c r="C1" s="67" t="s" vm="1">
        <v>221</v>
      </c>
    </row>
    <row r="2" spans="2:20">
      <c r="B2" s="46" t="s">
        <v>140</v>
      </c>
      <c r="C2" s="67" t="s">
        <v>222</v>
      </c>
    </row>
    <row r="3" spans="2:20">
      <c r="B3" s="46" t="s">
        <v>142</v>
      </c>
      <c r="C3" s="67" t="s">
        <v>223</v>
      </c>
    </row>
    <row r="4" spans="2:20">
      <c r="B4" s="46" t="s">
        <v>143</v>
      </c>
      <c r="C4" s="67">
        <v>12152</v>
      </c>
    </row>
    <row r="6" spans="2:20" ht="26.25" customHeight="1">
      <c r="B6" s="133" t="s">
        <v>169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8"/>
    </row>
    <row r="7" spans="2:20" ht="26.25" customHeight="1">
      <c r="B7" s="133" t="s">
        <v>85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8"/>
    </row>
    <row r="8" spans="2:20" s="3" customFormat="1" ht="78.75">
      <c r="B8" s="36" t="s">
        <v>110</v>
      </c>
      <c r="C8" s="12" t="s">
        <v>44</v>
      </c>
      <c r="D8" s="12" t="s">
        <v>114</v>
      </c>
      <c r="E8" s="12" t="s">
        <v>185</v>
      </c>
      <c r="F8" s="12" t="s">
        <v>112</v>
      </c>
      <c r="G8" s="12" t="s">
        <v>65</v>
      </c>
      <c r="H8" s="12" t="s">
        <v>14</v>
      </c>
      <c r="I8" s="12" t="s">
        <v>66</v>
      </c>
      <c r="J8" s="12" t="s">
        <v>99</v>
      </c>
      <c r="K8" s="12" t="s">
        <v>17</v>
      </c>
      <c r="L8" s="12" t="s">
        <v>98</v>
      </c>
      <c r="M8" s="12" t="s">
        <v>16</v>
      </c>
      <c r="N8" s="12" t="s">
        <v>18</v>
      </c>
      <c r="O8" s="12" t="s">
        <v>197</v>
      </c>
      <c r="P8" s="12" t="s">
        <v>196</v>
      </c>
      <c r="Q8" s="12" t="s">
        <v>61</v>
      </c>
      <c r="R8" s="12" t="s">
        <v>58</v>
      </c>
      <c r="S8" s="12" t="s">
        <v>144</v>
      </c>
      <c r="T8" s="37" t="s">
        <v>146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204</v>
      </c>
      <c r="P9" s="15"/>
      <c r="Q9" s="15" t="s">
        <v>200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8" t="s">
        <v>109</v>
      </c>
      <c r="S10" s="43" t="s">
        <v>147</v>
      </c>
      <c r="T10" s="60" t="s">
        <v>186</v>
      </c>
    </row>
    <row r="11" spans="2:20" s="4" customFormat="1" ht="18" customHeight="1">
      <c r="B11" s="118" t="s">
        <v>2553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119">
        <v>0</v>
      </c>
      <c r="R11" s="84"/>
      <c r="S11" s="120">
        <v>0</v>
      </c>
      <c r="T11" s="120">
        <v>0</v>
      </c>
    </row>
    <row r="12" spans="2:20">
      <c r="B12" s="115" t="s">
        <v>212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2:20">
      <c r="B13" s="115" t="s">
        <v>107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2:20">
      <c r="B14" s="115" t="s">
        <v>195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2:20">
      <c r="B15" s="115" t="s">
        <v>203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2:2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2:20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2:20"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2:20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2:20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2:20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</row>
    <row r="22" spans="2:20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2:20"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2:20"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</row>
    <row r="25" spans="2:20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2:20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7" spans="2:20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</row>
    <row r="28" spans="2:20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2:20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</row>
    <row r="30" spans="2:20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</row>
    <row r="31" spans="2:20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</row>
    <row r="32" spans="2:20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</row>
    <row r="33" spans="2:20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</row>
    <row r="34" spans="2:20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</row>
    <row r="35" spans="2:20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</row>
    <row r="36" spans="2:20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</row>
    <row r="37" spans="2:20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</row>
    <row r="38" spans="2:20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</row>
    <row r="39" spans="2:20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</row>
    <row r="40" spans="2:20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</row>
    <row r="41" spans="2:20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</row>
    <row r="42" spans="2:20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</row>
    <row r="43" spans="2:20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spans="2:20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</row>
    <row r="45" spans="2:20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2:20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</row>
    <row r="47" spans="2:20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</row>
    <row r="48" spans="2:20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</row>
    <row r="49" spans="2:20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</row>
    <row r="50" spans="2:20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2:20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2:20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3" spans="2:20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</row>
    <row r="54" spans="2:20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spans="2:20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</row>
    <row r="56" spans="2:20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</row>
    <row r="57" spans="2:20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</row>
    <row r="58" spans="2:20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</row>
    <row r="59" spans="2:20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</row>
    <row r="60" spans="2:20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</row>
    <row r="61" spans="2:20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</row>
    <row r="62" spans="2:20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</row>
    <row r="63" spans="2:20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</row>
    <row r="64" spans="2:20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</row>
    <row r="65" spans="2:20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</row>
    <row r="66" spans="2:20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</row>
    <row r="67" spans="2:20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</row>
    <row r="68" spans="2:20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</row>
    <row r="69" spans="2:20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</row>
    <row r="70" spans="2:20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</row>
    <row r="71" spans="2:20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</row>
    <row r="72" spans="2:20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</row>
    <row r="73" spans="2:20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</row>
    <row r="74" spans="2:20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</row>
    <row r="75" spans="2:20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</row>
    <row r="76" spans="2:20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</row>
    <row r="77" spans="2:20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</row>
    <row r="78" spans="2:20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</row>
    <row r="79" spans="2:20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</row>
    <row r="80" spans="2:20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</row>
    <row r="81" spans="2:20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</row>
    <row r="82" spans="2:20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</row>
    <row r="83" spans="2:20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</row>
    <row r="84" spans="2:20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</row>
    <row r="85" spans="2:20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</row>
    <row r="86" spans="2:20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</row>
    <row r="87" spans="2:20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</row>
    <row r="88" spans="2:20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</row>
    <row r="89" spans="2:20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</row>
    <row r="90" spans="2:20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</row>
    <row r="91" spans="2:20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</row>
    <row r="92" spans="2:20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</row>
    <row r="93" spans="2:20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</row>
    <row r="94" spans="2:20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</row>
    <row r="95" spans="2:20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</row>
    <row r="96" spans="2:20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</row>
    <row r="97" spans="2:20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</row>
    <row r="98" spans="2:20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</row>
    <row r="99" spans="2:20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</row>
    <row r="100" spans="2:20"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</row>
    <row r="101" spans="2:20"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</row>
    <row r="102" spans="2:20"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</row>
    <row r="103" spans="2:20"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</row>
    <row r="104" spans="2:20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</row>
    <row r="105" spans="2:20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</row>
    <row r="106" spans="2:20"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</row>
    <row r="107" spans="2:20"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</row>
    <row r="108" spans="2:20"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</row>
    <row r="109" spans="2:20"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</row>
    <row r="110" spans="2:20"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33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8.2851562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141</v>
      </c>
      <c r="C1" s="67" t="s" vm="1">
        <v>221</v>
      </c>
    </row>
    <row r="2" spans="2:21">
      <c r="B2" s="46" t="s">
        <v>140</v>
      </c>
      <c r="C2" s="67" t="s">
        <v>222</v>
      </c>
    </row>
    <row r="3" spans="2:21">
      <c r="B3" s="46" t="s">
        <v>142</v>
      </c>
      <c r="C3" s="67" t="s">
        <v>223</v>
      </c>
    </row>
    <row r="4" spans="2:21">
      <c r="B4" s="46" t="s">
        <v>143</v>
      </c>
      <c r="C4" s="67">
        <v>12152</v>
      </c>
    </row>
    <row r="6" spans="2:21" ht="26.25" customHeight="1">
      <c r="B6" s="127" t="s">
        <v>169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9"/>
    </row>
    <row r="7" spans="2:21" ht="26.25" customHeight="1">
      <c r="B7" s="127" t="s">
        <v>86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9"/>
    </row>
    <row r="8" spans="2:21" s="3" customFormat="1" ht="78.75">
      <c r="B8" s="21" t="s">
        <v>110</v>
      </c>
      <c r="C8" s="29" t="s">
        <v>44</v>
      </c>
      <c r="D8" s="29" t="s">
        <v>114</v>
      </c>
      <c r="E8" s="29" t="s">
        <v>185</v>
      </c>
      <c r="F8" s="29" t="s">
        <v>112</v>
      </c>
      <c r="G8" s="29" t="s">
        <v>65</v>
      </c>
      <c r="H8" s="29" t="s">
        <v>14</v>
      </c>
      <c r="I8" s="29" t="s">
        <v>66</v>
      </c>
      <c r="J8" s="29" t="s">
        <v>99</v>
      </c>
      <c r="K8" s="29" t="s">
        <v>17</v>
      </c>
      <c r="L8" s="29" t="s">
        <v>98</v>
      </c>
      <c r="M8" s="29" t="s">
        <v>16</v>
      </c>
      <c r="N8" s="29" t="s">
        <v>18</v>
      </c>
      <c r="O8" s="12" t="s">
        <v>197</v>
      </c>
      <c r="P8" s="29" t="s">
        <v>196</v>
      </c>
      <c r="Q8" s="29" t="s">
        <v>211</v>
      </c>
      <c r="R8" s="29" t="s">
        <v>61</v>
      </c>
      <c r="S8" s="12" t="s">
        <v>58</v>
      </c>
      <c r="T8" s="29" t="s">
        <v>144</v>
      </c>
      <c r="U8" s="13" t="s">
        <v>146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204</v>
      </c>
      <c r="P9" s="31"/>
      <c r="Q9" s="15" t="s">
        <v>200</v>
      </c>
      <c r="R9" s="31" t="s">
        <v>200</v>
      </c>
      <c r="S9" s="15" t="s">
        <v>19</v>
      </c>
      <c r="T9" s="31" t="s">
        <v>200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108</v>
      </c>
      <c r="R10" s="18" t="s">
        <v>109</v>
      </c>
      <c r="S10" s="18" t="s">
        <v>147</v>
      </c>
      <c r="T10" s="18" t="s">
        <v>186</v>
      </c>
      <c r="U10" s="19" t="s">
        <v>206</v>
      </c>
    </row>
    <row r="11" spans="2:21" s="4" customFormat="1" ht="18" customHeight="1">
      <c r="B11" s="68" t="s">
        <v>33</v>
      </c>
      <c r="C11" s="69"/>
      <c r="D11" s="69"/>
      <c r="E11" s="69"/>
      <c r="F11" s="69"/>
      <c r="G11" s="69"/>
      <c r="H11" s="69"/>
      <c r="I11" s="69"/>
      <c r="J11" s="69"/>
      <c r="K11" s="75">
        <v>4.7766864212612861</v>
      </c>
      <c r="L11" s="69"/>
      <c r="M11" s="69"/>
      <c r="N11" s="86">
        <v>1.2086548905766882E-2</v>
      </c>
      <c r="O11" s="75"/>
      <c r="P11" s="77"/>
      <c r="Q11" s="75">
        <v>99.292694376</v>
      </c>
      <c r="R11" s="75">
        <f>R12+R248</f>
        <v>15900.187141508004</v>
      </c>
      <c r="S11" s="69"/>
      <c r="T11" s="76">
        <f t="shared" ref="T11:T42" si="0">IFERROR(R11/$R$11,0)</f>
        <v>1</v>
      </c>
      <c r="U11" s="76">
        <f>R11/'סכום נכסי הקרן'!$C$42</f>
        <v>0.30765477395588836</v>
      </c>
    </row>
    <row r="12" spans="2:21">
      <c r="B12" s="99" t="s">
        <v>191</v>
      </c>
      <c r="C12" s="70"/>
      <c r="D12" s="70"/>
      <c r="E12" s="70"/>
      <c r="F12" s="70"/>
      <c r="G12" s="70"/>
      <c r="H12" s="70"/>
      <c r="I12" s="70"/>
      <c r="J12" s="70"/>
      <c r="K12" s="101">
        <v>4.573284514445608</v>
      </c>
      <c r="L12" s="70"/>
      <c r="M12" s="70"/>
      <c r="N12" s="87">
        <v>1.0775285839448796E-2</v>
      </c>
      <c r="O12" s="101"/>
      <c r="P12" s="79"/>
      <c r="Q12" s="101">
        <v>99.292694376</v>
      </c>
      <c r="R12" s="101">
        <f>R13+R154+R239</f>
        <v>14700.687663052004</v>
      </c>
      <c r="S12" s="70"/>
      <c r="T12" s="78">
        <f t="shared" si="0"/>
        <v>0.92456066914302759</v>
      </c>
      <c r="U12" s="78">
        <f>R12/'סכום נכסי הקרן'!$C$42</f>
        <v>0.28444550367370308</v>
      </c>
    </row>
    <row r="13" spans="2:21">
      <c r="B13" s="85" t="s">
        <v>32</v>
      </c>
      <c r="C13" s="70"/>
      <c r="D13" s="70"/>
      <c r="E13" s="70"/>
      <c r="F13" s="70"/>
      <c r="G13" s="70"/>
      <c r="H13" s="70"/>
      <c r="I13" s="70"/>
      <c r="J13" s="70"/>
      <c r="K13" s="101">
        <v>4.5332102682664344</v>
      </c>
      <c r="L13" s="70"/>
      <c r="M13" s="70"/>
      <c r="N13" s="87">
        <v>5.2451829178343339E-3</v>
      </c>
      <c r="O13" s="101"/>
      <c r="P13" s="79"/>
      <c r="Q13" s="101">
        <v>87.807429610000014</v>
      </c>
      <c r="R13" s="101">
        <f>SUM(R14:R152)</f>
        <v>11129.728861629004</v>
      </c>
      <c r="S13" s="70"/>
      <c r="T13" s="78">
        <f t="shared" si="0"/>
        <v>0.69997470863562672</v>
      </c>
      <c r="U13" s="78">
        <f>R13/'סכום נכסי הקרן'!$C$42</f>
        <v>0.21535056076013259</v>
      </c>
    </row>
    <row r="14" spans="2:21">
      <c r="B14" s="100" t="s">
        <v>301</v>
      </c>
      <c r="C14" s="72" t="s">
        <v>302</v>
      </c>
      <c r="D14" s="82" t="s">
        <v>115</v>
      </c>
      <c r="E14" s="82" t="s">
        <v>303</v>
      </c>
      <c r="F14" s="72" t="s">
        <v>304</v>
      </c>
      <c r="G14" s="82" t="s">
        <v>305</v>
      </c>
      <c r="H14" s="72" t="s">
        <v>306</v>
      </c>
      <c r="I14" s="72" t="s">
        <v>307</v>
      </c>
      <c r="J14" s="72"/>
      <c r="K14" s="102">
        <v>1.8299999999949979</v>
      </c>
      <c r="L14" s="82" t="s">
        <v>128</v>
      </c>
      <c r="M14" s="83">
        <v>6.1999999999999998E-3</v>
      </c>
      <c r="N14" s="83">
        <v>-5.9999999999090523E-4</v>
      </c>
      <c r="O14" s="102">
        <v>215071.23748400004</v>
      </c>
      <c r="P14" s="81">
        <v>102.25</v>
      </c>
      <c r="Q14" s="72"/>
      <c r="R14" s="102">
        <v>219.91033347000004</v>
      </c>
      <c r="S14" s="80">
        <v>4.3427617617857345E-5</v>
      </c>
      <c r="T14" s="80">
        <f t="shared" si="0"/>
        <v>1.3830675797262555E-2</v>
      </c>
      <c r="U14" s="80">
        <f>R14/'סכום נכסי הקרן'!$C$42</f>
        <v>4.2550734360639877E-3</v>
      </c>
    </row>
    <row r="15" spans="2:21">
      <c r="B15" s="100" t="s">
        <v>308</v>
      </c>
      <c r="C15" s="72" t="s">
        <v>309</v>
      </c>
      <c r="D15" s="82" t="s">
        <v>115</v>
      </c>
      <c r="E15" s="82" t="s">
        <v>303</v>
      </c>
      <c r="F15" s="72" t="s">
        <v>304</v>
      </c>
      <c r="G15" s="82" t="s">
        <v>305</v>
      </c>
      <c r="H15" s="72" t="s">
        <v>306</v>
      </c>
      <c r="I15" s="72" t="s">
        <v>307</v>
      </c>
      <c r="J15" s="72"/>
      <c r="K15" s="102">
        <v>5.1199999999826922</v>
      </c>
      <c r="L15" s="82" t="s">
        <v>128</v>
      </c>
      <c r="M15" s="83">
        <v>5.0000000000000001E-4</v>
      </c>
      <c r="N15" s="83">
        <v>-1.6999999999586103E-3</v>
      </c>
      <c r="O15" s="102">
        <v>105672.993168</v>
      </c>
      <c r="P15" s="81">
        <v>100.6</v>
      </c>
      <c r="Q15" s="72"/>
      <c r="R15" s="102">
        <v>106.307037232</v>
      </c>
      <c r="S15" s="80">
        <v>1.3253490204459428E-4</v>
      </c>
      <c r="T15" s="80">
        <f t="shared" si="0"/>
        <v>6.6858984920046445E-3</v>
      </c>
      <c r="U15" s="80">
        <f>R15/'סכום נכסי הקרן'!$C$42</f>
        <v>2.056948589249704E-3</v>
      </c>
    </row>
    <row r="16" spans="2:21">
      <c r="B16" s="100" t="s">
        <v>310</v>
      </c>
      <c r="C16" s="72" t="s">
        <v>311</v>
      </c>
      <c r="D16" s="82" t="s">
        <v>115</v>
      </c>
      <c r="E16" s="82" t="s">
        <v>303</v>
      </c>
      <c r="F16" s="72" t="s">
        <v>312</v>
      </c>
      <c r="G16" s="82" t="s">
        <v>313</v>
      </c>
      <c r="H16" s="72" t="s">
        <v>306</v>
      </c>
      <c r="I16" s="72" t="s">
        <v>307</v>
      </c>
      <c r="J16" s="72"/>
      <c r="K16" s="102">
        <v>1.5600000000387966</v>
      </c>
      <c r="L16" s="82" t="s">
        <v>128</v>
      </c>
      <c r="M16" s="83">
        <v>3.5499999999999997E-2</v>
      </c>
      <c r="N16" s="83">
        <v>-2.3999999998650543E-3</v>
      </c>
      <c r="O16" s="102">
        <v>20442.505444999999</v>
      </c>
      <c r="P16" s="81">
        <v>116</v>
      </c>
      <c r="Q16" s="72"/>
      <c r="R16" s="102">
        <v>23.713305218000002</v>
      </c>
      <c r="S16" s="80">
        <v>9.5606086868577035E-5</v>
      </c>
      <c r="T16" s="80">
        <f t="shared" si="0"/>
        <v>1.4913852904344486E-3</v>
      </c>
      <c r="U16" s="80">
        <f>R16/'סכום נכסי הקרן'!$C$42</f>
        <v>4.5883180440974729E-4</v>
      </c>
    </row>
    <row r="17" spans="2:21">
      <c r="B17" s="100" t="s">
        <v>314</v>
      </c>
      <c r="C17" s="72" t="s">
        <v>315</v>
      </c>
      <c r="D17" s="82" t="s">
        <v>115</v>
      </c>
      <c r="E17" s="82" t="s">
        <v>303</v>
      </c>
      <c r="F17" s="72" t="s">
        <v>312</v>
      </c>
      <c r="G17" s="82" t="s">
        <v>313</v>
      </c>
      <c r="H17" s="72" t="s">
        <v>306</v>
      </c>
      <c r="I17" s="72" t="s">
        <v>307</v>
      </c>
      <c r="J17" s="72"/>
      <c r="K17" s="102">
        <v>4.5000000000120997</v>
      </c>
      <c r="L17" s="82" t="s">
        <v>128</v>
      </c>
      <c r="M17" s="83">
        <v>1.4999999999999999E-2</v>
      </c>
      <c r="N17" s="83">
        <v>-3.0999999999903206E-3</v>
      </c>
      <c r="O17" s="102">
        <v>75287.388422000004</v>
      </c>
      <c r="P17" s="81">
        <v>109.77</v>
      </c>
      <c r="Q17" s="72"/>
      <c r="R17" s="102">
        <v>82.642966268000009</v>
      </c>
      <c r="S17" s="80">
        <v>1.6198885672511653E-4</v>
      </c>
      <c r="T17" s="80">
        <f t="shared" si="0"/>
        <v>5.1976096590874458E-3</v>
      </c>
      <c r="U17" s="80">
        <f>R17/'סכום נכסי הקרן'!$C$42</f>
        <v>1.5990694247774904E-3</v>
      </c>
    </row>
    <row r="18" spans="2:21">
      <c r="B18" s="100" t="s">
        <v>316</v>
      </c>
      <c r="C18" s="72" t="s">
        <v>317</v>
      </c>
      <c r="D18" s="82" t="s">
        <v>115</v>
      </c>
      <c r="E18" s="82" t="s">
        <v>303</v>
      </c>
      <c r="F18" s="72" t="s">
        <v>318</v>
      </c>
      <c r="G18" s="82" t="s">
        <v>313</v>
      </c>
      <c r="H18" s="72" t="s">
        <v>319</v>
      </c>
      <c r="I18" s="72" t="s">
        <v>126</v>
      </c>
      <c r="J18" s="72"/>
      <c r="K18" s="102">
        <v>4.6799999999981239</v>
      </c>
      <c r="L18" s="82" t="s">
        <v>128</v>
      </c>
      <c r="M18" s="83">
        <v>1E-3</v>
      </c>
      <c r="N18" s="83">
        <v>-4.4999999999921821E-3</v>
      </c>
      <c r="O18" s="102">
        <v>125362.026338</v>
      </c>
      <c r="P18" s="81">
        <v>102.03</v>
      </c>
      <c r="Q18" s="72"/>
      <c r="R18" s="102">
        <v>127.90687571799999</v>
      </c>
      <c r="S18" s="80">
        <v>8.357468422533333E-5</v>
      </c>
      <c r="T18" s="80">
        <f t="shared" si="0"/>
        <v>8.0443629109304346E-3</v>
      </c>
      <c r="U18" s="80">
        <f>R18/'סכום נכסי הקרן'!$C$42</f>
        <v>2.4748866529814353E-3</v>
      </c>
    </row>
    <row r="19" spans="2:21">
      <c r="B19" s="100" t="s">
        <v>320</v>
      </c>
      <c r="C19" s="72" t="s">
        <v>321</v>
      </c>
      <c r="D19" s="82" t="s">
        <v>115</v>
      </c>
      <c r="E19" s="82" t="s">
        <v>303</v>
      </c>
      <c r="F19" s="72" t="s">
        <v>318</v>
      </c>
      <c r="G19" s="82" t="s">
        <v>313</v>
      </c>
      <c r="H19" s="72" t="s">
        <v>319</v>
      </c>
      <c r="I19" s="72" t="s">
        <v>126</v>
      </c>
      <c r="J19" s="72"/>
      <c r="K19" s="102">
        <v>0.23999999999999996</v>
      </c>
      <c r="L19" s="82" t="s">
        <v>128</v>
      </c>
      <c r="M19" s="83">
        <v>8.0000000000000002E-3</v>
      </c>
      <c r="N19" s="83">
        <v>2.0299999999628549E-2</v>
      </c>
      <c r="O19" s="102">
        <v>33014.792801000003</v>
      </c>
      <c r="P19" s="81">
        <v>101.93</v>
      </c>
      <c r="Q19" s="72"/>
      <c r="R19" s="102">
        <v>33.651980275</v>
      </c>
      <c r="S19" s="80">
        <v>1.5366646054643441E-4</v>
      </c>
      <c r="T19" s="80">
        <f t="shared" si="0"/>
        <v>2.1164518364158312E-3</v>
      </c>
      <c r="U19" s="80">
        <f>R19/'סכום נכסי הקרן'!$C$42</f>
        <v>6.5113651132103734E-4</v>
      </c>
    </row>
    <row r="20" spans="2:21">
      <c r="B20" s="100" t="s">
        <v>322</v>
      </c>
      <c r="C20" s="72" t="s">
        <v>323</v>
      </c>
      <c r="D20" s="82" t="s">
        <v>115</v>
      </c>
      <c r="E20" s="82" t="s">
        <v>303</v>
      </c>
      <c r="F20" s="72" t="s">
        <v>324</v>
      </c>
      <c r="G20" s="82" t="s">
        <v>313</v>
      </c>
      <c r="H20" s="72" t="s">
        <v>319</v>
      </c>
      <c r="I20" s="72" t="s">
        <v>126</v>
      </c>
      <c r="J20" s="72"/>
      <c r="K20" s="102">
        <v>4.4300000000243722</v>
      </c>
      <c r="L20" s="82" t="s">
        <v>128</v>
      </c>
      <c r="M20" s="83">
        <v>8.3000000000000001E-3</v>
      </c>
      <c r="N20" s="83">
        <v>-5.3000000000686734E-3</v>
      </c>
      <c r="O20" s="102">
        <v>69654.283819000004</v>
      </c>
      <c r="P20" s="81">
        <v>106.62</v>
      </c>
      <c r="Q20" s="72"/>
      <c r="R20" s="102">
        <v>74.265396132999996</v>
      </c>
      <c r="S20" s="80">
        <v>5.4164781308273137E-5</v>
      </c>
      <c r="T20" s="80">
        <f t="shared" si="0"/>
        <v>4.670724657015359E-3</v>
      </c>
      <c r="U20" s="80">
        <f>R20/'סכום נכסי הקרן'!$C$42</f>
        <v>1.4369707385642545E-3</v>
      </c>
    </row>
    <row r="21" spans="2:21">
      <c r="B21" s="100" t="s">
        <v>325</v>
      </c>
      <c r="C21" s="72" t="s">
        <v>326</v>
      </c>
      <c r="D21" s="82" t="s">
        <v>115</v>
      </c>
      <c r="E21" s="82" t="s">
        <v>303</v>
      </c>
      <c r="F21" s="72" t="s">
        <v>327</v>
      </c>
      <c r="G21" s="82" t="s">
        <v>313</v>
      </c>
      <c r="H21" s="72" t="s">
        <v>319</v>
      </c>
      <c r="I21" s="72" t="s">
        <v>126</v>
      </c>
      <c r="J21" s="72"/>
      <c r="K21" s="102">
        <v>1.719999999995417</v>
      </c>
      <c r="L21" s="82" t="s">
        <v>128</v>
      </c>
      <c r="M21" s="83">
        <v>9.8999999999999991E-3</v>
      </c>
      <c r="N21" s="83">
        <v>-1.6999999999541718E-3</v>
      </c>
      <c r="O21" s="102">
        <v>42288.241408000002</v>
      </c>
      <c r="P21" s="81">
        <v>103.2</v>
      </c>
      <c r="Q21" s="72"/>
      <c r="R21" s="102">
        <v>43.641463360000003</v>
      </c>
      <c r="S21" s="80">
        <v>1.4031190888537478E-5</v>
      </c>
      <c r="T21" s="80">
        <f t="shared" si="0"/>
        <v>2.7447138182463532E-3</v>
      </c>
      <c r="U21" s="80">
        <f>R21/'סכום נכסי הקרן'!$C$42</f>
        <v>8.4442430932618509E-4</v>
      </c>
    </row>
    <row r="22" spans="2:21">
      <c r="B22" s="100" t="s">
        <v>328</v>
      </c>
      <c r="C22" s="72" t="s">
        <v>329</v>
      </c>
      <c r="D22" s="82" t="s">
        <v>115</v>
      </c>
      <c r="E22" s="82" t="s">
        <v>303</v>
      </c>
      <c r="F22" s="72" t="s">
        <v>327</v>
      </c>
      <c r="G22" s="82" t="s">
        <v>313</v>
      </c>
      <c r="H22" s="72" t="s">
        <v>319</v>
      </c>
      <c r="I22" s="72" t="s">
        <v>126</v>
      </c>
      <c r="J22" s="72"/>
      <c r="K22" s="102">
        <v>3.6999999999966025</v>
      </c>
      <c r="L22" s="82" t="s">
        <v>128</v>
      </c>
      <c r="M22" s="83">
        <v>8.6E-3</v>
      </c>
      <c r="N22" s="83">
        <v>-3.599999999972822E-3</v>
      </c>
      <c r="O22" s="102">
        <v>166825.85348799999</v>
      </c>
      <c r="P22" s="81">
        <v>105.87</v>
      </c>
      <c r="Q22" s="72"/>
      <c r="R22" s="102">
        <v>176.61852376800002</v>
      </c>
      <c r="S22" s="80">
        <v>6.6694299795590461E-5</v>
      </c>
      <c r="T22" s="80">
        <f t="shared" si="0"/>
        <v>1.110795251629027E-2</v>
      </c>
      <c r="U22" s="80">
        <f>R22/'סכום נכסי הקרן'!$C$42</f>
        <v>3.4174146205120243E-3</v>
      </c>
    </row>
    <row r="23" spans="2:21">
      <c r="B23" s="100" t="s">
        <v>330</v>
      </c>
      <c r="C23" s="72" t="s">
        <v>331</v>
      </c>
      <c r="D23" s="82" t="s">
        <v>115</v>
      </c>
      <c r="E23" s="82" t="s">
        <v>303</v>
      </c>
      <c r="F23" s="72" t="s">
        <v>327</v>
      </c>
      <c r="G23" s="82" t="s">
        <v>313</v>
      </c>
      <c r="H23" s="72" t="s">
        <v>319</v>
      </c>
      <c r="I23" s="72" t="s">
        <v>126</v>
      </c>
      <c r="J23" s="72"/>
      <c r="K23" s="102">
        <v>5.4200000000034061</v>
      </c>
      <c r="L23" s="82" t="s">
        <v>128</v>
      </c>
      <c r="M23" s="83">
        <v>3.8E-3</v>
      </c>
      <c r="N23" s="83">
        <v>-3.5000000000052125E-3</v>
      </c>
      <c r="O23" s="102">
        <v>280159.18525400001</v>
      </c>
      <c r="P23" s="81">
        <v>102.71</v>
      </c>
      <c r="Q23" s="72"/>
      <c r="R23" s="102">
        <v>287.75149213099996</v>
      </c>
      <c r="S23" s="80">
        <v>9.3386395084666673E-5</v>
      </c>
      <c r="T23" s="80">
        <f t="shared" si="0"/>
        <v>1.8097365117157298E-2</v>
      </c>
      <c r="U23" s="80">
        <f>R23/'סכום נכסי הקרן'!$C$42</f>
        <v>5.5677407743162082E-3</v>
      </c>
    </row>
    <row r="24" spans="2:21">
      <c r="B24" s="100" t="s">
        <v>332</v>
      </c>
      <c r="C24" s="72" t="s">
        <v>333</v>
      </c>
      <c r="D24" s="82" t="s">
        <v>115</v>
      </c>
      <c r="E24" s="82" t="s">
        <v>303</v>
      </c>
      <c r="F24" s="72" t="s">
        <v>327</v>
      </c>
      <c r="G24" s="82" t="s">
        <v>313</v>
      </c>
      <c r="H24" s="72" t="s">
        <v>319</v>
      </c>
      <c r="I24" s="72" t="s">
        <v>126</v>
      </c>
      <c r="J24" s="72"/>
      <c r="K24" s="102">
        <v>2.819999999981968</v>
      </c>
      <c r="L24" s="82" t="s">
        <v>128</v>
      </c>
      <c r="M24" s="83">
        <v>1E-3</v>
      </c>
      <c r="N24" s="83">
        <v>-3.1000000000023118E-3</v>
      </c>
      <c r="O24" s="102">
        <v>43012.000535000006</v>
      </c>
      <c r="P24" s="81">
        <v>100.57</v>
      </c>
      <c r="Q24" s="72"/>
      <c r="R24" s="102">
        <v>43.257168628999999</v>
      </c>
      <c r="S24" s="80">
        <v>1.6907020247779906E-5</v>
      </c>
      <c r="T24" s="80">
        <f t="shared" si="0"/>
        <v>2.7205446227784088E-3</v>
      </c>
      <c r="U24" s="80">
        <f>R24/'סכום נכסי הקרן'!$C$42</f>
        <v>8.3698854095779894E-4</v>
      </c>
    </row>
    <row r="25" spans="2:21">
      <c r="B25" s="100" t="s">
        <v>334</v>
      </c>
      <c r="C25" s="72" t="s">
        <v>335</v>
      </c>
      <c r="D25" s="82" t="s">
        <v>115</v>
      </c>
      <c r="E25" s="82" t="s">
        <v>303</v>
      </c>
      <c r="F25" s="72" t="s">
        <v>336</v>
      </c>
      <c r="G25" s="82" t="s">
        <v>124</v>
      </c>
      <c r="H25" s="72" t="s">
        <v>306</v>
      </c>
      <c r="I25" s="72" t="s">
        <v>307</v>
      </c>
      <c r="J25" s="72"/>
      <c r="K25" s="102">
        <v>15.21000000000398</v>
      </c>
      <c r="L25" s="82" t="s">
        <v>128</v>
      </c>
      <c r="M25" s="83">
        <v>2.07E-2</v>
      </c>
      <c r="N25" s="83">
        <v>5.3000000000146654E-3</v>
      </c>
      <c r="O25" s="102">
        <v>194084.191918</v>
      </c>
      <c r="P25" s="81">
        <v>122.97</v>
      </c>
      <c r="Q25" s="72"/>
      <c r="R25" s="102">
        <v>238.665330805</v>
      </c>
      <c r="S25" s="80">
        <v>1.3127012459706054E-4</v>
      </c>
      <c r="T25" s="80">
        <f t="shared" si="0"/>
        <v>1.5010221494937985E-2</v>
      </c>
      <c r="U25" s="80">
        <f>R25/'סכום נכסי הקרן'!$C$42</f>
        <v>4.6179663010529623E-3</v>
      </c>
    </row>
    <row r="26" spans="2:21">
      <c r="B26" s="100" t="s">
        <v>337</v>
      </c>
      <c r="C26" s="72" t="s">
        <v>338</v>
      </c>
      <c r="D26" s="82" t="s">
        <v>115</v>
      </c>
      <c r="E26" s="82" t="s">
        <v>303</v>
      </c>
      <c r="F26" s="72" t="s">
        <v>339</v>
      </c>
      <c r="G26" s="82" t="s">
        <v>313</v>
      </c>
      <c r="H26" s="72" t="s">
        <v>319</v>
      </c>
      <c r="I26" s="72" t="s">
        <v>126</v>
      </c>
      <c r="J26" s="72"/>
      <c r="K26" s="102">
        <v>1.549999999994675</v>
      </c>
      <c r="L26" s="82" t="s">
        <v>128</v>
      </c>
      <c r="M26" s="83">
        <v>0.05</v>
      </c>
      <c r="N26" s="83">
        <v>-1.2999999999984788E-3</v>
      </c>
      <c r="O26" s="102">
        <v>115482.74476199999</v>
      </c>
      <c r="P26" s="81">
        <v>113.83</v>
      </c>
      <c r="Q26" s="72"/>
      <c r="R26" s="102">
        <v>131.45400655399999</v>
      </c>
      <c r="S26" s="80">
        <v>3.664249532444876E-5</v>
      </c>
      <c r="T26" s="80">
        <f t="shared" si="0"/>
        <v>8.267450274898629E-3</v>
      </c>
      <c r="U26" s="80">
        <f>R26/'סכום נכסי הקרן'!$C$42</f>
        <v>2.5435205455154849E-3</v>
      </c>
    </row>
    <row r="27" spans="2:21">
      <c r="B27" s="100" t="s">
        <v>340</v>
      </c>
      <c r="C27" s="72" t="s">
        <v>341</v>
      </c>
      <c r="D27" s="82" t="s">
        <v>115</v>
      </c>
      <c r="E27" s="82" t="s">
        <v>303</v>
      </c>
      <c r="F27" s="72" t="s">
        <v>339</v>
      </c>
      <c r="G27" s="82" t="s">
        <v>313</v>
      </c>
      <c r="H27" s="72" t="s">
        <v>319</v>
      </c>
      <c r="I27" s="72" t="s">
        <v>126</v>
      </c>
      <c r="J27" s="72"/>
      <c r="K27" s="102">
        <v>1.2299999999960498</v>
      </c>
      <c r="L27" s="82" t="s">
        <v>128</v>
      </c>
      <c r="M27" s="83">
        <v>6.9999999999999993E-3</v>
      </c>
      <c r="N27" s="83">
        <v>9.0000000004781774E-4</v>
      </c>
      <c r="O27" s="102">
        <v>46734.639407000002</v>
      </c>
      <c r="P27" s="81">
        <v>102.92</v>
      </c>
      <c r="Q27" s="72"/>
      <c r="R27" s="102">
        <v>48.099289553000006</v>
      </c>
      <c r="S27" s="80">
        <v>2.1918868323253191E-5</v>
      </c>
      <c r="T27" s="80">
        <f t="shared" si="0"/>
        <v>3.0250769456313569E-3</v>
      </c>
      <c r="U27" s="80">
        <f>R27/'סכום נכסי הקרן'!$C$42</f>
        <v>9.3067936390738427E-4</v>
      </c>
    </row>
    <row r="28" spans="2:21">
      <c r="B28" s="100" t="s">
        <v>342</v>
      </c>
      <c r="C28" s="72" t="s">
        <v>343</v>
      </c>
      <c r="D28" s="82" t="s">
        <v>115</v>
      </c>
      <c r="E28" s="82" t="s">
        <v>303</v>
      </c>
      <c r="F28" s="72" t="s">
        <v>339</v>
      </c>
      <c r="G28" s="82" t="s">
        <v>313</v>
      </c>
      <c r="H28" s="72" t="s">
        <v>319</v>
      </c>
      <c r="I28" s="72" t="s">
        <v>126</v>
      </c>
      <c r="J28" s="72"/>
      <c r="K28" s="102">
        <v>3.8199999999886516</v>
      </c>
      <c r="L28" s="82" t="s">
        <v>128</v>
      </c>
      <c r="M28" s="83">
        <v>6.0000000000000001E-3</v>
      </c>
      <c r="N28" s="83">
        <v>-4.2000000000126086E-3</v>
      </c>
      <c r="O28" s="102">
        <v>75321.861965000004</v>
      </c>
      <c r="P28" s="81">
        <v>105.29</v>
      </c>
      <c r="Q28" s="72"/>
      <c r="R28" s="102">
        <v>79.306387845000003</v>
      </c>
      <c r="S28" s="80">
        <v>4.2331919661825106E-5</v>
      </c>
      <c r="T28" s="80">
        <f t="shared" si="0"/>
        <v>4.9877644293863594E-3</v>
      </c>
      <c r="U28" s="80">
        <f>R28/'סכום נכסי הקרן'!$C$42</f>
        <v>1.5345095380680811E-3</v>
      </c>
    </row>
    <row r="29" spans="2:21">
      <c r="B29" s="100" t="s">
        <v>344</v>
      </c>
      <c r="C29" s="72" t="s">
        <v>345</v>
      </c>
      <c r="D29" s="82" t="s">
        <v>115</v>
      </c>
      <c r="E29" s="82" t="s">
        <v>303</v>
      </c>
      <c r="F29" s="72" t="s">
        <v>339</v>
      </c>
      <c r="G29" s="82" t="s">
        <v>313</v>
      </c>
      <c r="H29" s="72" t="s">
        <v>319</v>
      </c>
      <c r="I29" s="72" t="s">
        <v>126</v>
      </c>
      <c r="J29" s="72"/>
      <c r="K29" s="102">
        <v>5.3200000000063259</v>
      </c>
      <c r="L29" s="82" t="s">
        <v>128</v>
      </c>
      <c r="M29" s="83">
        <v>1.7500000000000002E-2</v>
      </c>
      <c r="N29" s="83">
        <v>-3.8000000000045181E-3</v>
      </c>
      <c r="O29" s="102">
        <v>278555.77212199999</v>
      </c>
      <c r="P29" s="81">
        <v>111.22</v>
      </c>
      <c r="Q29" s="72"/>
      <c r="R29" s="102">
        <v>309.80973324700005</v>
      </c>
      <c r="S29" s="80">
        <v>6.7497182949253113E-5</v>
      </c>
      <c r="T29" s="80">
        <f t="shared" si="0"/>
        <v>1.9484659550844576E-2</v>
      </c>
      <c r="U29" s="80">
        <f>R29/'סכום נכסי הקרן'!$C$42</f>
        <v>5.9945485297225294E-3</v>
      </c>
    </row>
    <row r="30" spans="2:21">
      <c r="B30" s="100" t="s">
        <v>346</v>
      </c>
      <c r="C30" s="72" t="s">
        <v>347</v>
      </c>
      <c r="D30" s="82" t="s">
        <v>115</v>
      </c>
      <c r="E30" s="82" t="s">
        <v>303</v>
      </c>
      <c r="F30" s="72" t="s">
        <v>318</v>
      </c>
      <c r="G30" s="82" t="s">
        <v>313</v>
      </c>
      <c r="H30" s="72" t="s">
        <v>348</v>
      </c>
      <c r="I30" s="72" t="s">
        <v>126</v>
      </c>
      <c r="J30" s="72"/>
      <c r="K30" s="102">
        <v>6.9999999992985756E-2</v>
      </c>
      <c r="L30" s="82" t="s">
        <v>128</v>
      </c>
      <c r="M30" s="83">
        <v>3.1E-2</v>
      </c>
      <c r="N30" s="83">
        <v>4.2399999999625911E-2</v>
      </c>
      <c r="O30" s="102">
        <v>19646.381377000002</v>
      </c>
      <c r="P30" s="81">
        <v>108.85</v>
      </c>
      <c r="Q30" s="72"/>
      <c r="R30" s="102">
        <v>21.385085745000001</v>
      </c>
      <c r="S30" s="80">
        <v>1.1421159357716139E-4</v>
      </c>
      <c r="T30" s="80">
        <f t="shared" si="0"/>
        <v>1.3449581161955933E-3</v>
      </c>
      <c r="U30" s="80">
        <f>R30/'סכום נכסי הקרן'!$C$42</f>
        <v>4.1378278521829275E-4</v>
      </c>
    </row>
    <row r="31" spans="2:21">
      <c r="B31" s="100" t="s">
        <v>349</v>
      </c>
      <c r="C31" s="72" t="s">
        <v>350</v>
      </c>
      <c r="D31" s="82" t="s">
        <v>115</v>
      </c>
      <c r="E31" s="82" t="s">
        <v>303</v>
      </c>
      <c r="F31" s="72" t="s">
        <v>318</v>
      </c>
      <c r="G31" s="82" t="s">
        <v>313</v>
      </c>
      <c r="H31" s="72" t="s">
        <v>348</v>
      </c>
      <c r="I31" s="72" t="s">
        <v>126</v>
      </c>
      <c r="J31" s="72"/>
      <c r="K31" s="102">
        <v>0.2200000000570751</v>
      </c>
      <c r="L31" s="82" t="s">
        <v>128</v>
      </c>
      <c r="M31" s="83">
        <v>4.2000000000000003E-2</v>
      </c>
      <c r="N31" s="83">
        <v>3.1199999997716995E-2</v>
      </c>
      <c r="O31" s="102">
        <v>1138.9148439999999</v>
      </c>
      <c r="P31" s="81">
        <v>123.07</v>
      </c>
      <c r="Q31" s="72"/>
      <c r="R31" s="102">
        <v>1.401662486</v>
      </c>
      <c r="S31" s="80">
        <v>4.3665024882107113E-5</v>
      </c>
      <c r="T31" s="80">
        <f t="shared" si="0"/>
        <v>8.8153835770958335E-5</v>
      </c>
      <c r="U31" s="80">
        <f>R31/'סכום נכסי הקרן'!$C$42</f>
        <v>2.7120948417458692E-5</v>
      </c>
    </row>
    <row r="32" spans="2:21">
      <c r="B32" s="100" t="s">
        <v>351</v>
      </c>
      <c r="C32" s="72" t="s">
        <v>352</v>
      </c>
      <c r="D32" s="82" t="s">
        <v>115</v>
      </c>
      <c r="E32" s="82" t="s">
        <v>303</v>
      </c>
      <c r="F32" s="72" t="s">
        <v>353</v>
      </c>
      <c r="G32" s="82" t="s">
        <v>313</v>
      </c>
      <c r="H32" s="72" t="s">
        <v>348</v>
      </c>
      <c r="I32" s="72" t="s">
        <v>126</v>
      </c>
      <c r="J32" s="72"/>
      <c r="K32" s="102">
        <v>0.93000000002390537</v>
      </c>
      <c r="L32" s="82" t="s">
        <v>128</v>
      </c>
      <c r="M32" s="83">
        <v>3.85E-2</v>
      </c>
      <c r="N32" s="83">
        <v>2.9999999980998308E-4</v>
      </c>
      <c r="O32" s="102">
        <v>14562.469564999999</v>
      </c>
      <c r="P32" s="81">
        <v>112.03</v>
      </c>
      <c r="Q32" s="72"/>
      <c r="R32" s="102">
        <v>16.314335076999999</v>
      </c>
      <c r="S32" s="80">
        <v>6.8379156181840807E-5</v>
      </c>
      <c r="T32" s="80">
        <f t="shared" si="0"/>
        <v>1.026046733400442E-3</v>
      </c>
      <c r="U32" s="80">
        <f>R32/'סכום נכסי הקרן'!$C$42</f>
        <v>3.1566817583249067E-4</v>
      </c>
    </row>
    <row r="33" spans="2:21">
      <c r="B33" s="100" t="s">
        <v>354</v>
      </c>
      <c r="C33" s="72" t="s">
        <v>355</v>
      </c>
      <c r="D33" s="82" t="s">
        <v>115</v>
      </c>
      <c r="E33" s="82" t="s">
        <v>303</v>
      </c>
      <c r="F33" s="72" t="s">
        <v>356</v>
      </c>
      <c r="G33" s="82" t="s">
        <v>357</v>
      </c>
      <c r="H33" s="72" t="s">
        <v>358</v>
      </c>
      <c r="I33" s="72" t="s">
        <v>307</v>
      </c>
      <c r="J33" s="72"/>
      <c r="K33" s="102">
        <v>1.1500000001520112</v>
      </c>
      <c r="L33" s="82" t="s">
        <v>128</v>
      </c>
      <c r="M33" s="83">
        <v>3.6400000000000002E-2</v>
      </c>
      <c r="N33" s="83">
        <v>2.8999999993919562E-3</v>
      </c>
      <c r="O33" s="102">
        <v>2295.9502649999999</v>
      </c>
      <c r="P33" s="81">
        <v>114.61</v>
      </c>
      <c r="Q33" s="72"/>
      <c r="R33" s="102">
        <v>2.6313886040000001</v>
      </c>
      <c r="S33" s="80">
        <v>6.2474837142857136E-5</v>
      </c>
      <c r="T33" s="80">
        <f t="shared" si="0"/>
        <v>1.6549419076525624E-4</v>
      </c>
      <c r="U33" s="80">
        <f>R33/'סכום נכסי הקרן'!$C$42</f>
        <v>5.0915077850897579E-5</v>
      </c>
    </row>
    <row r="34" spans="2:21">
      <c r="B34" s="100" t="s">
        <v>359</v>
      </c>
      <c r="C34" s="72" t="s">
        <v>360</v>
      </c>
      <c r="D34" s="82" t="s">
        <v>115</v>
      </c>
      <c r="E34" s="82" t="s">
        <v>303</v>
      </c>
      <c r="F34" s="72" t="s">
        <v>361</v>
      </c>
      <c r="G34" s="82" t="s">
        <v>357</v>
      </c>
      <c r="H34" s="72" t="s">
        <v>348</v>
      </c>
      <c r="I34" s="72" t="s">
        <v>126</v>
      </c>
      <c r="J34" s="72"/>
      <c r="K34" s="102">
        <v>4.559999999998932</v>
      </c>
      <c r="L34" s="82" t="s">
        <v>128</v>
      </c>
      <c r="M34" s="83">
        <v>8.3000000000000001E-3</v>
      </c>
      <c r="N34" s="83">
        <v>-4.2999999999846564E-3</v>
      </c>
      <c r="O34" s="102">
        <v>140294.75075499999</v>
      </c>
      <c r="P34" s="81">
        <v>106.85</v>
      </c>
      <c r="Q34" s="72"/>
      <c r="R34" s="102">
        <v>149.90494066100001</v>
      </c>
      <c r="S34" s="80">
        <v>9.161077139743322E-5</v>
      </c>
      <c r="T34" s="80">
        <f t="shared" si="0"/>
        <v>9.4278727241937817E-3</v>
      </c>
      <c r="U34" s="80">
        <f>R34/'סכום נכסי הקרן'!$C$42</f>
        <v>2.9005300518467237E-3</v>
      </c>
    </row>
    <row r="35" spans="2:21">
      <c r="B35" s="100" t="s">
        <v>362</v>
      </c>
      <c r="C35" s="72" t="s">
        <v>363</v>
      </c>
      <c r="D35" s="82" t="s">
        <v>115</v>
      </c>
      <c r="E35" s="82" t="s">
        <v>303</v>
      </c>
      <c r="F35" s="72" t="s">
        <v>361</v>
      </c>
      <c r="G35" s="82" t="s">
        <v>357</v>
      </c>
      <c r="H35" s="72" t="s">
        <v>348</v>
      </c>
      <c r="I35" s="72" t="s">
        <v>126</v>
      </c>
      <c r="J35" s="72"/>
      <c r="K35" s="102">
        <v>8.4599999999841184</v>
      </c>
      <c r="L35" s="82" t="s">
        <v>128</v>
      </c>
      <c r="M35" s="83">
        <v>1.6500000000000001E-2</v>
      </c>
      <c r="N35" s="83">
        <v>5.9999999998722165E-4</v>
      </c>
      <c r="O35" s="102">
        <v>95062.291345000005</v>
      </c>
      <c r="P35" s="81">
        <v>115.25</v>
      </c>
      <c r="Q35" s="72"/>
      <c r="R35" s="102">
        <v>109.55929106899998</v>
      </c>
      <c r="S35" s="80">
        <v>4.4933452893803438E-5</v>
      </c>
      <c r="T35" s="80">
        <f t="shared" si="0"/>
        <v>6.8904403510441428E-3</v>
      </c>
      <c r="U35" s="80">
        <f>R35/'סכום נכסי הקרן'!$C$42</f>
        <v>2.119876868657018E-3</v>
      </c>
    </row>
    <row r="36" spans="2:21">
      <c r="B36" s="100" t="s">
        <v>364</v>
      </c>
      <c r="C36" s="72" t="s">
        <v>365</v>
      </c>
      <c r="D36" s="82" t="s">
        <v>115</v>
      </c>
      <c r="E36" s="82" t="s">
        <v>303</v>
      </c>
      <c r="F36" s="72" t="s">
        <v>366</v>
      </c>
      <c r="G36" s="82" t="s">
        <v>124</v>
      </c>
      <c r="H36" s="72" t="s">
        <v>348</v>
      </c>
      <c r="I36" s="72" t="s">
        <v>126</v>
      </c>
      <c r="J36" s="72"/>
      <c r="K36" s="102">
        <v>8.5199999999489631</v>
      </c>
      <c r="L36" s="82" t="s">
        <v>128</v>
      </c>
      <c r="M36" s="83">
        <v>2.6499999999999999E-2</v>
      </c>
      <c r="N36" s="83">
        <v>6.0000000006379809E-4</v>
      </c>
      <c r="O36" s="102">
        <v>22620.071948000001</v>
      </c>
      <c r="P36" s="81">
        <v>124.73</v>
      </c>
      <c r="Q36" s="72"/>
      <c r="R36" s="102">
        <v>28.214015796999998</v>
      </c>
      <c r="S36" s="80">
        <v>1.4539085363459527E-5</v>
      </c>
      <c r="T36" s="80">
        <f t="shared" si="0"/>
        <v>1.7744455172698128E-3</v>
      </c>
      <c r="U36" s="80">
        <f>R36/'סכום נכסי הקרן'!$C$42</f>
        <v>5.4591663451268374E-4</v>
      </c>
    </row>
    <row r="37" spans="2:21">
      <c r="B37" s="100" t="s">
        <v>367</v>
      </c>
      <c r="C37" s="72" t="s">
        <v>368</v>
      </c>
      <c r="D37" s="82" t="s">
        <v>115</v>
      </c>
      <c r="E37" s="82" t="s">
        <v>303</v>
      </c>
      <c r="F37" s="72" t="s">
        <v>369</v>
      </c>
      <c r="G37" s="82" t="s">
        <v>357</v>
      </c>
      <c r="H37" s="72" t="s">
        <v>358</v>
      </c>
      <c r="I37" s="72" t="s">
        <v>307</v>
      </c>
      <c r="J37" s="72"/>
      <c r="K37" s="102">
        <v>2.2400000000094096</v>
      </c>
      <c r="L37" s="82" t="s">
        <v>128</v>
      </c>
      <c r="M37" s="83">
        <v>6.5000000000000006E-3</v>
      </c>
      <c r="N37" s="83">
        <v>9.999999975889022E-5</v>
      </c>
      <c r="O37" s="102">
        <v>16736.910673999999</v>
      </c>
      <c r="P37" s="81">
        <v>101.6</v>
      </c>
      <c r="Q37" s="72"/>
      <c r="R37" s="102">
        <v>17.004701240999999</v>
      </c>
      <c r="S37" s="80">
        <v>2.2173431384310061E-5</v>
      </c>
      <c r="T37" s="80">
        <f t="shared" si="0"/>
        <v>1.0694654779633771E-3</v>
      </c>
      <c r="U37" s="80">
        <f>R37/'סכום נכסי הקרן'!$C$42</f>
        <v>3.2902615987644889E-4</v>
      </c>
    </row>
    <row r="38" spans="2:21">
      <c r="B38" s="100" t="s">
        <v>370</v>
      </c>
      <c r="C38" s="72" t="s">
        <v>371</v>
      </c>
      <c r="D38" s="82" t="s">
        <v>115</v>
      </c>
      <c r="E38" s="82" t="s">
        <v>303</v>
      </c>
      <c r="F38" s="72" t="s">
        <v>369</v>
      </c>
      <c r="G38" s="82" t="s">
        <v>357</v>
      </c>
      <c r="H38" s="72" t="s">
        <v>348</v>
      </c>
      <c r="I38" s="72" t="s">
        <v>126</v>
      </c>
      <c r="J38" s="72"/>
      <c r="K38" s="102">
        <v>4.9200000000042765</v>
      </c>
      <c r="L38" s="82" t="s">
        <v>128</v>
      </c>
      <c r="M38" s="83">
        <v>1.34E-2</v>
      </c>
      <c r="N38" s="83">
        <v>0</v>
      </c>
      <c r="O38" s="102">
        <v>393339.18253000005</v>
      </c>
      <c r="P38" s="81">
        <v>108.1</v>
      </c>
      <c r="Q38" s="102">
        <v>23.782379460000001</v>
      </c>
      <c r="R38" s="102">
        <v>448.982035774</v>
      </c>
      <c r="S38" s="80">
        <v>1.1987309932278339E-4</v>
      </c>
      <c r="T38" s="80">
        <f t="shared" si="0"/>
        <v>2.8237531532060805E-2</v>
      </c>
      <c r="U38" s="80">
        <f>R38/'סכום נכסי הקרן'!$C$42</f>
        <v>8.6874113805684369E-3</v>
      </c>
    </row>
    <row r="39" spans="2:21">
      <c r="B39" s="100" t="s">
        <v>372</v>
      </c>
      <c r="C39" s="72" t="s">
        <v>373</v>
      </c>
      <c r="D39" s="82" t="s">
        <v>115</v>
      </c>
      <c r="E39" s="82" t="s">
        <v>303</v>
      </c>
      <c r="F39" s="72" t="s">
        <v>369</v>
      </c>
      <c r="G39" s="82" t="s">
        <v>357</v>
      </c>
      <c r="H39" s="72" t="s">
        <v>348</v>
      </c>
      <c r="I39" s="72" t="s">
        <v>126</v>
      </c>
      <c r="J39" s="72"/>
      <c r="K39" s="102">
        <v>5.3599999999990402</v>
      </c>
      <c r="L39" s="82" t="s">
        <v>128</v>
      </c>
      <c r="M39" s="83">
        <v>1.77E-2</v>
      </c>
      <c r="N39" s="83">
        <v>1.6999999999988006E-3</v>
      </c>
      <c r="O39" s="102">
        <v>229656.05160199999</v>
      </c>
      <c r="P39" s="81">
        <v>108.9</v>
      </c>
      <c r="Q39" s="72"/>
      <c r="R39" s="102">
        <v>250.09544035900001</v>
      </c>
      <c r="S39" s="80">
        <v>7.0807390043938582E-5</v>
      </c>
      <c r="T39" s="80">
        <f t="shared" si="0"/>
        <v>1.5729087848665439E-2</v>
      </c>
      <c r="U39" s="80">
        <f>R39/'סכום נכסי הקרן'!$C$42</f>
        <v>4.8391289666134766E-3</v>
      </c>
    </row>
    <row r="40" spans="2:21">
      <c r="B40" s="100" t="s">
        <v>374</v>
      </c>
      <c r="C40" s="72" t="s">
        <v>375</v>
      </c>
      <c r="D40" s="82" t="s">
        <v>115</v>
      </c>
      <c r="E40" s="82" t="s">
        <v>303</v>
      </c>
      <c r="F40" s="72" t="s">
        <v>369</v>
      </c>
      <c r="G40" s="82" t="s">
        <v>357</v>
      </c>
      <c r="H40" s="72" t="s">
        <v>348</v>
      </c>
      <c r="I40" s="72" t="s">
        <v>126</v>
      </c>
      <c r="J40" s="72"/>
      <c r="K40" s="102">
        <v>8.7999999999830933</v>
      </c>
      <c r="L40" s="82" t="s">
        <v>128</v>
      </c>
      <c r="M40" s="83">
        <v>2.4799999999999999E-2</v>
      </c>
      <c r="N40" s="83">
        <v>6.3000000000104413E-3</v>
      </c>
      <c r="O40" s="102">
        <v>171311.48738199996</v>
      </c>
      <c r="P40" s="81">
        <v>117.4</v>
      </c>
      <c r="Q40" s="72"/>
      <c r="R40" s="102">
        <v>201.11968603299999</v>
      </c>
      <c r="S40" s="80">
        <v>8.7493679673051941E-5</v>
      </c>
      <c r="T40" s="80">
        <f t="shared" si="0"/>
        <v>1.2648887981196769E-2</v>
      </c>
      <c r="U40" s="80">
        <f>R40/'סכום נכסי הקרן'!$C$42</f>
        <v>3.8914907726484453E-3</v>
      </c>
    </row>
    <row r="41" spans="2:21">
      <c r="B41" s="100" t="s">
        <v>376</v>
      </c>
      <c r="C41" s="72" t="s">
        <v>377</v>
      </c>
      <c r="D41" s="82" t="s">
        <v>115</v>
      </c>
      <c r="E41" s="82" t="s">
        <v>303</v>
      </c>
      <c r="F41" s="72" t="s">
        <v>339</v>
      </c>
      <c r="G41" s="82" t="s">
        <v>313</v>
      </c>
      <c r="H41" s="72" t="s">
        <v>348</v>
      </c>
      <c r="I41" s="72" t="s">
        <v>126</v>
      </c>
      <c r="J41" s="72"/>
      <c r="K41" s="102">
        <v>0.23999999998980145</v>
      </c>
      <c r="L41" s="82" t="s">
        <v>128</v>
      </c>
      <c r="M41" s="83">
        <v>4.0999999999999995E-2</v>
      </c>
      <c r="N41" s="83">
        <v>3.1000000000701151E-2</v>
      </c>
      <c r="O41" s="102">
        <v>12510.773421</v>
      </c>
      <c r="P41" s="81">
        <v>125.4</v>
      </c>
      <c r="Q41" s="72"/>
      <c r="R41" s="102">
        <v>15.688509658999999</v>
      </c>
      <c r="S41" s="80">
        <v>1.6057746582837834E-5</v>
      </c>
      <c r="T41" s="80">
        <f t="shared" si="0"/>
        <v>9.8668710747715585E-4</v>
      </c>
      <c r="U41" s="80">
        <f>R41/'סכום נכסי הקרן'!$C$42</f>
        <v>3.0355899901607375E-4</v>
      </c>
    </row>
    <row r="42" spans="2:21">
      <c r="B42" s="100" t="s">
        <v>378</v>
      </c>
      <c r="C42" s="72" t="s">
        <v>379</v>
      </c>
      <c r="D42" s="82" t="s">
        <v>115</v>
      </c>
      <c r="E42" s="82" t="s">
        <v>303</v>
      </c>
      <c r="F42" s="72" t="s">
        <v>339</v>
      </c>
      <c r="G42" s="82" t="s">
        <v>313</v>
      </c>
      <c r="H42" s="72" t="s">
        <v>348</v>
      </c>
      <c r="I42" s="72" t="s">
        <v>126</v>
      </c>
      <c r="J42" s="72"/>
      <c r="K42" s="102">
        <v>1.380000000013496</v>
      </c>
      <c r="L42" s="82" t="s">
        <v>128</v>
      </c>
      <c r="M42" s="83">
        <v>4.2000000000000003E-2</v>
      </c>
      <c r="N42" s="83">
        <v>1.999999998650369E-4</v>
      </c>
      <c r="O42" s="102">
        <v>20110.649557000001</v>
      </c>
      <c r="P42" s="81">
        <v>110.53</v>
      </c>
      <c r="Q42" s="72"/>
      <c r="R42" s="102">
        <v>22.228299615000005</v>
      </c>
      <c r="S42" s="80">
        <v>2.0156323786700666E-5</v>
      </c>
      <c r="T42" s="80">
        <f t="shared" si="0"/>
        <v>1.3979898108854479E-3</v>
      </c>
      <c r="U42" s="80">
        <f>R42/'סכום נכסי הקרן'!$C$42</f>
        <v>4.3009823926059762E-4</v>
      </c>
    </row>
    <row r="43" spans="2:21">
      <c r="B43" s="100" t="s">
        <v>380</v>
      </c>
      <c r="C43" s="72" t="s">
        <v>381</v>
      </c>
      <c r="D43" s="82" t="s">
        <v>115</v>
      </c>
      <c r="E43" s="82" t="s">
        <v>303</v>
      </c>
      <c r="F43" s="72" t="s">
        <v>339</v>
      </c>
      <c r="G43" s="82" t="s">
        <v>313</v>
      </c>
      <c r="H43" s="72" t="s">
        <v>348</v>
      </c>
      <c r="I43" s="72" t="s">
        <v>126</v>
      </c>
      <c r="J43" s="72"/>
      <c r="K43" s="102">
        <v>1.4099999999437254</v>
      </c>
      <c r="L43" s="82" t="s">
        <v>128</v>
      </c>
      <c r="M43" s="83">
        <v>0.04</v>
      </c>
      <c r="N43" s="83">
        <v>-1.0000000006252756E-4</v>
      </c>
      <c r="O43" s="102">
        <v>5692.4529579999999</v>
      </c>
      <c r="P43" s="81">
        <v>112.38</v>
      </c>
      <c r="Q43" s="72"/>
      <c r="R43" s="102">
        <v>6.3971783960000002</v>
      </c>
      <c r="S43" s="80">
        <v>3.9195245978451903E-6</v>
      </c>
      <c r="T43" s="80">
        <f t="shared" ref="T43:T74" si="1">IFERROR(R43/$R$11,0)</f>
        <v>4.0233352847149443E-4</v>
      </c>
      <c r="U43" s="80">
        <f>R43/'סכום נכסי הקרן'!$C$42</f>
        <v>1.2377983075677261E-4</v>
      </c>
    </row>
    <row r="44" spans="2:21">
      <c r="B44" s="100" t="s">
        <v>382</v>
      </c>
      <c r="C44" s="72" t="s">
        <v>383</v>
      </c>
      <c r="D44" s="82" t="s">
        <v>115</v>
      </c>
      <c r="E44" s="82" t="s">
        <v>303</v>
      </c>
      <c r="F44" s="72" t="s">
        <v>384</v>
      </c>
      <c r="G44" s="82" t="s">
        <v>313</v>
      </c>
      <c r="H44" s="72" t="s">
        <v>385</v>
      </c>
      <c r="I44" s="72" t="s">
        <v>126</v>
      </c>
      <c r="J44" s="72"/>
      <c r="K44" s="102">
        <v>0.5</v>
      </c>
      <c r="L44" s="82" t="s">
        <v>128</v>
      </c>
      <c r="M44" s="83">
        <v>4.1500000000000002E-2</v>
      </c>
      <c r="N44" s="83">
        <v>1.0200000001625726E-2</v>
      </c>
      <c r="O44" s="102">
        <v>1374.2907009999999</v>
      </c>
      <c r="P44" s="81">
        <v>107.42</v>
      </c>
      <c r="Q44" s="72"/>
      <c r="R44" s="102">
        <v>1.476262988</v>
      </c>
      <c r="S44" s="80">
        <v>1.3702002012332523E-5</v>
      </c>
      <c r="T44" s="80">
        <f t="shared" si="1"/>
        <v>9.2845636020607772E-5</v>
      </c>
      <c r="U44" s="80">
        <f>R44/'סכום נכסי הקרן'!$C$42</f>
        <v>2.8564403162710772E-5</v>
      </c>
    </row>
    <row r="45" spans="2:21">
      <c r="B45" s="100" t="s">
        <v>386</v>
      </c>
      <c r="C45" s="72" t="s">
        <v>387</v>
      </c>
      <c r="D45" s="82" t="s">
        <v>115</v>
      </c>
      <c r="E45" s="82" t="s">
        <v>303</v>
      </c>
      <c r="F45" s="72" t="s">
        <v>388</v>
      </c>
      <c r="G45" s="82" t="s">
        <v>357</v>
      </c>
      <c r="H45" s="72" t="s">
        <v>389</v>
      </c>
      <c r="I45" s="72" t="s">
        <v>307</v>
      </c>
      <c r="J45" s="72"/>
      <c r="K45" s="102">
        <v>3.7699999999949085</v>
      </c>
      <c r="L45" s="82" t="s">
        <v>128</v>
      </c>
      <c r="M45" s="83">
        <v>2.3399999999999997E-2</v>
      </c>
      <c r="N45" s="83">
        <v>2.4000000000061715E-3</v>
      </c>
      <c r="O45" s="102">
        <v>236022.47070400001</v>
      </c>
      <c r="P45" s="81">
        <v>109.85</v>
      </c>
      <c r="Q45" s="72"/>
      <c r="R45" s="102">
        <v>259.27069441600003</v>
      </c>
      <c r="S45" s="80">
        <v>6.3635920897624185E-5</v>
      </c>
      <c r="T45" s="80">
        <f t="shared" si="1"/>
        <v>1.6306141060388191E-2</v>
      </c>
      <c r="U45" s="80">
        <f>R45/'סכום נכסי הקרן'!$C$42</f>
        <v>5.0166621420265596E-3</v>
      </c>
    </row>
    <row r="46" spans="2:21">
      <c r="B46" s="100" t="s">
        <v>390</v>
      </c>
      <c r="C46" s="72" t="s">
        <v>391</v>
      </c>
      <c r="D46" s="82" t="s">
        <v>115</v>
      </c>
      <c r="E46" s="82" t="s">
        <v>303</v>
      </c>
      <c r="F46" s="72" t="s">
        <v>388</v>
      </c>
      <c r="G46" s="82" t="s">
        <v>357</v>
      </c>
      <c r="H46" s="72" t="s">
        <v>389</v>
      </c>
      <c r="I46" s="72" t="s">
        <v>307</v>
      </c>
      <c r="J46" s="72"/>
      <c r="K46" s="102">
        <v>7.9100000000400987</v>
      </c>
      <c r="L46" s="82" t="s">
        <v>128</v>
      </c>
      <c r="M46" s="83">
        <v>6.5000000000000006E-3</v>
      </c>
      <c r="N46" s="83">
        <v>7.5000000000856829E-3</v>
      </c>
      <c r="O46" s="102">
        <v>88551.039181999993</v>
      </c>
      <c r="P46" s="81">
        <v>98.85</v>
      </c>
      <c r="Q46" s="72"/>
      <c r="R46" s="102">
        <v>87.532698839000005</v>
      </c>
      <c r="S46" s="80">
        <v>1.2290084104826039E-4</v>
      </c>
      <c r="T46" s="80">
        <f t="shared" si="1"/>
        <v>5.5051363899040395E-3</v>
      </c>
      <c r="U46" s="80">
        <f>R46/'סכום נכסי הקרן'!$C$42</f>
        <v>1.6936814916322627E-3</v>
      </c>
    </row>
    <row r="47" spans="2:21">
      <c r="B47" s="100" t="s">
        <v>392</v>
      </c>
      <c r="C47" s="72" t="s">
        <v>393</v>
      </c>
      <c r="D47" s="82" t="s">
        <v>115</v>
      </c>
      <c r="E47" s="82" t="s">
        <v>303</v>
      </c>
      <c r="F47" s="72" t="s">
        <v>394</v>
      </c>
      <c r="G47" s="82" t="s">
        <v>357</v>
      </c>
      <c r="H47" s="72" t="s">
        <v>385</v>
      </c>
      <c r="I47" s="72" t="s">
        <v>126</v>
      </c>
      <c r="J47" s="72"/>
      <c r="K47" s="102">
        <v>0.99000000000086741</v>
      </c>
      <c r="L47" s="82" t="s">
        <v>128</v>
      </c>
      <c r="M47" s="83">
        <v>4.8000000000000001E-2</v>
      </c>
      <c r="N47" s="83">
        <v>3.0999999999676755E-3</v>
      </c>
      <c r="O47" s="102">
        <v>116364.135863</v>
      </c>
      <c r="P47" s="81">
        <v>109</v>
      </c>
      <c r="Q47" s="72"/>
      <c r="R47" s="102">
        <v>126.836909311</v>
      </c>
      <c r="S47" s="80">
        <v>1.4265072784468738E-4</v>
      </c>
      <c r="T47" s="80">
        <f t="shared" si="1"/>
        <v>7.977070218242132E-3</v>
      </c>
      <c r="U47" s="80">
        <f>R47/'סכום נכסי הקרן'!$C$42</f>
        <v>2.4541837348235323E-3</v>
      </c>
    </row>
    <row r="48" spans="2:21">
      <c r="B48" s="100" t="s">
        <v>395</v>
      </c>
      <c r="C48" s="72" t="s">
        <v>396</v>
      </c>
      <c r="D48" s="82" t="s">
        <v>115</v>
      </c>
      <c r="E48" s="82" t="s">
        <v>303</v>
      </c>
      <c r="F48" s="72" t="s">
        <v>394</v>
      </c>
      <c r="G48" s="82" t="s">
        <v>357</v>
      </c>
      <c r="H48" s="72" t="s">
        <v>385</v>
      </c>
      <c r="I48" s="72" t="s">
        <v>126</v>
      </c>
      <c r="J48" s="72"/>
      <c r="K48" s="102">
        <v>4.5299999999993688</v>
      </c>
      <c r="L48" s="82" t="s">
        <v>128</v>
      </c>
      <c r="M48" s="83">
        <v>3.2000000000000001E-2</v>
      </c>
      <c r="N48" s="83">
        <v>1.3999999999855695E-3</v>
      </c>
      <c r="O48" s="102">
        <v>191166.63441900001</v>
      </c>
      <c r="P48" s="81">
        <v>116</v>
      </c>
      <c r="Q48" s="72"/>
      <c r="R48" s="102">
        <v>221.753302738</v>
      </c>
      <c r="S48" s="80">
        <v>1.1588553603929643E-4</v>
      </c>
      <c r="T48" s="80">
        <f t="shared" si="1"/>
        <v>1.3946584449883934E-2</v>
      </c>
      <c r="U48" s="80">
        <f>R48/'סכום נכסי הקרן'!$C$42</f>
        <v>4.2907332863857499E-3</v>
      </c>
    </row>
    <row r="49" spans="2:21">
      <c r="B49" s="100" t="s">
        <v>397</v>
      </c>
      <c r="C49" s="72" t="s">
        <v>398</v>
      </c>
      <c r="D49" s="82" t="s">
        <v>115</v>
      </c>
      <c r="E49" s="82" t="s">
        <v>303</v>
      </c>
      <c r="F49" s="72" t="s">
        <v>394</v>
      </c>
      <c r="G49" s="82" t="s">
        <v>357</v>
      </c>
      <c r="H49" s="72" t="s">
        <v>385</v>
      </c>
      <c r="I49" s="72" t="s">
        <v>126</v>
      </c>
      <c r="J49" s="72"/>
      <c r="K49" s="102">
        <v>6.9099999999929649</v>
      </c>
      <c r="L49" s="82" t="s">
        <v>128</v>
      </c>
      <c r="M49" s="83">
        <v>1.1399999999999999E-2</v>
      </c>
      <c r="N49" s="83">
        <v>5.0000000000000001E-3</v>
      </c>
      <c r="O49" s="102">
        <v>126670.337543</v>
      </c>
      <c r="P49" s="81">
        <v>103.25</v>
      </c>
      <c r="Q49" s="72"/>
      <c r="R49" s="102">
        <v>130.78712351200002</v>
      </c>
      <c r="S49" s="80">
        <v>6.1223479140717926E-5</v>
      </c>
      <c r="T49" s="80">
        <f t="shared" si="1"/>
        <v>8.2255084388645709E-3</v>
      </c>
      <c r="U49" s="80">
        <f>R49/'סכום נכסי הקרן'!$C$42</f>
        <v>2.5306169394311317E-3</v>
      </c>
    </row>
    <row r="50" spans="2:21">
      <c r="B50" s="100" t="s">
        <v>399</v>
      </c>
      <c r="C50" s="72" t="s">
        <v>400</v>
      </c>
      <c r="D50" s="82" t="s">
        <v>115</v>
      </c>
      <c r="E50" s="82" t="s">
        <v>303</v>
      </c>
      <c r="F50" s="72" t="s">
        <v>401</v>
      </c>
      <c r="G50" s="82" t="s">
        <v>357</v>
      </c>
      <c r="H50" s="72" t="s">
        <v>385</v>
      </c>
      <c r="I50" s="72" t="s">
        <v>126</v>
      </c>
      <c r="J50" s="72"/>
      <c r="K50" s="102">
        <v>4.2300000000066653</v>
      </c>
      <c r="L50" s="82" t="s">
        <v>128</v>
      </c>
      <c r="M50" s="83">
        <v>1.34E-2</v>
      </c>
      <c r="N50" s="83">
        <v>2.3999999999017797E-3</v>
      </c>
      <c r="O50" s="102">
        <v>26870.94787</v>
      </c>
      <c r="P50" s="81">
        <v>106.09</v>
      </c>
      <c r="Q50" s="72"/>
      <c r="R50" s="102">
        <v>28.507388447</v>
      </c>
      <c r="S50" s="80">
        <v>7.2524058677132474E-5</v>
      </c>
      <c r="T50" s="80">
        <f t="shared" si="1"/>
        <v>1.792896410167428E-3</v>
      </c>
      <c r="U50" s="80">
        <f>R50/'סכום נכסי הקרן'!$C$42</f>
        <v>5.5159313979638385E-4</v>
      </c>
    </row>
    <row r="51" spans="2:21">
      <c r="B51" s="100" t="s">
        <v>402</v>
      </c>
      <c r="C51" s="72" t="s">
        <v>403</v>
      </c>
      <c r="D51" s="82" t="s">
        <v>115</v>
      </c>
      <c r="E51" s="82" t="s">
        <v>303</v>
      </c>
      <c r="F51" s="72" t="s">
        <v>401</v>
      </c>
      <c r="G51" s="82" t="s">
        <v>357</v>
      </c>
      <c r="H51" s="72" t="s">
        <v>389</v>
      </c>
      <c r="I51" s="72" t="s">
        <v>307</v>
      </c>
      <c r="J51" s="72"/>
      <c r="K51" s="102">
        <v>5.649999999999249</v>
      </c>
      <c r="L51" s="82" t="s">
        <v>128</v>
      </c>
      <c r="M51" s="83">
        <v>1.8200000000000001E-2</v>
      </c>
      <c r="N51" s="83">
        <v>2.8000000000060099E-3</v>
      </c>
      <c r="O51" s="102">
        <v>60896.354556999999</v>
      </c>
      <c r="P51" s="81">
        <v>109.3</v>
      </c>
      <c r="Q51" s="72"/>
      <c r="R51" s="102">
        <v>66.559714857000003</v>
      </c>
      <c r="S51" s="80">
        <v>1.4304992848719755E-4</v>
      </c>
      <c r="T51" s="80">
        <f t="shared" si="1"/>
        <v>4.1860963185297046E-3</v>
      </c>
      <c r="U51" s="80">
        <f>R51/'סכום נכסי הקרן'!$C$42</f>
        <v>1.2878725166348328E-3</v>
      </c>
    </row>
    <row r="52" spans="2:21">
      <c r="B52" s="100" t="s">
        <v>404</v>
      </c>
      <c r="C52" s="72" t="s">
        <v>405</v>
      </c>
      <c r="D52" s="82" t="s">
        <v>115</v>
      </c>
      <c r="E52" s="82" t="s">
        <v>303</v>
      </c>
      <c r="F52" s="72" t="s">
        <v>401</v>
      </c>
      <c r="G52" s="82" t="s">
        <v>357</v>
      </c>
      <c r="H52" s="72" t="s">
        <v>389</v>
      </c>
      <c r="I52" s="72" t="s">
        <v>307</v>
      </c>
      <c r="J52" s="72"/>
      <c r="K52" s="102">
        <v>6.4500000001190605</v>
      </c>
      <c r="L52" s="82" t="s">
        <v>128</v>
      </c>
      <c r="M52" s="83">
        <v>7.8000000000000005E-3</v>
      </c>
      <c r="N52" s="83">
        <v>4.4000000010318598E-3</v>
      </c>
      <c r="O52" s="102">
        <v>4963.0151930000002</v>
      </c>
      <c r="P52" s="81">
        <v>101.54</v>
      </c>
      <c r="Q52" s="72"/>
      <c r="R52" s="102">
        <v>5.0394457920000004</v>
      </c>
      <c r="S52" s="80">
        <v>1.0826821974258291E-5</v>
      </c>
      <c r="T52" s="80">
        <f t="shared" si="1"/>
        <v>3.1694254584239127E-4</v>
      </c>
      <c r="U52" s="80">
        <f>R52/'סכום נכסי הקרן'!$C$42</f>
        <v>9.7508887298144669E-5</v>
      </c>
    </row>
    <row r="53" spans="2:21">
      <c r="B53" s="100" t="s">
        <v>406</v>
      </c>
      <c r="C53" s="72" t="s">
        <v>407</v>
      </c>
      <c r="D53" s="82" t="s">
        <v>115</v>
      </c>
      <c r="E53" s="82" t="s">
        <v>303</v>
      </c>
      <c r="F53" s="72" t="s">
        <v>401</v>
      </c>
      <c r="G53" s="82" t="s">
        <v>357</v>
      </c>
      <c r="H53" s="72" t="s">
        <v>389</v>
      </c>
      <c r="I53" s="72" t="s">
        <v>307</v>
      </c>
      <c r="J53" s="72"/>
      <c r="K53" s="102">
        <v>4.4799999999603681</v>
      </c>
      <c r="L53" s="82" t="s">
        <v>128</v>
      </c>
      <c r="M53" s="83">
        <v>2E-3</v>
      </c>
      <c r="N53" s="83">
        <v>2.7999999999999991E-3</v>
      </c>
      <c r="O53" s="102">
        <v>51140.147361000003</v>
      </c>
      <c r="P53" s="81">
        <v>98.68</v>
      </c>
      <c r="Q53" s="72"/>
      <c r="R53" s="102">
        <v>50.465096950000003</v>
      </c>
      <c r="S53" s="80">
        <v>1.4205596489166668E-4</v>
      </c>
      <c r="T53" s="80">
        <f t="shared" si="1"/>
        <v>3.1738681124235998E-3</v>
      </c>
      <c r="U53" s="80">
        <f>R53/'סכום נכסי הקרן'!$C$42</f>
        <v>9.7645567669348476E-4</v>
      </c>
    </row>
    <row r="54" spans="2:21">
      <c r="B54" s="100" t="s">
        <v>408</v>
      </c>
      <c r="C54" s="72" t="s">
        <v>409</v>
      </c>
      <c r="D54" s="82" t="s">
        <v>115</v>
      </c>
      <c r="E54" s="82" t="s">
        <v>303</v>
      </c>
      <c r="F54" s="72" t="s">
        <v>324</v>
      </c>
      <c r="G54" s="82" t="s">
        <v>313</v>
      </c>
      <c r="H54" s="72" t="s">
        <v>385</v>
      </c>
      <c r="I54" s="72" t="s">
        <v>126</v>
      </c>
      <c r="J54" s="72"/>
      <c r="K54" s="102">
        <v>8.9999999999330199E-2</v>
      </c>
      <c r="L54" s="82" t="s">
        <v>128</v>
      </c>
      <c r="M54" s="83">
        <v>0.04</v>
      </c>
      <c r="N54" s="83">
        <v>3.8199999999965553E-2</v>
      </c>
      <c r="O54" s="102">
        <v>191723.68700800001</v>
      </c>
      <c r="P54" s="81">
        <v>109.02</v>
      </c>
      <c r="Q54" s="72"/>
      <c r="R54" s="102">
        <v>209.01716154599998</v>
      </c>
      <c r="S54" s="80">
        <v>1.4201775632852789E-4</v>
      </c>
      <c r="T54" s="80">
        <f t="shared" si="1"/>
        <v>1.3145578708338171E-2</v>
      </c>
      <c r="U54" s="80">
        <f>R54/'סכום נכסי הקרן'!$C$42</f>
        <v>4.044300046033119E-3</v>
      </c>
    </row>
    <row r="55" spans="2:21">
      <c r="B55" s="100" t="s">
        <v>410</v>
      </c>
      <c r="C55" s="72" t="s">
        <v>411</v>
      </c>
      <c r="D55" s="82" t="s">
        <v>115</v>
      </c>
      <c r="E55" s="82" t="s">
        <v>303</v>
      </c>
      <c r="F55" s="72" t="s">
        <v>412</v>
      </c>
      <c r="G55" s="82" t="s">
        <v>357</v>
      </c>
      <c r="H55" s="72" t="s">
        <v>385</v>
      </c>
      <c r="I55" s="72" t="s">
        <v>126</v>
      </c>
      <c r="J55" s="72"/>
      <c r="K55" s="102">
        <v>2.6500000000013353</v>
      </c>
      <c r="L55" s="82" t="s">
        <v>128</v>
      </c>
      <c r="M55" s="83">
        <v>4.7500000000000001E-2</v>
      </c>
      <c r="N55" s="83">
        <v>4.0000000001468803E-4</v>
      </c>
      <c r="O55" s="102">
        <v>216321.982808</v>
      </c>
      <c r="P55" s="81">
        <v>138.47999999999999</v>
      </c>
      <c r="Q55" s="72"/>
      <c r="R55" s="102">
        <v>299.56267416400004</v>
      </c>
      <c r="S55" s="80">
        <v>1.1461981815715572E-4</v>
      </c>
      <c r="T55" s="80">
        <f t="shared" si="1"/>
        <v>1.8840198011379442E-2</v>
      </c>
      <c r="U55" s="80">
        <f>R55/'סכום נכסי הקרן'!$C$42</f>
        <v>5.7962768604751195E-3</v>
      </c>
    </row>
    <row r="56" spans="2:21">
      <c r="B56" s="100" t="s">
        <v>413</v>
      </c>
      <c r="C56" s="72" t="s">
        <v>414</v>
      </c>
      <c r="D56" s="82" t="s">
        <v>115</v>
      </c>
      <c r="E56" s="82" t="s">
        <v>303</v>
      </c>
      <c r="F56" s="72" t="s">
        <v>412</v>
      </c>
      <c r="G56" s="82" t="s">
        <v>357</v>
      </c>
      <c r="H56" s="72" t="s">
        <v>385</v>
      </c>
      <c r="I56" s="72" t="s">
        <v>126</v>
      </c>
      <c r="J56" s="72"/>
      <c r="K56" s="102">
        <v>4.9500000000168169</v>
      </c>
      <c r="L56" s="82" t="s">
        <v>128</v>
      </c>
      <c r="M56" s="83">
        <v>5.0000000000000001E-3</v>
      </c>
      <c r="N56" s="83">
        <v>2E-3</v>
      </c>
      <c r="O56" s="102">
        <v>102717.075173</v>
      </c>
      <c r="P56" s="81">
        <v>101.31</v>
      </c>
      <c r="Q56" s="72"/>
      <c r="R56" s="102">
        <v>104.062668855</v>
      </c>
      <c r="S56" s="80">
        <v>9.1969435026381983E-5</v>
      </c>
      <c r="T56" s="80">
        <f t="shared" si="1"/>
        <v>6.5447449095325863E-3</v>
      </c>
      <c r="U56" s="80">
        <f>R56/'סכום נכסי הקרן'!$C$42</f>
        <v>2.0135220157411989E-3</v>
      </c>
    </row>
    <row r="57" spans="2:21">
      <c r="B57" s="100" t="s">
        <v>415</v>
      </c>
      <c r="C57" s="72" t="s">
        <v>416</v>
      </c>
      <c r="D57" s="82" t="s">
        <v>115</v>
      </c>
      <c r="E57" s="82" t="s">
        <v>303</v>
      </c>
      <c r="F57" s="72" t="s">
        <v>417</v>
      </c>
      <c r="G57" s="82" t="s">
        <v>418</v>
      </c>
      <c r="H57" s="72" t="s">
        <v>385</v>
      </c>
      <c r="I57" s="72" t="s">
        <v>126</v>
      </c>
      <c r="J57" s="72"/>
      <c r="K57" s="102">
        <v>5.9800000000163704</v>
      </c>
      <c r="L57" s="82" t="s">
        <v>128</v>
      </c>
      <c r="M57" s="83">
        <v>1.0800000000000001E-2</v>
      </c>
      <c r="N57" s="83">
        <v>5.9000000000554486E-3</v>
      </c>
      <c r="O57" s="102">
        <v>36663.028864</v>
      </c>
      <c r="P57" s="81">
        <v>103.3</v>
      </c>
      <c r="Q57" s="72"/>
      <c r="R57" s="102">
        <v>37.872906881000006</v>
      </c>
      <c r="S57" s="80">
        <v>1.1177752702439024E-4</v>
      </c>
      <c r="T57" s="80">
        <f t="shared" si="1"/>
        <v>2.3819157940683251E-3</v>
      </c>
      <c r="U57" s="80">
        <f>R57/'סכום נכסי הקרן'!$C$42</f>
        <v>7.328077652060509E-4</v>
      </c>
    </row>
    <row r="58" spans="2:21">
      <c r="B58" s="100" t="s">
        <v>419</v>
      </c>
      <c r="C58" s="72" t="s">
        <v>420</v>
      </c>
      <c r="D58" s="82" t="s">
        <v>115</v>
      </c>
      <c r="E58" s="82" t="s">
        <v>303</v>
      </c>
      <c r="F58" s="72" t="s">
        <v>421</v>
      </c>
      <c r="G58" s="82" t="s">
        <v>422</v>
      </c>
      <c r="H58" s="72" t="s">
        <v>389</v>
      </c>
      <c r="I58" s="72" t="s">
        <v>307</v>
      </c>
      <c r="J58" s="72"/>
      <c r="K58" s="102">
        <v>1</v>
      </c>
      <c r="L58" s="82" t="s">
        <v>128</v>
      </c>
      <c r="M58" s="83">
        <v>4.6500000000000007E-2</v>
      </c>
      <c r="N58" s="83">
        <v>3.799999994995187E-3</v>
      </c>
      <c r="O58" s="102">
        <v>158.94331600000001</v>
      </c>
      <c r="P58" s="81">
        <v>125.71</v>
      </c>
      <c r="Q58" s="72"/>
      <c r="R58" s="102">
        <v>0.19980764500000001</v>
      </c>
      <c r="S58" s="80">
        <v>6.2741816220446162E-6</v>
      </c>
      <c r="T58" s="80">
        <f t="shared" si="1"/>
        <v>1.2566370648455768E-5</v>
      </c>
      <c r="U58" s="80">
        <f>R58/'סכום נכסי הקרן'!$C$42</f>
        <v>3.8661039212965702E-6</v>
      </c>
    </row>
    <row r="59" spans="2:21">
      <c r="B59" s="100" t="s">
        <v>423</v>
      </c>
      <c r="C59" s="72" t="s">
        <v>424</v>
      </c>
      <c r="D59" s="82" t="s">
        <v>115</v>
      </c>
      <c r="E59" s="82" t="s">
        <v>303</v>
      </c>
      <c r="F59" s="72" t="s">
        <v>425</v>
      </c>
      <c r="G59" s="82" t="s">
        <v>426</v>
      </c>
      <c r="H59" s="72" t="s">
        <v>385</v>
      </c>
      <c r="I59" s="72" t="s">
        <v>126</v>
      </c>
      <c r="J59" s="72"/>
      <c r="K59" s="102">
        <v>6.4300000000031154</v>
      </c>
      <c r="L59" s="82" t="s">
        <v>128</v>
      </c>
      <c r="M59" s="83">
        <v>3.85E-2</v>
      </c>
      <c r="N59" s="83">
        <v>-6.000000000143807E-4</v>
      </c>
      <c r="O59" s="102">
        <v>160780.218471</v>
      </c>
      <c r="P59" s="81">
        <v>129.75</v>
      </c>
      <c r="Q59" s="72"/>
      <c r="R59" s="102">
        <v>208.612342345</v>
      </c>
      <c r="S59" s="80">
        <v>6.030896905708133E-5</v>
      </c>
      <c r="T59" s="80">
        <f t="shared" si="1"/>
        <v>1.3120118680893389E-2</v>
      </c>
      <c r="U59" s="80">
        <f>R59/'סכום נכסי הקרן'!$C$42</f>
        <v>4.0364671470446839E-3</v>
      </c>
    </row>
    <row r="60" spans="2:21">
      <c r="B60" s="100" t="s">
        <v>427</v>
      </c>
      <c r="C60" s="72" t="s">
        <v>428</v>
      </c>
      <c r="D60" s="82" t="s">
        <v>115</v>
      </c>
      <c r="E60" s="82" t="s">
        <v>303</v>
      </c>
      <c r="F60" s="72" t="s">
        <v>425</v>
      </c>
      <c r="G60" s="82" t="s">
        <v>426</v>
      </c>
      <c r="H60" s="72" t="s">
        <v>385</v>
      </c>
      <c r="I60" s="72" t="s">
        <v>126</v>
      </c>
      <c r="J60" s="72"/>
      <c r="K60" s="102">
        <v>4.2600000000018525</v>
      </c>
      <c r="L60" s="82" t="s">
        <v>128</v>
      </c>
      <c r="M60" s="83">
        <v>4.4999999999999998E-2</v>
      </c>
      <c r="N60" s="83">
        <v>-2.9000000000079357E-3</v>
      </c>
      <c r="O60" s="102">
        <v>360740.11857400002</v>
      </c>
      <c r="P60" s="81">
        <v>125.76</v>
      </c>
      <c r="Q60" s="72"/>
      <c r="R60" s="102">
        <v>453.666774616</v>
      </c>
      <c r="S60" s="80">
        <v>1.2205291706587368E-4</v>
      </c>
      <c r="T60" s="80">
        <f t="shared" si="1"/>
        <v>2.8532165727262842E-2</v>
      </c>
      <c r="U60" s="80">
        <f>R60/'סכום נכסי הקרן'!$C$42</f>
        <v>8.7780569972929958E-3</v>
      </c>
    </row>
    <row r="61" spans="2:21">
      <c r="B61" s="100" t="s">
        <v>429</v>
      </c>
      <c r="C61" s="72" t="s">
        <v>430</v>
      </c>
      <c r="D61" s="82" t="s">
        <v>115</v>
      </c>
      <c r="E61" s="82" t="s">
        <v>303</v>
      </c>
      <c r="F61" s="72" t="s">
        <v>425</v>
      </c>
      <c r="G61" s="82" t="s">
        <v>426</v>
      </c>
      <c r="H61" s="72" t="s">
        <v>385</v>
      </c>
      <c r="I61" s="72" t="s">
        <v>126</v>
      </c>
      <c r="J61" s="72"/>
      <c r="K61" s="102">
        <v>8.9999999999942926</v>
      </c>
      <c r="L61" s="82" t="s">
        <v>128</v>
      </c>
      <c r="M61" s="83">
        <v>2.3900000000000001E-2</v>
      </c>
      <c r="N61" s="83">
        <v>4.0999999999748842E-3</v>
      </c>
      <c r="O61" s="102">
        <v>146381.872</v>
      </c>
      <c r="P61" s="81">
        <v>119.68</v>
      </c>
      <c r="Q61" s="72"/>
      <c r="R61" s="102">
        <v>175.189822784</v>
      </c>
      <c r="S61" s="80">
        <v>7.4280255953558939E-5</v>
      </c>
      <c r="T61" s="80">
        <f t="shared" si="1"/>
        <v>1.1018098166068796E-2</v>
      </c>
      <c r="U61" s="80">
        <f>R61/'סכום נכסי הקרן'!$C$42</f>
        <v>3.3897705007056838E-3</v>
      </c>
    </row>
    <row r="62" spans="2:21">
      <c r="B62" s="100" t="s">
        <v>431</v>
      </c>
      <c r="C62" s="72" t="s">
        <v>432</v>
      </c>
      <c r="D62" s="82" t="s">
        <v>115</v>
      </c>
      <c r="E62" s="82" t="s">
        <v>303</v>
      </c>
      <c r="F62" s="72" t="s">
        <v>433</v>
      </c>
      <c r="G62" s="82" t="s">
        <v>357</v>
      </c>
      <c r="H62" s="72" t="s">
        <v>385</v>
      </c>
      <c r="I62" s="72" t="s">
        <v>126</v>
      </c>
      <c r="J62" s="72"/>
      <c r="K62" s="102">
        <v>4.9000000000137707</v>
      </c>
      <c r="L62" s="82" t="s">
        <v>128</v>
      </c>
      <c r="M62" s="83">
        <v>1.5800000000000002E-2</v>
      </c>
      <c r="N62" s="83">
        <v>1.3000000000373765E-3</v>
      </c>
      <c r="O62" s="102">
        <v>46808.312523000001</v>
      </c>
      <c r="P62" s="81">
        <v>108.6</v>
      </c>
      <c r="Q62" s="72"/>
      <c r="R62" s="102">
        <v>50.833828937</v>
      </c>
      <c r="S62" s="80">
        <v>8.1762006360771929E-5</v>
      </c>
      <c r="T62" s="80">
        <f t="shared" si="1"/>
        <v>3.1970585304808446E-3</v>
      </c>
      <c r="U62" s="80">
        <f>R62/'סכום נכסי הקרן'!$C$42</f>
        <v>9.8359031951882883E-4</v>
      </c>
    </row>
    <row r="63" spans="2:21">
      <c r="B63" s="100" t="s">
        <v>434</v>
      </c>
      <c r="C63" s="72" t="s">
        <v>435</v>
      </c>
      <c r="D63" s="82" t="s">
        <v>115</v>
      </c>
      <c r="E63" s="82" t="s">
        <v>303</v>
      </c>
      <c r="F63" s="72" t="s">
        <v>433</v>
      </c>
      <c r="G63" s="82" t="s">
        <v>357</v>
      </c>
      <c r="H63" s="72" t="s">
        <v>385</v>
      </c>
      <c r="I63" s="72" t="s">
        <v>126</v>
      </c>
      <c r="J63" s="72"/>
      <c r="K63" s="102">
        <v>7.7600000000389109</v>
      </c>
      <c r="L63" s="82" t="s">
        <v>128</v>
      </c>
      <c r="M63" s="83">
        <v>8.3999999999999995E-3</v>
      </c>
      <c r="N63" s="83">
        <v>5.8999999999756799E-3</v>
      </c>
      <c r="O63" s="102">
        <v>40568.300155999998</v>
      </c>
      <c r="P63" s="81">
        <v>101.36</v>
      </c>
      <c r="Q63" s="72"/>
      <c r="R63" s="102">
        <v>41.120027690000001</v>
      </c>
      <c r="S63" s="80">
        <v>8.5353040513359981E-5</v>
      </c>
      <c r="T63" s="80">
        <f t="shared" si="1"/>
        <v>2.586134824957796E-3</v>
      </c>
      <c r="U63" s="80">
        <f>R63/'סכום נכסי הקרן'!$C$42</f>
        <v>7.9563672499184169E-4</v>
      </c>
    </row>
    <row r="64" spans="2:21">
      <c r="B64" s="100" t="s">
        <v>436</v>
      </c>
      <c r="C64" s="72" t="s">
        <v>437</v>
      </c>
      <c r="D64" s="82" t="s">
        <v>115</v>
      </c>
      <c r="E64" s="82" t="s">
        <v>303</v>
      </c>
      <c r="F64" s="72" t="s">
        <v>438</v>
      </c>
      <c r="G64" s="82" t="s">
        <v>422</v>
      </c>
      <c r="H64" s="72" t="s">
        <v>385</v>
      </c>
      <c r="I64" s="72" t="s">
        <v>126</v>
      </c>
      <c r="J64" s="72"/>
      <c r="K64" s="102">
        <v>0.41000000155913735</v>
      </c>
      <c r="L64" s="82" t="s">
        <v>128</v>
      </c>
      <c r="M64" s="83">
        <v>4.8899999999999999E-2</v>
      </c>
      <c r="N64" s="83">
        <v>1.0900000022748069E-2</v>
      </c>
      <c r="O64" s="102">
        <v>314.95890900000001</v>
      </c>
      <c r="P64" s="81">
        <v>124.22</v>
      </c>
      <c r="Q64" s="72"/>
      <c r="R64" s="102">
        <v>0.39124197900000002</v>
      </c>
      <c r="S64" s="80">
        <v>1.6916683594509085E-5</v>
      </c>
      <c r="T64" s="80">
        <f t="shared" si="1"/>
        <v>2.4606124161812469E-5</v>
      </c>
      <c r="U64" s="80">
        <f>R64/'סכום נכסי הקרן'!$C$42</f>
        <v>7.5701915669329383E-6</v>
      </c>
    </row>
    <row r="65" spans="2:21">
      <c r="B65" s="100" t="s">
        <v>439</v>
      </c>
      <c r="C65" s="72" t="s">
        <v>440</v>
      </c>
      <c r="D65" s="82" t="s">
        <v>115</v>
      </c>
      <c r="E65" s="82" t="s">
        <v>303</v>
      </c>
      <c r="F65" s="72" t="s">
        <v>324</v>
      </c>
      <c r="G65" s="82" t="s">
        <v>313</v>
      </c>
      <c r="H65" s="72" t="s">
        <v>389</v>
      </c>
      <c r="I65" s="72" t="s">
        <v>307</v>
      </c>
      <c r="J65" s="72"/>
      <c r="K65" s="102">
        <v>2.5199999999917289</v>
      </c>
      <c r="L65" s="82" t="s">
        <v>128</v>
      </c>
      <c r="M65" s="83">
        <v>1.6399999999999998E-2</v>
      </c>
      <c r="N65" s="83">
        <v>1.4399999999903506E-2</v>
      </c>
      <c r="O65" s="102">
        <v>1.1514979999999999</v>
      </c>
      <c r="P65" s="81">
        <v>5040000</v>
      </c>
      <c r="Q65" s="72"/>
      <c r="R65" s="102">
        <v>58.035510598999998</v>
      </c>
      <c r="S65" s="80">
        <v>9.3800749429781677E-5</v>
      </c>
      <c r="T65" s="80">
        <f t="shared" si="1"/>
        <v>3.6499891531148231E-3</v>
      </c>
      <c r="U65" s="80">
        <f>R65/'סכום נכסי הקרן'!$C$42</f>
        <v>1.1229365878429854E-3</v>
      </c>
    </row>
    <row r="66" spans="2:21">
      <c r="B66" s="100" t="s">
        <v>441</v>
      </c>
      <c r="C66" s="72" t="s">
        <v>442</v>
      </c>
      <c r="D66" s="82" t="s">
        <v>115</v>
      </c>
      <c r="E66" s="82" t="s">
        <v>303</v>
      </c>
      <c r="F66" s="72" t="s">
        <v>324</v>
      </c>
      <c r="G66" s="82" t="s">
        <v>313</v>
      </c>
      <c r="H66" s="72" t="s">
        <v>389</v>
      </c>
      <c r="I66" s="72" t="s">
        <v>307</v>
      </c>
      <c r="J66" s="72"/>
      <c r="K66" s="102">
        <v>6.8600000000862016</v>
      </c>
      <c r="L66" s="82" t="s">
        <v>128</v>
      </c>
      <c r="M66" s="83">
        <v>2.7799999999999998E-2</v>
      </c>
      <c r="N66" s="83">
        <v>1.9000000000431005E-2</v>
      </c>
      <c r="O66" s="102">
        <v>0.43451099999999998</v>
      </c>
      <c r="P66" s="81">
        <v>5339700</v>
      </c>
      <c r="Q66" s="72"/>
      <c r="R66" s="102">
        <v>23.2015666</v>
      </c>
      <c r="S66" s="80">
        <v>1.0390028694404591E-4</v>
      </c>
      <c r="T66" s="80">
        <f t="shared" si="1"/>
        <v>1.4592008505001481E-3</v>
      </c>
      <c r="U66" s="80">
        <f>R66/'סכום נכסי הקרן'!$C$42</f>
        <v>4.4893010781686318E-4</v>
      </c>
    </row>
    <row r="67" spans="2:21">
      <c r="B67" s="100" t="s">
        <v>443</v>
      </c>
      <c r="C67" s="72" t="s">
        <v>444</v>
      </c>
      <c r="D67" s="82" t="s">
        <v>115</v>
      </c>
      <c r="E67" s="82" t="s">
        <v>303</v>
      </c>
      <c r="F67" s="72" t="s">
        <v>324</v>
      </c>
      <c r="G67" s="82" t="s">
        <v>313</v>
      </c>
      <c r="H67" s="72" t="s">
        <v>389</v>
      </c>
      <c r="I67" s="72" t="s">
        <v>307</v>
      </c>
      <c r="J67" s="72"/>
      <c r="K67" s="102">
        <v>3.9399999999715765</v>
      </c>
      <c r="L67" s="82" t="s">
        <v>128</v>
      </c>
      <c r="M67" s="83">
        <v>2.4199999999999999E-2</v>
      </c>
      <c r="N67" s="83">
        <v>1.3399999999918789E-2</v>
      </c>
      <c r="O67" s="102">
        <v>0.92614599999999991</v>
      </c>
      <c r="P67" s="81">
        <v>5318201</v>
      </c>
      <c r="Q67" s="72"/>
      <c r="R67" s="102">
        <v>49.254328360000002</v>
      </c>
      <c r="S67" s="80">
        <v>3.2132186101377367E-5</v>
      </c>
      <c r="T67" s="80">
        <f t="shared" si="1"/>
        <v>3.0977200407547294E-3</v>
      </c>
      <c r="U67" s="80">
        <f>R67/'סכום נכסי הקרן'!$C$42</f>
        <v>9.5302835891702172E-4</v>
      </c>
    </row>
    <row r="68" spans="2:21">
      <c r="B68" s="100" t="s">
        <v>445</v>
      </c>
      <c r="C68" s="72" t="s">
        <v>446</v>
      </c>
      <c r="D68" s="82" t="s">
        <v>115</v>
      </c>
      <c r="E68" s="82" t="s">
        <v>303</v>
      </c>
      <c r="F68" s="72" t="s">
        <v>324</v>
      </c>
      <c r="G68" s="82" t="s">
        <v>313</v>
      </c>
      <c r="H68" s="72" t="s">
        <v>389</v>
      </c>
      <c r="I68" s="72" t="s">
        <v>307</v>
      </c>
      <c r="J68" s="72"/>
      <c r="K68" s="102">
        <v>3.6399999999703643</v>
      </c>
      <c r="L68" s="82" t="s">
        <v>128</v>
      </c>
      <c r="M68" s="83">
        <v>1.95E-2</v>
      </c>
      <c r="N68" s="83">
        <v>1.2999999999944086E-2</v>
      </c>
      <c r="O68" s="102">
        <v>1.4119349999999999</v>
      </c>
      <c r="P68" s="81">
        <v>5066525</v>
      </c>
      <c r="Q68" s="72"/>
      <c r="R68" s="102">
        <v>71.536027207999993</v>
      </c>
      <c r="S68" s="80">
        <v>5.6889278375438169E-5</v>
      </c>
      <c r="T68" s="80">
        <f t="shared" si="1"/>
        <v>4.4990682544391349E-3</v>
      </c>
      <c r="U68" s="80">
        <f>R68/'סכום נכסי הקרן'!$C$42</f>
        <v>1.3841598268315854E-3</v>
      </c>
    </row>
    <row r="69" spans="2:21">
      <c r="B69" s="100" t="s">
        <v>447</v>
      </c>
      <c r="C69" s="72" t="s">
        <v>448</v>
      </c>
      <c r="D69" s="82" t="s">
        <v>115</v>
      </c>
      <c r="E69" s="82" t="s">
        <v>303</v>
      </c>
      <c r="F69" s="72" t="s">
        <v>449</v>
      </c>
      <c r="G69" s="82" t="s">
        <v>357</v>
      </c>
      <c r="H69" s="72" t="s">
        <v>389</v>
      </c>
      <c r="I69" s="72" t="s">
        <v>307</v>
      </c>
      <c r="J69" s="72"/>
      <c r="K69" s="102">
        <v>2.9100000000062178</v>
      </c>
      <c r="L69" s="82" t="s">
        <v>128</v>
      </c>
      <c r="M69" s="83">
        <v>2.8500000000000001E-2</v>
      </c>
      <c r="N69" s="83">
        <v>-8.0000000002044104E-4</v>
      </c>
      <c r="O69" s="102">
        <v>105292.094166</v>
      </c>
      <c r="P69" s="81">
        <v>111.51</v>
      </c>
      <c r="Q69" s="72"/>
      <c r="R69" s="102">
        <v>117.41121419699998</v>
      </c>
      <c r="S69" s="80">
        <v>1.3447266177011493E-4</v>
      </c>
      <c r="T69" s="80">
        <f t="shared" si="1"/>
        <v>7.3842661820308908E-3</v>
      </c>
      <c r="U69" s="80">
        <f>R69/'סכום נכסי הקרן'!$C$42</f>
        <v>2.2718047430628249E-3</v>
      </c>
    </row>
    <row r="70" spans="2:21">
      <c r="B70" s="100" t="s">
        <v>450</v>
      </c>
      <c r="C70" s="72" t="s">
        <v>451</v>
      </c>
      <c r="D70" s="82" t="s">
        <v>115</v>
      </c>
      <c r="E70" s="82" t="s">
        <v>303</v>
      </c>
      <c r="F70" s="72" t="s">
        <v>449</v>
      </c>
      <c r="G70" s="82" t="s">
        <v>357</v>
      </c>
      <c r="H70" s="72" t="s">
        <v>389</v>
      </c>
      <c r="I70" s="72" t="s">
        <v>307</v>
      </c>
      <c r="J70" s="72"/>
      <c r="K70" s="102">
        <v>4.6599999999736168</v>
      </c>
      <c r="L70" s="82" t="s">
        <v>128</v>
      </c>
      <c r="M70" s="83">
        <v>2.4E-2</v>
      </c>
      <c r="N70" s="83">
        <v>2.0000000003768991E-3</v>
      </c>
      <c r="O70" s="102">
        <v>9479.2029380000004</v>
      </c>
      <c r="P70" s="81">
        <v>111.96</v>
      </c>
      <c r="Q70" s="72"/>
      <c r="R70" s="102">
        <v>10.612915258000001</v>
      </c>
      <c r="S70" s="80">
        <v>1.6639465473100535E-5</v>
      </c>
      <c r="T70" s="80">
        <f t="shared" si="1"/>
        <v>6.6747109097191749E-4</v>
      </c>
      <c r="U70" s="80">
        <f>R70/'סכום נכסי הקרן'!$C$42</f>
        <v>2.0535066761505547E-4</v>
      </c>
    </row>
    <row r="71" spans="2:21">
      <c r="B71" s="100" t="s">
        <v>452</v>
      </c>
      <c r="C71" s="72" t="s">
        <v>453</v>
      </c>
      <c r="D71" s="82" t="s">
        <v>115</v>
      </c>
      <c r="E71" s="82" t="s">
        <v>303</v>
      </c>
      <c r="F71" s="72" t="s">
        <v>454</v>
      </c>
      <c r="G71" s="82" t="s">
        <v>357</v>
      </c>
      <c r="H71" s="72" t="s">
        <v>389</v>
      </c>
      <c r="I71" s="72" t="s">
        <v>307</v>
      </c>
      <c r="J71" s="72"/>
      <c r="K71" s="102">
        <v>0.99000000000036015</v>
      </c>
      <c r="L71" s="82" t="s">
        <v>128</v>
      </c>
      <c r="M71" s="83">
        <v>2.5499999999999998E-2</v>
      </c>
      <c r="N71" s="83">
        <v>5.5000000000180148E-3</v>
      </c>
      <c r="O71" s="102">
        <v>131323.940672</v>
      </c>
      <c r="P71" s="81">
        <v>103.18</v>
      </c>
      <c r="Q71" s="102">
        <v>3.277287115</v>
      </c>
      <c r="R71" s="102">
        <v>138.77732910500001</v>
      </c>
      <c r="S71" s="80">
        <v>1.2341803234197147E-4</v>
      </c>
      <c r="T71" s="80">
        <f t="shared" si="1"/>
        <v>8.7280311778668851E-3</v>
      </c>
      <c r="U71" s="80">
        <f>R71/'סכום נכסי הקרן'!$C$42</f>
        <v>2.6852204591065829E-3</v>
      </c>
    </row>
    <row r="72" spans="2:21">
      <c r="B72" s="100" t="s">
        <v>455</v>
      </c>
      <c r="C72" s="72" t="s">
        <v>456</v>
      </c>
      <c r="D72" s="82" t="s">
        <v>115</v>
      </c>
      <c r="E72" s="82" t="s">
        <v>303</v>
      </c>
      <c r="F72" s="72" t="s">
        <v>454</v>
      </c>
      <c r="G72" s="82" t="s">
        <v>357</v>
      </c>
      <c r="H72" s="72" t="s">
        <v>389</v>
      </c>
      <c r="I72" s="72" t="s">
        <v>307</v>
      </c>
      <c r="J72" s="72"/>
      <c r="K72" s="102">
        <v>5.4800000000006781</v>
      </c>
      <c r="L72" s="82" t="s">
        <v>128</v>
      </c>
      <c r="M72" s="83">
        <v>2.35E-2</v>
      </c>
      <c r="N72" s="83">
        <v>3.7999999999983052E-3</v>
      </c>
      <c r="O72" s="102">
        <v>104176.271217</v>
      </c>
      <c r="P72" s="81">
        <v>113.28</v>
      </c>
      <c r="Q72" s="72"/>
      <c r="R72" s="102">
        <v>118.01088232899998</v>
      </c>
      <c r="S72" s="80">
        <v>1.3417513675322408E-4</v>
      </c>
      <c r="T72" s="80">
        <f t="shared" si="1"/>
        <v>7.4219807149897236E-3</v>
      </c>
      <c r="U72" s="80">
        <f>R72/'סכום נכסי הקרן'!$C$42</f>
        <v>2.2834077991751261E-3</v>
      </c>
    </row>
    <row r="73" spans="2:21">
      <c r="B73" s="100" t="s">
        <v>457</v>
      </c>
      <c r="C73" s="72" t="s">
        <v>458</v>
      </c>
      <c r="D73" s="82" t="s">
        <v>115</v>
      </c>
      <c r="E73" s="82" t="s">
        <v>303</v>
      </c>
      <c r="F73" s="72" t="s">
        <v>454</v>
      </c>
      <c r="G73" s="82" t="s">
        <v>357</v>
      </c>
      <c r="H73" s="72" t="s">
        <v>389</v>
      </c>
      <c r="I73" s="72" t="s">
        <v>307</v>
      </c>
      <c r="J73" s="72"/>
      <c r="K73" s="102">
        <v>4.1899999999890705</v>
      </c>
      <c r="L73" s="82" t="s">
        <v>128</v>
      </c>
      <c r="M73" s="83">
        <v>1.7600000000000001E-2</v>
      </c>
      <c r="N73" s="83">
        <v>2.9999999999936826E-3</v>
      </c>
      <c r="O73" s="102">
        <v>143942.109983</v>
      </c>
      <c r="P73" s="81">
        <v>107.92</v>
      </c>
      <c r="Q73" s="102">
        <v>2.9449992730000005</v>
      </c>
      <c r="R73" s="102">
        <v>158.287324367</v>
      </c>
      <c r="S73" s="80">
        <v>1.0286226823338595E-4</v>
      </c>
      <c r="T73" s="80">
        <f t="shared" si="1"/>
        <v>9.9550604630171489E-3</v>
      </c>
      <c r="U73" s="80">
        <f>R73/'סכום נכסי הקרן'!$C$42</f>
        <v>3.0627218764667425E-3</v>
      </c>
    </row>
    <row r="74" spans="2:21">
      <c r="B74" s="100" t="s">
        <v>459</v>
      </c>
      <c r="C74" s="72" t="s">
        <v>460</v>
      </c>
      <c r="D74" s="82" t="s">
        <v>115</v>
      </c>
      <c r="E74" s="82" t="s">
        <v>303</v>
      </c>
      <c r="F74" s="72" t="s">
        <v>454</v>
      </c>
      <c r="G74" s="82" t="s">
        <v>357</v>
      </c>
      <c r="H74" s="72" t="s">
        <v>389</v>
      </c>
      <c r="I74" s="72" t="s">
        <v>307</v>
      </c>
      <c r="J74" s="72"/>
      <c r="K74" s="102">
        <v>4.78999999999811</v>
      </c>
      <c r="L74" s="82" t="s">
        <v>128</v>
      </c>
      <c r="M74" s="83">
        <v>2.1499999999999998E-2</v>
      </c>
      <c r="N74" s="83">
        <v>3.7000000000063028E-3</v>
      </c>
      <c r="O74" s="102">
        <v>142695.86179299999</v>
      </c>
      <c r="P74" s="81">
        <v>111.2</v>
      </c>
      <c r="Q74" s="72"/>
      <c r="R74" s="102">
        <v>158.67779496999998</v>
      </c>
      <c r="S74" s="80">
        <v>1.1042017409626532E-4</v>
      </c>
      <c r="T74" s="80">
        <f t="shared" si="1"/>
        <v>9.979618073536126E-3</v>
      </c>
      <c r="U74" s="80">
        <f>R74/'סכום נכסי הקרן'!$C$42</f>
        <v>3.0702771425798548E-3</v>
      </c>
    </row>
    <row r="75" spans="2:21">
      <c r="B75" s="100" t="s">
        <v>461</v>
      </c>
      <c r="C75" s="72" t="s">
        <v>462</v>
      </c>
      <c r="D75" s="82" t="s">
        <v>115</v>
      </c>
      <c r="E75" s="82" t="s">
        <v>303</v>
      </c>
      <c r="F75" s="72" t="s">
        <v>454</v>
      </c>
      <c r="G75" s="82" t="s">
        <v>357</v>
      </c>
      <c r="H75" s="72" t="s">
        <v>389</v>
      </c>
      <c r="I75" s="72" t="s">
        <v>307</v>
      </c>
      <c r="J75" s="72"/>
      <c r="K75" s="102">
        <v>6.820000000002949</v>
      </c>
      <c r="L75" s="82" t="s">
        <v>128</v>
      </c>
      <c r="M75" s="83">
        <v>6.5000000000000006E-3</v>
      </c>
      <c r="N75" s="83">
        <v>5.0999999999410302E-3</v>
      </c>
      <c r="O75" s="102">
        <v>66435.86301999999</v>
      </c>
      <c r="P75" s="81">
        <v>100.75</v>
      </c>
      <c r="Q75" s="102">
        <v>0.89603674700000002</v>
      </c>
      <c r="R75" s="102">
        <v>67.830168739999991</v>
      </c>
      <c r="S75" s="80">
        <v>1.712086224030612E-4</v>
      </c>
      <c r="T75" s="80">
        <f t="shared" ref="T75:T106" si="2">IFERROR(R75/$R$11,0)</f>
        <v>4.2659981380298931E-3</v>
      </c>
      <c r="U75" s="80">
        <f>R75/'סכום נכסי הקרן'!$C$42</f>
        <v>1.3124546928518274E-3</v>
      </c>
    </row>
    <row r="76" spans="2:21">
      <c r="B76" s="100" t="s">
        <v>463</v>
      </c>
      <c r="C76" s="72" t="s">
        <v>464</v>
      </c>
      <c r="D76" s="82" t="s">
        <v>115</v>
      </c>
      <c r="E76" s="82" t="s">
        <v>303</v>
      </c>
      <c r="F76" s="72" t="s">
        <v>339</v>
      </c>
      <c r="G76" s="82" t="s">
        <v>313</v>
      </c>
      <c r="H76" s="72" t="s">
        <v>389</v>
      </c>
      <c r="I76" s="72" t="s">
        <v>307</v>
      </c>
      <c r="J76" s="72"/>
      <c r="K76" s="102">
        <v>0.49000000000241228</v>
      </c>
      <c r="L76" s="82" t="s">
        <v>128</v>
      </c>
      <c r="M76" s="83">
        <v>3.8900000000000004E-2</v>
      </c>
      <c r="N76" s="83">
        <v>1.5199999999979803E-2</v>
      </c>
      <c r="O76" s="102">
        <v>156947.80171699999</v>
      </c>
      <c r="P76" s="81">
        <v>112.49</v>
      </c>
      <c r="Q76" s="102">
        <v>1.6968273919999999</v>
      </c>
      <c r="R76" s="102">
        <v>178.247410393</v>
      </c>
      <c r="S76" s="80">
        <v>1.5112131925319313E-4</v>
      </c>
      <c r="T76" s="80">
        <f t="shared" si="2"/>
        <v>1.1210397010213723E-2</v>
      </c>
      <c r="U76" s="80">
        <f>R76/'סכום נכסי הקרן'!$C$42</f>
        <v>3.4489321581330696E-3</v>
      </c>
    </row>
    <row r="77" spans="2:21">
      <c r="B77" s="100" t="s">
        <v>465</v>
      </c>
      <c r="C77" s="72" t="s">
        <v>466</v>
      </c>
      <c r="D77" s="82" t="s">
        <v>115</v>
      </c>
      <c r="E77" s="82" t="s">
        <v>303</v>
      </c>
      <c r="F77" s="72" t="s">
        <v>467</v>
      </c>
      <c r="G77" s="82" t="s">
        <v>357</v>
      </c>
      <c r="H77" s="72" t="s">
        <v>389</v>
      </c>
      <c r="I77" s="72" t="s">
        <v>307</v>
      </c>
      <c r="J77" s="72"/>
      <c r="K77" s="102">
        <v>6.4700000000365563</v>
      </c>
      <c r="L77" s="82" t="s">
        <v>128</v>
      </c>
      <c r="M77" s="83">
        <v>3.5000000000000003E-2</v>
      </c>
      <c r="N77" s="83">
        <v>3.4999999999690196E-3</v>
      </c>
      <c r="O77" s="102">
        <v>51591.971181000008</v>
      </c>
      <c r="P77" s="81">
        <v>125.13</v>
      </c>
      <c r="Q77" s="72"/>
      <c r="R77" s="102">
        <v>64.557035111999994</v>
      </c>
      <c r="S77" s="80">
        <v>6.6040909981832099E-5</v>
      </c>
      <c r="T77" s="80">
        <f t="shared" si="2"/>
        <v>4.0601431000438703E-3</v>
      </c>
      <c r="U77" s="80">
        <f>R77/'סכום נכסי הקרן'!$C$42</f>
        <v>1.2491224076725568E-3</v>
      </c>
    </row>
    <row r="78" spans="2:21">
      <c r="B78" s="100" t="s">
        <v>468</v>
      </c>
      <c r="C78" s="72" t="s">
        <v>469</v>
      </c>
      <c r="D78" s="82" t="s">
        <v>115</v>
      </c>
      <c r="E78" s="82" t="s">
        <v>303</v>
      </c>
      <c r="F78" s="72" t="s">
        <v>467</v>
      </c>
      <c r="G78" s="82" t="s">
        <v>357</v>
      </c>
      <c r="H78" s="72" t="s">
        <v>389</v>
      </c>
      <c r="I78" s="72" t="s">
        <v>307</v>
      </c>
      <c r="J78" s="72"/>
      <c r="K78" s="102">
        <v>2.2400000001033344</v>
      </c>
      <c r="L78" s="82" t="s">
        <v>128</v>
      </c>
      <c r="M78" s="83">
        <v>0.04</v>
      </c>
      <c r="N78" s="83">
        <v>-3.9999999931110349E-4</v>
      </c>
      <c r="O78" s="102">
        <v>5265.6090430000004</v>
      </c>
      <c r="P78" s="81">
        <v>110.27</v>
      </c>
      <c r="Q78" s="72"/>
      <c r="R78" s="102">
        <v>5.8063871349999996</v>
      </c>
      <c r="S78" s="80">
        <v>1.7247838750201006E-5</v>
      </c>
      <c r="T78" s="80">
        <f t="shared" si="2"/>
        <v>3.6517728271525936E-4</v>
      </c>
      <c r="U78" s="80">
        <f>R78/'סכום נכסי הקרן'!$C$42</f>
        <v>1.1234853436758866E-4</v>
      </c>
    </row>
    <row r="79" spans="2:21">
      <c r="B79" s="100" t="s">
        <v>470</v>
      </c>
      <c r="C79" s="72" t="s">
        <v>471</v>
      </c>
      <c r="D79" s="82" t="s">
        <v>115</v>
      </c>
      <c r="E79" s="82" t="s">
        <v>303</v>
      </c>
      <c r="F79" s="72" t="s">
        <v>467</v>
      </c>
      <c r="G79" s="82" t="s">
        <v>357</v>
      </c>
      <c r="H79" s="72" t="s">
        <v>389</v>
      </c>
      <c r="I79" s="72" t="s">
        <v>307</v>
      </c>
      <c r="J79" s="72"/>
      <c r="K79" s="102">
        <v>4.9999999999929097</v>
      </c>
      <c r="L79" s="82" t="s">
        <v>128</v>
      </c>
      <c r="M79" s="83">
        <v>0.04</v>
      </c>
      <c r="N79" s="83">
        <v>4.9999999999290976E-4</v>
      </c>
      <c r="O79" s="102">
        <v>114377.440216</v>
      </c>
      <c r="P79" s="81">
        <v>123.31</v>
      </c>
      <c r="Q79" s="72"/>
      <c r="R79" s="102">
        <v>141.03881698199999</v>
      </c>
      <c r="S79" s="80">
        <v>1.1367244620542776E-4</v>
      </c>
      <c r="T79" s="80">
        <f t="shared" si="2"/>
        <v>8.8702614457796623E-3</v>
      </c>
      <c r="U79" s="80">
        <f>R79/'סכום נכסי הקרן'!$C$42</f>
        <v>2.7289782800309736E-3</v>
      </c>
    </row>
    <row r="80" spans="2:21">
      <c r="B80" s="100" t="s">
        <v>472</v>
      </c>
      <c r="C80" s="72" t="s">
        <v>473</v>
      </c>
      <c r="D80" s="82" t="s">
        <v>115</v>
      </c>
      <c r="E80" s="82" t="s">
        <v>303</v>
      </c>
      <c r="F80" s="72" t="s">
        <v>474</v>
      </c>
      <c r="G80" s="82" t="s">
        <v>123</v>
      </c>
      <c r="H80" s="72" t="s">
        <v>389</v>
      </c>
      <c r="I80" s="72" t="s">
        <v>307</v>
      </c>
      <c r="J80" s="72"/>
      <c r="K80" s="102">
        <v>4.0899999999095851</v>
      </c>
      <c r="L80" s="82" t="s">
        <v>128</v>
      </c>
      <c r="M80" s="83">
        <v>4.2999999999999997E-2</v>
      </c>
      <c r="N80" s="83">
        <v>-1.7000000003013838E-3</v>
      </c>
      <c r="O80" s="102">
        <v>12422.946218999999</v>
      </c>
      <c r="P80" s="81">
        <v>120.19</v>
      </c>
      <c r="Q80" s="72"/>
      <c r="R80" s="102">
        <v>14.931139614999999</v>
      </c>
      <c r="S80" s="80">
        <v>1.5226945208752369E-5</v>
      </c>
      <c r="T80" s="80">
        <f t="shared" si="2"/>
        <v>9.3905433200982451E-4</v>
      </c>
      <c r="U80" s="80">
        <f>R80/'סכום נכסי הקרן'!$C$42</f>
        <v>2.8890454824678031E-4</v>
      </c>
    </row>
    <row r="81" spans="2:21">
      <c r="B81" s="100" t="s">
        <v>475</v>
      </c>
      <c r="C81" s="72" t="s">
        <v>476</v>
      </c>
      <c r="D81" s="82" t="s">
        <v>115</v>
      </c>
      <c r="E81" s="82" t="s">
        <v>303</v>
      </c>
      <c r="F81" s="72" t="s">
        <v>477</v>
      </c>
      <c r="G81" s="82" t="s">
        <v>478</v>
      </c>
      <c r="H81" s="72" t="s">
        <v>479</v>
      </c>
      <c r="I81" s="72" t="s">
        <v>307</v>
      </c>
      <c r="J81" s="72"/>
      <c r="K81" s="102">
        <v>7.3799999999920001</v>
      </c>
      <c r="L81" s="82" t="s">
        <v>128</v>
      </c>
      <c r="M81" s="83">
        <v>5.1500000000000004E-2</v>
      </c>
      <c r="N81" s="83">
        <v>9.6999999999981355E-3</v>
      </c>
      <c r="O81" s="102">
        <v>299246.23914800002</v>
      </c>
      <c r="P81" s="81">
        <v>161.26</v>
      </c>
      <c r="Q81" s="72"/>
      <c r="R81" s="102">
        <v>482.56448029699999</v>
      </c>
      <c r="S81" s="80">
        <v>8.3725449506855609E-5</v>
      </c>
      <c r="T81" s="80">
        <f t="shared" si="2"/>
        <v>3.0349610102213719E-2</v>
      </c>
      <c r="U81" s="80">
        <f>R81/'סכום נכסי הקרן'!$C$42</f>
        <v>9.3372024356459075E-3</v>
      </c>
    </row>
    <row r="82" spans="2:21">
      <c r="B82" s="100" t="s">
        <v>480</v>
      </c>
      <c r="C82" s="72" t="s">
        <v>481</v>
      </c>
      <c r="D82" s="82" t="s">
        <v>115</v>
      </c>
      <c r="E82" s="82" t="s">
        <v>303</v>
      </c>
      <c r="F82" s="72" t="s">
        <v>482</v>
      </c>
      <c r="G82" s="82" t="s">
        <v>152</v>
      </c>
      <c r="H82" s="72" t="s">
        <v>483</v>
      </c>
      <c r="I82" s="72" t="s">
        <v>126</v>
      </c>
      <c r="J82" s="72"/>
      <c r="K82" s="102">
        <v>7.0200000000649139</v>
      </c>
      <c r="L82" s="82" t="s">
        <v>128</v>
      </c>
      <c r="M82" s="83">
        <v>1.7000000000000001E-2</v>
      </c>
      <c r="N82" s="83">
        <v>6.1999999999776166E-3</v>
      </c>
      <c r="O82" s="102">
        <v>41987.356989</v>
      </c>
      <c r="P82" s="81">
        <v>106.4</v>
      </c>
      <c r="Q82" s="72"/>
      <c r="R82" s="102">
        <v>44.674549704999997</v>
      </c>
      <c r="S82" s="80">
        <v>3.3080707343764773E-5</v>
      </c>
      <c r="T82" s="80">
        <f t="shared" si="2"/>
        <v>2.8096870374799236E-3</v>
      </c>
      <c r="U82" s="80">
        <f>R82/'סכום נכסי הקרן'!$C$42</f>
        <v>8.6441363040267556E-4</v>
      </c>
    </row>
    <row r="83" spans="2:21">
      <c r="B83" s="100" t="s">
        <v>484</v>
      </c>
      <c r="C83" s="72" t="s">
        <v>485</v>
      </c>
      <c r="D83" s="82" t="s">
        <v>115</v>
      </c>
      <c r="E83" s="82" t="s">
        <v>303</v>
      </c>
      <c r="F83" s="72" t="s">
        <v>482</v>
      </c>
      <c r="G83" s="82" t="s">
        <v>152</v>
      </c>
      <c r="H83" s="72" t="s">
        <v>483</v>
      </c>
      <c r="I83" s="72" t="s">
        <v>126</v>
      </c>
      <c r="J83" s="72"/>
      <c r="K83" s="102">
        <v>1.3900000000038697</v>
      </c>
      <c r="L83" s="82" t="s">
        <v>128</v>
      </c>
      <c r="M83" s="83">
        <v>3.7000000000000005E-2</v>
      </c>
      <c r="N83" s="83">
        <v>3.0999999999613038E-3</v>
      </c>
      <c r="O83" s="102">
        <v>71157.921927000003</v>
      </c>
      <c r="P83" s="81">
        <v>108.95</v>
      </c>
      <c r="Q83" s="72"/>
      <c r="R83" s="102">
        <v>77.526556729999996</v>
      </c>
      <c r="S83" s="80">
        <v>7.1158445439683103E-5</v>
      </c>
      <c r="T83" s="80">
        <f t="shared" si="2"/>
        <v>4.875826683046652E-3</v>
      </c>
      <c r="U83" s="80">
        <f>R83/'סכום נכסי הקרן'!$C$42</f>
        <v>1.5000713560208068E-3</v>
      </c>
    </row>
    <row r="84" spans="2:21">
      <c r="B84" s="100" t="s">
        <v>486</v>
      </c>
      <c r="C84" s="72" t="s">
        <v>487</v>
      </c>
      <c r="D84" s="82" t="s">
        <v>115</v>
      </c>
      <c r="E84" s="82" t="s">
        <v>303</v>
      </c>
      <c r="F84" s="72" t="s">
        <v>482</v>
      </c>
      <c r="G84" s="82" t="s">
        <v>152</v>
      </c>
      <c r="H84" s="72" t="s">
        <v>483</v>
      </c>
      <c r="I84" s="72" t="s">
        <v>126</v>
      </c>
      <c r="J84" s="72"/>
      <c r="K84" s="102">
        <v>3.6</v>
      </c>
      <c r="L84" s="82" t="s">
        <v>128</v>
      </c>
      <c r="M84" s="83">
        <v>2.2000000000000002E-2</v>
      </c>
      <c r="N84" s="83">
        <v>3.9999999998125454E-4</v>
      </c>
      <c r="O84" s="102">
        <v>98415.463701999994</v>
      </c>
      <c r="P84" s="81">
        <v>108.41</v>
      </c>
      <c r="Q84" s="72"/>
      <c r="R84" s="102">
        <v>106.692204455</v>
      </c>
      <c r="S84" s="80">
        <v>1.1162217430900126E-4</v>
      </c>
      <c r="T84" s="80">
        <f t="shared" si="2"/>
        <v>6.7101225605374296E-3</v>
      </c>
      <c r="U84" s="80">
        <f>R84/'סכום נכסי הקרן'!$C$42</f>
        <v>2.0644012395784495E-3</v>
      </c>
    </row>
    <row r="85" spans="2:21">
      <c r="B85" s="100" t="s">
        <v>488</v>
      </c>
      <c r="C85" s="72" t="s">
        <v>489</v>
      </c>
      <c r="D85" s="82" t="s">
        <v>115</v>
      </c>
      <c r="E85" s="82" t="s">
        <v>303</v>
      </c>
      <c r="F85" s="72" t="s">
        <v>401</v>
      </c>
      <c r="G85" s="82" t="s">
        <v>357</v>
      </c>
      <c r="H85" s="72" t="s">
        <v>483</v>
      </c>
      <c r="I85" s="72" t="s">
        <v>126</v>
      </c>
      <c r="J85" s="72"/>
      <c r="K85" s="102">
        <v>1.0899999999901109</v>
      </c>
      <c r="L85" s="82" t="s">
        <v>128</v>
      </c>
      <c r="M85" s="83">
        <v>2.8500000000000001E-2</v>
      </c>
      <c r="N85" s="83">
        <v>6.8999999997735048E-3</v>
      </c>
      <c r="O85" s="102">
        <v>29965.852582</v>
      </c>
      <c r="P85" s="81">
        <v>104.61</v>
      </c>
      <c r="Q85" s="72"/>
      <c r="R85" s="102">
        <v>31.347279258999997</v>
      </c>
      <c r="S85" s="80">
        <v>7.5381354546313344E-5</v>
      </c>
      <c r="T85" s="80">
        <f t="shared" si="2"/>
        <v>1.9715037930067383E-3</v>
      </c>
      <c r="U85" s="80">
        <f>R85/'סכום נכסי הקרן'!$C$42</f>
        <v>6.0654255379066465E-4</v>
      </c>
    </row>
    <row r="86" spans="2:21">
      <c r="B86" s="100" t="s">
        <v>490</v>
      </c>
      <c r="C86" s="72" t="s">
        <v>491</v>
      </c>
      <c r="D86" s="82" t="s">
        <v>115</v>
      </c>
      <c r="E86" s="82" t="s">
        <v>303</v>
      </c>
      <c r="F86" s="72" t="s">
        <v>401</v>
      </c>
      <c r="G86" s="82" t="s">
        <v>357</v>
      </c>
      <c r="H86" s="72" t="s">
        <v>483</v>
      </c>
      <c r="I86" s="72" t="s">
        <v>126</v>
      </c>
      <c r="J86" s="72"/>
      <c r="K86" s="102">
        <v>3.0799999999569923</v>
      </c>
      <c r="L86" s="82" t="s">
        <v>128</v>
      </c>
      <c r="M86" s="83">
        <v>2.5000000000000001E-2</v>
      </c>
      <c r="N86" s="83">
        <v>6.3000000000477847E-3</v>
      </c>
      <c r="O86" s="102">
        <v>23594.940597000001</v>
      </c>
      <c r="P86" s="81">
        <v>106.43</v>
      </c>
      <c r="Q86" s="72"/>
      <c r="R86" s="102">
        <v>25.112094376000005</v>
      </c>
      <c r="S86" s="80">
        <v>5.3969859716576166E-5</v>
      </c>
      <c r="T86" s="80">
        <f t="shared" si="2"/>
        <v>1.5793584158795206E-3</v>
      </c>
      <c r="U86" s="80">
        <f>R86/'סכום נכסי הקרן'!$C$42</f>
        <v>4.8589715643274387E-4</v>
      </c>
    </row>
    <row r="87" spans="2:21">
      <c r="B87" s="100" t="s">
        <v>492</v>
      </c>
      <c r="C87" s="72" t="s">
        <v>493</v>
      </c>
      <c r="D87" s="82" t="s">
        <v>115</v>
      </c>
      <c r="E87" s="82" t="s">
        <v>303</v>
      </c>
      <c r="F87" s="72" t="s">
        <v>401</v>
      </c>
      <c r="G87" s="82" t="s">
        <v>357</v>
      </c>
      <c r="H87" s="72" t="s">
        <v>483</v>
      </c>
      <c r="I87" s="72" t="s">
        <v>126</v>
      </c>
      <c r="J87" s="72"/>
      <c r="K87" s="102">
        <v>4.2899999999718048</v>
      </c>
      <c r="L87" s="82" t="s">
        <v>128</v>
      </c>
      <c r="M87" s="83">
        <v>1.95E-2</v>
      </c>
      <c r="N87" s="83">
        <v>5.2999999998921991E-3</v>
      </c>
      <c r="O87" s="102">
        <v>44971.969589</v>
      </c>
      <c r="P87" s="81">
        <v>107.26</v>
      </c>
      <c r="Q87" s="72"/>
      <c r="R87" s="102">
        <v>48.236934384000001</v>
      </c>
      <c r="S87" s="80">
        <v>7.1841887147328816E-5</v>
      </c>
      <c r="T87" s="80">
        <f t="shared" si="2"/>
        <v>3.0337337513516283E-3</v>
      </c>
      <c r="U87" s="80">
        <f>R87/'סכום נכסי הקרן'!$C$42</f>
        <v>9.3334267151443454E-4</v>
      </c>
    </row>
    <row r="88" spans="2:21">
      <c r="B88" s="100" t="s">
        <v>494</v>
      </c>
      <c r="C88" s="72" t="s">
        <v>495</v>
      </c>
      <c r="D88" s="82" t="s">
        <v>115</v>
      </c>
      <c r="E88" s="82" t="s">
        <v>303</v>
      </c>
      <c r="F88" s="72" t="s">
        <v>401</v>
      </c>
      <c r="G88" s="82" t="s">
        <v>357</v>
      </c>
      <c r="H88" s="72" t="s">
        <v>483</v>
      </c>
      <c r="I88" s="72" t="s">
        <v>126</v>
      </c>
      <c r="J88" s="72"/>
      <c r="K88" s="102">
        <v>6.9399999995699968</v>
      </c>
      <c r="L88" s="82" t="s">
        <v>128</v>
      </c>
      <c r="M88" s="83">
        <v>1.1699999999999999E-2</v>
      </c>
      <c r="N88" s="83">
        <v>9.5999999984017568E-3</v>
      </c>
      <c r="O88" s="102">
        <v>5186.7861700000003</v>
      </c>
      <c r="P88" s="81">
        <v>101.33</v>
      </c>
      <c r="Q88" s="72"/>
      <c r="R88" s="102">
        <v>5.255770429</v>
      </c>
      <c r="S88" s="80">
        <v>6.3274478485546428E-6</v>
      </c>
      <c r="T88" s="80">
        <f t="shared" si="2"/>
        <v>3.3054770879266095E-4</v>
      </c>
      <c r="U88" s="80">
        <f>R88/'סכום נכסי הקרן'!$C$42</f>
        <v>1.0169458063024292E-4</v>
      </c>
    </row>
    <row r="89" spans="2:21">
      <c r="B89" s="100" t="s">
        <v>496</v>
      </c>
      <c r="C89" s="72" t="s">
        <v>497</v>
      </c>
      <c r="D89" s="82" t="s">
        <v>115</v>
      </c>
      <c r="E89" s="82" t="s">
        <v>303</v>
      </c>
      <c r="F89" s="72" t="s">
        <v>401</v>
      </c>
      <c r="G89" s="82" t="s">
        <v>357</v>
      </c>
      <c r="H89" s="72" t="s">
        <v>483</v>
      </c>
      <c r="I89" s="72" t="s">
        <v>126</v>
      </c>
      <c r="J89" s="72"/>
      <c r="K89" s="102">
        <v>5.3300000000329639</v>
      </c>
      <c r="L89" s="82" t="s">
        <v>128</v>
      </c>
      <c r="M89" s="83">
        <v>3.3500000000000002E-2</v>
      </c>
      <c r="N89" s="83">
        <v>8.100000000020504E-3</v>
      </c>
      <c r="O89" s="102">
        <v>55046.009529000003</v>
      </c>
      <c r="P89" s="81">
        <v>115.18</v>
      </c>
      <c r="Q89" s="72"/>
      <c r="R89" s="102">
        <v>63.401996227000005</v>
      </c>
      <c r="S89" s="80">
        <v>1.1579755934692258E-4</v>
      </c>
      <c r="T89" s="80">
        <f t="shared" si="2"/>
        <v>3.9875000000148949E-3</v>
      </c>
      <c r="U89" s="80">
        <f>R89/'סכום נכסי הקרן'!$C$42</f>
        <v>1.2267734111536875E-3</v>
      </c>
    </row>
    <row r="90" spans="2:21">
      <c r="B90" s="100" t="s">
        <v>498</v>
      </c>
      <c r="C90" s="72" t="s">
        <v>499</v>
      </c>
      <c r="D90" s="82" t="s">
        <v>115</v>
      </c>
      <c r="E90" s="82" t="s">
        <v>303</v>
      </c>
      <c r="F90" s="72" t="s">
        <v>318</v>
      </c>
      <c r="G90" s="82" t="s">
        <v>313</v>
      </c>
      <c r="H90" s="72" t="s">
        <v>483</v>
      </c>
      <c r="I90" s="72" t="s">
        <v>126</v>
      </c>
      <c r="J90" s="72"/>
      <c r="K90" s="102">
        <v>0.48000000000052395</v>
      </c>
      <c r="L90" s="82" t="s">
        <v>128</v>
      </c>
      <c r="M90" s="83">
        <v>2.7999999999999997E-2</v>
      </c>
      <c r="N90" s="83">
        <v>2.0900000000009168E-2</v>
      </c>
      <c r="O90" s="102">
        <v>1.480755</v>
      </c>
      <c r="P90" s="81">
        <v>5154998</v>
      </c>
      <c r="Q90" s="72"/>
      <c r="R90" s="102">
        <v>76.332878077000004</v>
      </c>
      <c r="S90" s="80">
        <v>8.3719963815231526E-5</v>
      </c>
      <c r="T90" s="80">
        <f t="shared" si="2"/>
        <v>4.8007534375322106E-3</v>
      </c>
      <c r="U90" s="80">
        <f>R90/'סכום נכסי הקרן'!$C$42</f>
        <v>1.4769747136419264E-3</v>
      </c>
    </row>
    <row r="91" spans="2:21">
      <c r="B91" s="100" t="s">
        <v>500</v>
      </c>
      <c r="C91" s="72" t="s">
        <v>501</v>
      </c>
      <c r="D91" s="82" t="s">
        <v>115</v>
      </c>
      <c r="E91" s="82" t="s">
        <v>303</v>
      </c>
      <c r="F91" s="72" t="s">
        <v>318</v>
      </c>
      <c r="G91" s="82" t="s">
        <v>313</v>
      </c>
      <c r="H91" s="72" t="s">
        <v>483</v>
      </c>
      <c r="I91" s="72" t="s">
        <v>126</v>
      </c>
      <c r="J91" s="72"/>
      <c r="K91" s="102">
        <v>1.7399999998587519</v>
      </c>
      <c r="L91" s="82" t="s">
        <v>128</v>
      </c>
      <c r="M91" s="83">
        <v>1.49E-2</v>
      </c>
      <c r="N91" s="83">
        <v>1.130000000070624E-2</v>
      </c>
      <c r="O91" s="102">
        <v>8.0515000000000003E-2</v>
      </c>
      <c r="P91" s="81">
        <v>5099990</v>
      </c>
      <c r="Q91" s="72"/>
      <c r="R91" s="102">
        <v>4.1062528670000003</v>
      </c>
      <c r="S91" s="80">
        <v>1.3312665343915344E-5</v>
      </c>
      <c r="T91" s="80">
        <f t="shared" si="2"/>
        <v>2.5825185769546579E-4</v>
      </c>
      <c r="U91" s="80">
        <f>R91/'סכום נכסי הקרן'!$C$42</f>
        <v>7.9452416902986781E-5</v>
      </c>
    </row>
    <row r="92" spans="2:21">
      <c r="B92" s="100" t="s">
        <v>502</v>
      </c>
      <c r="C92" s="72" t="s">
        <v>503</v>
      </c>
      <c r="D92" s="82" t="s">
        <v>115</v>
      </c>
      <c r="E92" s="82" t="s">
        <v>303</v>
      </c>
      <c r="F92" s="72" t="s">
        <v>318</v>
      </c>
      <c r="G92" s="82" t="s">
        <v>313</v>
      </c>
      <c r="H92" s="72" t="s">
        <v>483</v>
      </c>
      <c r="I92" s="72" t="s">
        <v>126</v>
      </c>
      <c r="J92" s="72"/>
      <c r="K92" s="102">
        <v>3.39999999993133</v>
      </c>
      <c r="L92" s="82" t="s">
        <v>128</v>
      </c>
      <c r="M92" s="83">
        <v>2.2000000000000002E-2</v>
      </c>
      <c r="N92" s="83">
        <v>1.4499999999942774E-2</v>
      </c>
      <c r="O92" s="102">
        <v>0.33735300000000001</v>
      </c>
      <c r="P92" s="81">
        <v>5180000</v>
      </c>
      <c r="Q92" s="72"/>
      <c r="R92" s="102">
        <v>17.474885197999999</v>
      </c>
      <c r="S92" s="80">
        <v>6.7014898688915378E-5</v>
      </c>
      <c r="T92" s="80">
        <f t="shared" si="2"/>
        <v>1.0990364479661495E-3</v>
      </c>
      <c r="U92" s="80">
        <f>R92/'סכום נכסי הקרן'!$C$42</f>
        <v>3.3812380996830815E-4</v>
      </c>
    </row>
    <row r="93" spans="2:21">
      <c r="B93" s="100" t="s">
        <v>504</v>
      </c>
      <c r="C93" s="72" t="s">
        <v>505</v>
      </c>
      <c r="D93" s="82" t="s">
        <v>115</v>
      </c>
      <c r="E93" s="82" t="s">
        <v>303</v>
      </c>
      <c r="F93" s="72" t="s">
        <v>318</v>
      </c>
      <c r="G93" s="82" t="s">
        <v>313</v>
      </c>
      <c r="H93" s="72" t="s">
        <v>483</v>
      </c>
      <c r="I93" s="72" t="s">
        <v>126</v>
      </c>
      <c r="J93" s="72"/>
      <c r="K93" s="102">
        <v>5.1500000006397668</v>
      </c>
      <c r="L93" s="82" t="s">
        <v>128</v>
      </c>
      <c r="M93" s="83">
        <v>2.3199999999999998E-2</v>
      </c>
      <c r="N93" s="83">
        <v>1.6100000002254419E-2</v>
      </c>
      <c r="O93" s="102">
        <v>6.2522999999999995E-2</v>
      </c>
      <c r="P93" s="81">
        <v>5250000</v>
      </c>
      <c r="Q93" s="72"/>
      <c r="R93" s="102">
        <v>3.2824447660000002</v>
      </c>
      <c r="S93" s="80">
        <v>1.04205E-5</v>
      </c>
      <c r="T93" s="80">
        <f t="shared" si="2"/>
        <v>2.0644063725709628E-4</v>
      </c>
      <c r="U93" s="80">
        <f>R93/'סכום נכסי הקרן'!$C$42</f>
        <v>6.3512447590641496E-5</v>
      </c>
    </row>
    <row r="94" spans="2:21">
      <c r="B94" s="100" t="s">
        <v>506</v>
      </c>
      <c r="C94" s="72" t="s">
        <v>507</v>
      </c>
      <c r="D94" s="82" t="s">
        <v>115</v>
      </c>
      <c r="E94" s="82" t="s">
        <v>303</v>
      </c>
      <c r="F94" s="72" t="s">
        <v>508</v>
      </c>
      <c r="G94" s="82" t="s">
        <v>313</v>
      </c>
      <c r="H94" s="72" t="s">
        <v>483</v>
      </c>
      <c r="I94" s="72" t="s">
        <v>126</v>
      </c>
      <c r="J94" s="72"/>
      <c r="K94" s="102">
        <v>4.6900000000197073</v>
      </c>
      <c r="L94" s="82" t="s">
        <v>128</v>
      </c>
      <c r="M94" s="83">
        <v>1.46E-2</v>
      </c>
      <c r="N94" s="83">
        <v>1.4400000000031001E-2</v>
      </c>
      <c r="O94" s="102">
        <v>1.811361</v>
      </c>
      <c r="P94" s="81">
        <v>4986735</v>
      </c>
      <c r="Q94" s="72"/>
      <c r="R94" s="102">
        <v>90.327765737999982</v>
      </c>
      <c r="S94" s="80">
        <v>6.8011902526940264E-5</v>
      </c>
      <c r="T94" s="80">
        <f t="shared" si="2"/>
        <v>5.6809246918985085E-3</v>
      </c>
      <c r="U94" s="80">
        <f>R94/'סכום נכסי הקרן'!$C$42</f>
        <v>1.7477636019464604E-3</v>
      </c>
    </row>
    <row r="95" spans="2:21">
      <c r="B95" s="100" t="s">
        <v>509</v>
      </c>
      <c r="C95" s="72" t="s">
        <v>510</v>
      </c>
      <c r="D95" s="82" t="s">
        <v>115</v>
      </c>
      <c r="E95" s="82" t="s">
        <v>303</v>
      </c>
      <c r="F95" s="72" t="s">
        <v>508</v>
      </c>
      <c r="G95" s="82" t="s">
        <v>313</v>
      </c>
      <c r="H95" s="72" t="s">
        <v>483</v>
      </c>
      <c r="I95" s="72" t="s">
        <v>126</v>
      </c>
      <c r="J95" s="72"/>
      <c r="K95" s="102">
        <v>5.1600000000285782</v>
      </c>
      <c r="L95" s="82" t="s">
        <v>128</v>
      </c>
      <c r="M95" s="83">
        <v>2.4199999999999999E-2</v>
      </c>
      <c r="N95" s="83">
        <v>1.9600000000142889E-2</v>
      </c>
      <c r="O95" s="102">
        <v>1.3494120000000001</v>
      </c>
      <c r="P95" s="81">
        <v>5186400</v>
      </c>
      <c r="Q95" s="72"/>
      <c r="R95" s="102">
        <v>69.98590304999999</v>
      </c>
      <c r="S95" s="80">
        <v>1.5320299727520435E-4</v>
      </c>
      <c r="T95" s="80">
        <f t="shared" si="2"/>
        <v>4.4015773164895215E-3</v>
      </c>
      <c r="U95" s="80">
        <f>R95/'סכום נכסי הקרן'!$C$42</f>
        <v>1.3541662743539495E-3</v>
      </c>
    </row>
    <row r="96" spans="2:21">
      <c r="B96" s="100" t="s">
        <v>511</v>
      </c>
      <c r="C96" s="72" t="s">
        <v>512</v>
      </c>
      <c r="D96" s="82" t="s">
        <v>115</v>
      </c>
      <c r="E96" s="82" t="s">
        <v>303</v>
      </c>
      <c r="F96" s="72" t="s">
        <v>513</v>
      </c>
      <c r="G96" s="82" t="s">
        <v>422</v>
      </c>
      <c r="H96" s="72" t="s">
        <v>479</v>
      </c>
      <c r="I96" s="72" t="s">
        <v>307</v>
      </c>
      <c r="J96" s="72"/>
      <c r="K96" s="102">
        <v>7.4999999999046123</v>
      </c>
      <c r="L96" s="82" t="s">
        <v>128</v>
      </c>
      <c r="M96" s="83">
        <v>4.4000000000000003E-3</v>
      </c>
      <c r="N96" s="83">
        <v>5.1999999998473797E-3</v>
      </c>
      <c r="O96" s="102">
        <v>42225.54</v>
      </c>
      <c r="P96" s="81">
        <v>99.31</v>
      </c>
      <c r="Q96" s="72"/>
      <c r="R96" s="102">
        <v>41.934185182</v>
      </c>
      <c r="S96" s="80">
        <v>7.0375899999999998E-5</v>
      </c>
      <c r="T96" s="80">
        <f t="shared" si="2"/>
        <v>2.6373390959990224E-3</v>
      </c>
      <c r="U96" s="80">
        <f>R96/'סכום נכסי הקרן'!$C$42</f>
        <v>8.1138996342460629E-4</v>
      </c>
    </row>
    <row r="97" spans="2:21">
      <c r="B97" s="100" t="s">
        <v>514</v>
      </c>
      <c r="C97" s="72" t="s">
        <v>515</v>
      </c>
      <c r="D97" s="82" t="s">
        <v>115</v>
      </c>
      <c r="E97" s="82" t="s">
        <v>303</v>
      </c>
      <c r="F97" s="72" t="s">
        <v>421</v>
      </c>
      <c r="G97" s="82" t="s">
        <v>422</v>
      </c>
      <c r="H97" s="72" t="s">
        <v>479</v>
      </c>
      <c r="I97" s="72" t="s">
        <v>307</v>
      </c>
      <c r="J97" s="72"/>
      <c r="K97" s="102">
        <v>2.3200000000072558</v>
      </c>
      <c r="L97" s="82" t="s">
        <v>128</v>
      </c>
      <c r="M97" s="83">
        <v>3.85E-2</v>
      </c>
      <c r="N97" s="83">
        <v>-1E-3</v>
      </c>
      <c r="O97" s="102">
        <v>24293.750123999998</v>
      </c>
      <c r="P97" s="81">
        <v>113.46</v>
      </c>
      <c r="Q97" s="72"/>
      <c r="R97" s="102">
        <v>27.563688840000001</v>
      </c>
      <c r="S97" s="80">
        <v>1.0141543118407552E-4</v>
      </c>
      <c r="T97" s="80">
        <f t="shared" si="2"/>
        <v>1.733544932187874E-3</v>
      </c>
      <c r="U97" s="80">
        <f>R97/'סכום נכסי הקרן'!$C$42</f>
        <v>5.3333337425463627E-4</v>
      </c>
    </row>
    <row r="98" spans="2:21">
      <c r="B98" s="100" t="s">
        <v>516</v>
      </c>
      <c r="C98" s="72" t="s">
        <v>517</v>
      </c>
      <c r="D98" s="82" t="s">
        <v>115</v>
      </c>
      <c r="E98" s="82" t="s">
        <v>303</v>
      </c>
      <c r="F98" s="72" t="s">
        <v>421</v>
      </c>
      <c r="G98" s="82" t="s">
        <v>422</v>
      </c>
      <c r="H98" s="72" t="s">
        <v>479</v>
      </c>
      <c r="I98" s="72" t="s">
        <v>307</v>
      </c>
      <c r="J98" s="72"/>
      <c r="K98" s="102">
        <v>0.40999999999236758</v>
      </c>
      <c r="L98" s="82" t="s">
        <v>128</v>
      </c>
      <c r="M98" s="83">
        <v>3.9E-2</v>
      </c>
      <c r="N98" s="83">
        <v>8.3999999999028602E-3</v>
      </c>
      <c r="O98" s="102">
        <v>26191.815438000001</v>
      </c>
      <c r="P98" s="81">
        <v>110.05</v>
      </c>
      <c r="Q98" s="72"/>
      <c r="R98" s="102">
        <v>28.824093742000002</v>
      </c>
      <c r="S98" s="80">
        <v>6.5638301236114853E-5</v>
      </c>
      <c r="T98" s="80">
        <f t="shared" si="2"/>
        <v>1.8128147477430427E-3</v>
      </c>
      <c r="U98" s="80">
        <f>R98/'סכום נכסי הקרן'!$C$42</f>
        <v>5.5772111144078657E-4</v>
      </c>
    </row>
    <row r="99" spans="2:21">
      <c r="B99" s="100" t="s">
        <v>518</v>
      </c>
      <c r="C99" s="72" t="s">
        <v>519</v>
      </c>
      <c r="D99" s="82" t="s">
        <v>115</v>
      </c>
      <c r="E99" s="82" t="s">
        <v>303</v>
      </c>
      <c r="F99" s="72" t="s">
        <v>421</v>
      </c>
      <c r="G99" s="82" t="s">
        <v>422</v>
      </c>
      <c r="H99" s="72" t="s">
        <v>479</v>
      </c>
      <c r="I99" s="72" t="s">
        <v>307</v>
      </c>
      <c r="J99" s="72"/>
      <c r="K99" s="102">
        <v>3.2399999999711553</v>
      </c>
      <c r="L99" s="82" t="s">
        <v>128</v>
      </c>
      <c r="M99" s="83">
        <v>3.85E-2</v>
      </c>
      <c r="N99" s="83">
        <v>-5.0000000014021782E-4</v>
      </c>
      <c r="O99" s="102">
        <v>21267.073748999996</v>
      </c>
      <c r="P99" s="81">
        <v>117.37</v>
      </c>
      <c r="Q99" s="72"/>
      <c r="R99" s="102">
        <v>24.961164553</v>
      </c>
      <c r="S99" s="80">
        <v>8.5068294995999978E-5</v>
      </c>
      <c r="T99" s="80">
        <f t="shared" si="2"/>
        <v>1.5698660859052402E-3</v>
      </c>
      <c r="U99" s="80">
        <f>R99/'סכום נכסי הקרן'!$C$42</f>
        <v>4.8297679580019194E-4</v>
      </c>
    </row>
    <row r="100" spans="2:21">
      <c r="B100" s="100" t="s">
        <v>520</v>
      </c>
      <c r="C100" s="72" t="s">
        <v>521</v>
      </c>
      <c r="D100" s="82" t="s">
        <v>115</v>
      </c>
      <c r="E100" s="82" t="s">
        <v>303</v>
      </c>
      <c r="F100" s="72" t="s">
        <v>522</v>
      </c>
      <c r="G100" s="82" t="s">
        <v>313</v>
      </c>
      <c r="H100" s="72" t="s">
        <v>483</v>
      </c>
      <c r="I100" s="72" t="s">
        <v>126</v>
      </c>
      <c r="J100" s="72"/>
      <c r="K100" s="102">
        <v>1</v>
      </c>
      <c r="L100" s="82" t="s">
        <v>128</v>
      </c>
      <c r="M100" s="83">
        <v>0.02</v>
      </c>
      <c r="N100" s="83">
        <v>-2.4999999998877014E-3</v>
      </c>
      <c r="O100" s="102">
        <v>10602.427616000001</v>
      </c>
      <c r="P100" s="81">
        <v>104.1</v>
      </c>
      <c r="Q100" s="102">
        <v>11.225033526999999</v>
      </c>
      <c r="R100" s="102">
        <v>22.262160677000001</v>
      </c>
      <c r="S100" s="80">
        <v>1.4907234421640349E-4</v>
      </c>
      <c r="T100" s="80">
        <f t="shared" si="2"/>
        <v>1.4001194123611186E-3</v>
      </c>
      <c r="U100" s="80">
        <f>R100/'סכום נכסי הקרן'!$C$42</f>
        <v>4.3075342132121124E-4</v>
      </c>
    </row>
    <row r="101" spans="2:21">
      <c r="B101" s="100" t="s">
        <v>523</v>
      </c>
      <c r="C101" s="72" t="s">
        <v>524</v>
      </c>
      <c r="D101" s="82" t="s">
        <v>115</v>
      </c>
      <c r="E101" s="82" t="s">
        <v>303</v>
      </c>
      <c r="F101" s="72" t="s">
        <v>433</v>
      </c>
      <c r="G101" s="82" t="s">
        <v>357</v>
      </c>
      <c r="H101" s="72" t="s">
        <v>483</v>
      </c>
      <c r="I101" s="72" t="s">
        <v>126</v>
      </c>
      <c r="J101" s="72"/>
      <c r="K101" s="102">
        <v>5.9599999999923492</v>
      </c>
      <c r="L101" s="82" t="s">
        <v>128</v>
      </c>
      <c r="M101" s="83">
        <v>2.4E-2</v>
      </c>
      <c r="N101" s="83">
        <v>5.1999999999585598E-3</v>
      </c>
      <c r="O101" s="102">
        <v>110364.489187</v>
      </c>
      <c r="P101" s="81">
        <v>113.7</v>
      </c>
      <c r="Q101" s="72"/>
      <c r="R101" s="102">
        <v>125.484428826</v>
      </c>
      <c r="S101" s="80">
        <v>1.3456283925790985E-4</v>
      </c>
      <c r="T101" s="80">
        <f t="shared" si="2"/>
        <v>7.8920095536749012E-3</v>
      </c>
      <c r="U101" s="80">
        <f>R101/'סכום נכסי הקרן'!$C$42</f>
        <v>2.4280144152935635E-3</v>
      </c>
    </row>
    <row r="102" spans="2:21">
      <c r="B102" s="100" t="s">
        <v>525</v>
      </c>
      <c r="C102" s="72" t="s">
        <v>526</v>
      </c>
      <c r="D102" s="82" t="s">
        <v>115</v>
      </c>
      <c r="E102" s="82" t="s">
        <v>303</v>
      </c>
      <c r="F102" s="72" t="s">
        <v>433</v>
      </c>
      <c r="G102" s="82" t="s">
        <v>357</v>
      </c>
      <c r="H102" s="72" t="s">
        <v>483</v>
      </c>
      <c r="I102" s="72" t="s">
        <v>126</v>
      </c>
      <c r="J102" s="72"/>
      <c r="K102" s="102">
        <v>2.0099999993194206</v>
      </c>
      <c r="L102" s="82" t="s">
        <v>128</v>
      </c>
      <c r="M102" s="83">
        <v>3.4799999999999998E-2</v>
      </c>
      <c r="N102" s="83">
        <v>1.4999999964180016E-3</v>
      </c>
      <c r="O102" s="102">
        <v>1050.6116059999999</v>
      </c>
      <c r="P102" s="81">
        <v>106.29</v>
      </c>
      <c r="Q102" s="72"/>
      <c r="R102" s="102">
        <v>1.1166950760000001</v>
      </c>
      <c r="S102" s="80">
        <v>2.9725533789895249E-6</v>
      </c>
      <c r="T102" s="80">
        <f t="shared" si="2"/>
        <v>7.0231568098014891E-5</v>
      </c>
      <c r="U102" s="80">
        <f>R102/'סכום נכסי הקרן'!$C$42</f>
        <v>2.1607077207762351E-5</v>
      </c>
    </row>
    <row r="103" spans="2:21">
      <c r="B103" s="100" t="s">
        <v>527</v>
      </c>
      <c r="C103" s="72" t="s">
        <v>528</v>
      </c>
      <c r="D103" s="82" t="s">
        <v>115</v>
      </c>
      <c r="E103" s="82" t="s">
        <v>303</v>
      </c>
      <c r="F103" s="72" t="s">
        <v>438</v>
      </c>
      <c r="G103" s="82" t="s">
        <v>422</v>
      </c>
      <c r="H103" s="72" t="s">
        <v>483</v>
      </c>
      <c r="I103" s="72" t="s">
        <v>126</v>
      </c>
      <c r="J103" s="72"/>
      <c r="K103" s="102">
        <v>4.3300000000033281</v>
      </c>
      <c r="L103" s="82" t="s">
        <v>128</v>
      </c>
      <c r="M103" s="83">
        <v>2.4799999999999999E-2</v>
      </c>
      <c r="N103" s="83">
        <v>1.9999999999445401E-3</v>
      </c>
      <c r="O103" s="102">
        <v>32302.037727000003</v>
      </c>
      <c r="P103" s="81">
        <v>111.64</v>
      </c>
      <c r="Q103" s="72"/>
      <c r="R103" s="102">
        <v>36.061997135999995</v>
      </c>
      <c r="S103" s="80">
        <v>7.6276480527485234E-5</v>
      </c>
      <c r="T103" s="80">
        <f t="shared" si="2"/>
        <v>2.2680234399165573E-3</v>
      </c>
      <c r="U103" s="80">
        <f>R103/'סכום נכסי הקרן'!$C$42</f>
        <v>6.9776823873418485E-4</v>
      </c>
    </row>
    <row r="104" spans="2:21">
      <c r="B104" s="100" t="s">
        <v>529</v>
      </c>
      <c r="C104" s="72" t="s">
        <v>530</v>
      </c>
      <c r="D104" s="82" t="s">
        <v>115</v>
      </c>
      <c r="E104" s="82" t="s">
        <v>303</v>
      </c>
      <c r="F104" s="72" t="s">
        <v>449</v>
      </c>
      <c r="G104" s="82" t="s">
        <v>357</v>
      </c>
      <c r="H104" s="72" t="s">
        <v>479</v>
      </c>
      <c r="I104" s="72" t="s">
        <v>307</v>
      </c>
      <c r="J104" s="72"/>
      <c r="K104" s="102">
        <v>6.2900000000617764</v>
      </c>
      <c r="L104" s="82" t="s">
        <v>128</v>
      </c>
      <c r="M104" s="83">
        <v>2.81E-2</v>
      </c>
      <c r="N104" s="83">
        <v>6.3999999995881553E-3</v>
      </c>
      <c r="O104" s="102">
        <v>5036.67814</v>
      </c>
      <c r="P104" s="81">
        <v>115.7</v>
      </c>
      <c r="Q104" s="72"/>
      <c r="R104" s="102">
        <v>5.827436616</v>
      </c>
      <c r="S104" s="80">
        <v>1.1318559702700842E-5</v>
      </c>
      <c r="T104" s="80">
        <f t="shared" si="2"/>
        <v>3.6650113386321531E-4</v>
      </c>
      <c r="U104" s="80">
        <f>R104/'סכום נכסי הקרן'!$C$42</f>
        <v>1.127558234932643E-4</v>
      </c>
    </row>
    <row r="105" spans="2:21">
      <c r="B105" s="100" t="s">
        <v>531</v>
      </c>
      <c r="C105" s="72" t="s">
        <v>532</v>
      </c>
      <c r="D105" s="82" t="s">
        <v>115</v>
      </c>
      <c r="E105" s="82" t="s">
        <v>303</v>
      </c>
      <c r="F105" s="72" t="s">
        <v>449</v>
      </c>
      <c r="G105" s="82" t="s">
        <v>357</v>
      </c>
      <c r="H105" s="72" t="s">
        <v>479</v>
      </c>
      <c r="I105" s="72" t="s">
        <v>307</v>
      </c>
      <c r="J105" s="72"/>
      <c r="K105" s="102">
        <v>3.8400000001367505</v>
      </c>
      <c r="L105" s="82" t="s">
        <v>128</v>
      </c>
      <c r="M105" s="83">
        <v>3.7000000000000005E-2</v>
      </c>
      <c r="N105" s="83">
        <v>3.600000000071974E-3</v>
      </c>
      <c r="O105" s="102">
        <v>14714.202687000001</v>
      </c>
      <c r="P105" s="81">
        <v>113.31</v>
      </c>
      <c r="Q105" s="72"/>
      <c r="R105" s="102">
        <v>16.672663008000001</v>
      </c>
      <c r="S105" s="80">
        <v>2.4462941281694662E-5</v>
      </c>
      <c r="T105" s="80">
        <f t="shared" si="2"/>
        <v>1.0485828160144996E-3</v>
      </c>
      <c r="U105" s="80">
        <f>R105/'סכום נכסי הקרן'!$C$42</f>
        <v>3.2260150923496978E-4</v>
      </c>
    </row>
    <row r="106" spans="2:21">
      <c r="B106" s="100" t="s">
        <v>533</v>
      </c>
      <c r="C106" s="72" t="s">
        <v>534</v>
      </c>
      <c r="D106" s="82" t="s">
        <v>115</v>
      </c>
      <c r="E106" s="82" t="s">
        <v>303</v>
      </c>
      <c r="F106" s="72" t="s">
        <v>449</v>
      </c>
      <c r="G106" s="82" t="s">
        <v>357</v>
      </c>
      <c r="H106" s="72" t="s">
        <v>479</v>
      </c>
      <c r="I106" s="72" t="s">
        <v>307</v>
      </c>
      <c r="J106" s="72"/>
      <c r="K106" s="102">
        <v>2.8200000002930374</v>
      </c>
      <c r="L106" s="82" t="s">
        <v>128</v>
      </c>
      <c r="M106" s="83">
        <v>4.4000000000000004E-2</v>
      </c>
      <c r="N106" s="83">
        <v>3.6999999980464175E-3</v>
      </c>
      <c r="O106" s="102">
        <v>1098.7499319999999</v>
      </c>
      <c r="P106" s="81">
        <v>111.81</v>
      </c>
      <c r="Q106" s="72"/>
      <c r="R106" s="102">
        <v>1.2285123519999999</v>
      </c>
      <c r="S106" s="80">
        <v>4.9416539700445397E-6</v>
      </c>
      <c r="T106" s="80">
        <f t="shared" si="2"/>
        <v>7.7264018408495632E-5</v>
      </c>
      <c r="U106" s="80">
        <f>R106/'סכום נכסי הקרן'!$C$42</f>
        <v>2.377064411838932E-5</v>
      </c>
    </row>
    <row r="107" spans="2:21">
      <c r="B107" s="100" t="s">
        <v>535</v>
      </c>
      <c r="C107" s="72" t="s">
        <v>536</v>
      </c>
      <c r="D107" s="82" t="s">
        <v>115</v>
      </c>
      <c r="E107" s="82" t="s">
        <v>303</v>
      </c>
      <c r="F107" s="72" t="s">
        <v>449</v>
      </c>
      <c r="G107" s="82" t="s">
        <v>357</v>
      </c>
      <c r="H107" s="72" t="s">
        <v>479</v>
      </c>
      <c r="I107" s="72" t="s">
        <v>307</v>
      </c>
      <c r="J107" s="72"/>
      <c r="K107" s="102">
        <v>5.7900000000047545</v>
      </c>
      <c r="L107" s="82" t="s">
        <v>128</v>
      </c>
      <c r="M107" s="83">
        <v>2.6000000000000002E-2</v>
      </c>
      <c r="N107" s="83">
        <v>4.5000000000339517E-3</v>
      </c>
      <c r="O107" s="102">
        <v>64825.970160999997</v>
      </c>
      <c r="P107" s="81">
        <v>113.59</v>
      </c>
      <c r="Q107" s="72"/>
      <c r="R107" s="102">
        <v>73.635819334999994</v>
      </c>
      <c r="S107" s="80">
        <v>1.1498345497717924E-4</v>
      </c>
      <c r="T107" s="80">
        <f t="shared" ref="T107:T138" si="3">IFERROR(R107/$R$11,0)</f>
        <v>4.6311290980199267E-3</v>
      </c>
      <c r="U107" s="80">
        <f>R107/'סכום נכסי הקרן'!$C$42</f>
        <v>1.4247889758118577E-3</v>
      </c>
    </row>
    <row r="108" spans="2:21">
      <c r="B108" s="100" t="s">
        <v>537</v>
      </c>
      <c r="C108" s="72" t="s">
        <v>538</v>
      </c>
      <c r="D108" s="82" t="s">
        <v>115</v>
      </c>
      <c r="E108" s="82" t="s">
        <v>303</v>
      </c>
      <c r="F108" s="72" t="s">
        <v>539</v>
      </c>
      <c r="G108" s="82" t="s">
        <v>357</v>
      </c>
      <c r="H108" s="72" t="s">
        <v>479</v>
      </c>
      <c r="I108" s="72" t="s">
        <v>307</v>
      </c>
      <c r="J108" s="72"/>
      <c r="K108" s="102">
        <v>4.8800000000169002</v>
      </c>
      <c r="L108" s="82" t="s">
        <v>128</v>
      </c>
      <c r="M108" s="83">
        <v>1.3999999999999999E-2</v>
      </c>
      <c r="N108" s="83">
        <v>3.0999999999485038E-3</v>
      </c>
      <c r="O108" s="102">
        <v>71205.954182999994</v>
      </c>
      <c r="P108" s="81">
        <v>106.36</v>
      </c>
      <c r="Q108" s="72"/>
      <c r="R108" s="102">
        <v>75.734649069</v>
      </c>
      <c r="S108" s="80">
        <v>1.0811714877467354E-4</v>
      </c>
      <c r="T108" s="80">
        <f t="shared" si="3"/>
        <v>4.7631294144514814E-3</v>
      </c>
      <c r="U108" s="80">
        <f>R108/'סכום נכסי הקרן'!$C$42</f>
        <v>1.4653995033257136E-3</v>
      </c>
    </row>
    <row r="109" spans="2:21">
      <c r="B109" s="100" t="s">
        <v>540</v>
      </c>
      <c r="C109" s="72" t="s">
        <v>541</v>
      </c>
      <c r="D109" s="82" t="s">
        <v>115</v>
      </c>
      <c r="E109" s="82" t="s">
        <v>303</v>
      </c>
      <c r="F109" s="72" t="s">
        <v>327</v>
      </c>
      <c r="G109" s="82" t="s">
        <v>313</v>
      </c>
      <c r="H109" s="72" t="s">
        <v>483</v>
      </c>
      <c r="I109" s="72" t="s">
        <v>126</v>
      </c>
      <c r="J109" s="72"/>
      <c r="K109" s="102">
        <v>2.7499999999714282</v>
      </c>
      <c r="L109" s="82" t="s">
        <v>128</v>
      </c>
      <c r="M109" s="83">
        <v>1.8200000000000001E-2</v>
      </c>
      <c r="N109" s="83">
        <v>1.469999999983314E-2</v>
      </c>
      <c r="O109" s="102">
        <v>0.86632299999999995</v>
      </c>
      <c r="P109" s="81">
        <v>5050000</v>
      </c>
      <c r="Q109" s="72"/>
      <c r="R109" s="102">
        <v>43.749286259000002</v>
      </c>
      <c r="S109" s="80">
        <v>6.0961438322426289E-5</v>
      </c>
      <c r="T109" s="80">
        <f t="shared" si="3"/>
        <v>2.7514950528343741E-3</v>
      </c>
      <c r="U109" s="80">
        <f>R109/'סכום נכסי הקרן'!$C$42</f>
        <v>8.4651058852050454E-4</v>
      </c>
    </row>
    <row r="110" spans="2:21">
      <c r="B110" s="100" t="s">
        <v>542</v>
      </c>
      <c r="C110" s="72" t="s">
        <v>543</v>
      </c>
      <c r="D110" s="82" t="s">
        <v>115</v>
      </c>
      <c r="E110" s="82" t="s">
        <v>303</v>
      </c>
      <c r="F110" s="72" t="s">
        <v>327</v>
      </c>
      <c r="G110" s="82" t="s">
        <v>313</v>
      </c>
      <c r="H110" s="72" t="s">
        <v>483</v>
      </c>
      <c r="I110" s="72" t="s">
        <v>126</v>
      </c>
      <c r="J110" s="72"/>
      <c r="K110" s="102">
        <v>1.9500000000110551</v>
      </c>
      <c r="L110" s="82" t="s">
        <v>128</v>
      </c>
      <c r="M110" s="83">
        <v>1.06E-2</v>
      </c>
      <c r="N110" s="83">
        <v>1.259999999994104E-2</v>
      </c>
      <c r="O110" s="102">
        <v>1.0795300000000001</v>
      </c>
      <c r="P110" s="81">
        <v>5027535</v>
      </c>
      <c r="Q110" s="72"/>
      <c r="R110" s="102">
        <v>54.273729132</v>
      </c>
      <c r="S110" s="80">
        <v>7.9499963178437296E-5</v>
      </c>
      <c r="T110" s="80">
        <f t="shared" si="3"/>
        <v>3.4134019083534241E-3</v>
      </c>
      <c r="U110" s="80">
        <f>R110/'סכום נכסי הקרן'!$C$42</f>
        <v>1.0501493925350709E-3</v>
      </c>
    </row>
    <row r="111" spans="2:21">
      <c r="B111" s="100" t="s">
        <v>544</v>
      </c>
      <c r="C111" s="72" t="s">
        <v>545</v>
      </c>
      <c r="D111" s="82" t="s">
        <v>115</v>
      </c>
      <c r="E111" s="82" t="s">
        <v>303</v>
      </c>
      <c r="F111" s="72" t="s">
        <v>327</v>
      </c>
      <c r="G111" s="82" t="s">
        <v>313</v>
      </c>
      <c r="H111" s="72" t="s">
        <v>483</v>
      </c>
      <c r="I111" s="72" t="s">
        <v>126</v>
      </c>
      <c r="J111" s="72"/>
      <c r="K111" s="102">
        <v>3.8699999999971206</v>
      </c>
      <c r="L111" s="82" t="s">
        <v>128</v>
      </c>
      <c r="M111" s="83">
        <v>1.89E-2</v>
      </c>
      <c r="N111" s="83">
        <v>1.2500000000000001E-2</v>
      </c>
      <c r="O111" s="102">
        <v>1.926061</v>
      </c>
      <c r="P111" s="81">
        <v>5049913</v>
      </c>
      <c r="Q111" s="72"/>
      <c r="R111" s="102">
        <v>97.264389544000011</v>
      </c>
      <c r="S111" s="80">
        <v>8.835952839710065E-5</v>
      </c>
      <c r="T111" s="80">
        <f t="shared" si="3"/>
        <v>6.1171852053293046E-3</v>
      </c>
      <c r="U111" s="80">
        <f>R111/'סכום נכסי הקרן'!$C$42</f>
        <v>1.8819812315918919E-3</v>
      </c>
    </row>
    <row r="112" spans="2:21">
      <c r="B112" s="100" t="s">
        <v>546</v>
      </c>
      <c r="C112" s="72" t="s">
        <v>547</v>
      </c>
      <c r="D112" s="82" t="s">
        <v>115</v>
      </c>
      <c r="E112" s="82" t="s">
        <v>303</v>
      </c>
      <c r="F112" s="72" t="s">
        <v>327</v>
      </c>
      <c r="G112" s="82" t="s">
        <v>313</v>
      </c>
      <c r="H112" s="72" t="s">
        <v>483</v>
      </c>
      <c r="I112" s="72" t="s">
        <v>126</v>
      </c>
      <c r="J112" s="72"/>
      <c r="K112" s="102">
        <v>5.25</v>
      </c>
      <c r="L112" s="82" t="s">
        <v>128</v>
      </c>
      <c r="M112" s="83">
        <v>1.89E-2</v>
      </c>
      <c r="N112" s="83">
        <v>1.6500000000103703E-2</v>
      </c>
      <c r="O112" s="102">
        <v>0.76151800000000014</v>
      </c>
      <c r="P112" s="81">
        <v>5065000</v>
      </c>
      <c r="Q112" s="72"/>
      <c r="R112" s="102">
        <v>38.570897184000003</v>
      </c>
      <c r="S112" s="80">
        <v>9.5189750000000011E-5</v>
      </c>
      <c r="T112" s="80">
        <f t="shared" si="3"/>
        <v>2.4258140385850745E-3</v>
      </c>
      <c r="U112" s="80">
        <f>R112/'סכום נכסי הקרן'!$C$42</f>
        <v>7.4631326969991179E-4</v>
      </c>
    </row>
    <row r="113" spans="2:21">
      <c r="B113" s="100" t="s">
        <v>548</v>
      </c>
      <c r="C113" s="72" t="s">
        <v>549</v>
      </c>
      <c r="D113" s="82" t="s">
        <v>115</v>
      </c>
      <c r="E113" s="82" t="s">
        <v>303</v>
      </c>
      <c r="F113" s="72" t="s">
        <v>550</v>
      </c>
      <c r="G113" s="82" t="s">
        <v>313</v>
      </c>
      <c r="H113" s="72" t="s">
        <v>479</v>
      </c>
      <c r="I113" s="72" t="s">
        <v>307</v>
      </c>
      <c r="J113" s="72"/>
      <c r="K113" s="102">
        <v>0.99000000000009269</v>
      </c>
      <c r="L113" s="82" t="s">
        <v>128</v>
      </c>
      <c r="M113" s="83">
        <v>4.4999999999999998E-2</v>
      </c>
      <c r="N113" s="83">
        <v>1.0299999999997216E-2</v>
      </c>
      <c r="O113" s="102">
        <v>170972.119309</v>
      </c>
      <c r="P113" s="81">
        <v>124.73</v>
      </c>
      <c r="Q113" s="102">
        <v>2.3191883600000001</v>
      </c>
      <c r="R113" s="102">
        <v>215.572710102</v>
      </c>
      <c r="S113" s="80">
        <v>1.0045458063748934E-4</v>
      </c>
      <c r="T113" s="80">
        <f t="shared" si="3"/>
        <v>1.3557872506999604E-2</v>
      </c>
      <c r="U113" s="80">
        <f>R113/'סכום נכסי הקרן'!$C$42</f>
        <v>4.1711442014637171E-3</v>
      </c>
    </row>
    <row r="114" spans="2:21">
      <c r="B114" s="100" t="s">
        <v>551</v>
      </c>
      <c r="C114" s="72" t="s">
        <v>552</v>
      </c>
      <c r="D114" s="82" t="s">
        <v>115</v>
      </c>
      <c r="E114" s="82" t="s">
        <v>303</v>
      </c>
      <c r="F114" s="72" t="s">
        <v>454</v>
      </c>
      <c r="G114" s="82" t="s">
        <v>357</v>
      </c>
      <c r="H114" s="72" t="s">
        <v>479</v>
      </c>
      <c r="I114" s="72" t="s">
        <v>307</v>
      </c>
      <c r="J114" s="72"/>
      <c r="K114" s="102">
        <v>1.7199999999905167</v>
      </c>
      <c r="L114" s="82" t="s">
        <v>128</v>
      </c>
      <c r="M114" s="83">
        <v>4.9000000000000002E-2</v>
      </c>
      <c r="N114" s="83">
        <v>3.3999999998893622E-3</v>
      </c>
      <c r="O114" s="102">
        <v>33740.722497000002</v>
      </c>
      <c r="P114" s="81">
        <v>112.51</v>
      </c>
      <c r="Q114" s="72"/>
      <c r="R114" s="102">
        <v>37.961687163000001</v>
      </c>
      <c r="S114" s="80">
        <v>8.4561525802816874E-5</v>
      </c>
      <c r="T114" s="80">
        <f t="shared" si="3"/>
        <v>2.3874993938844697E-3</v>
      </c>
      <c r="U114" s="80">
        <f>R114/'סכום נכסי הקרן'!$C$42</f>
        <v>7.3452558634534704E-4</v>
      </c>
    </row>
    <row r="115" spans="2:21">
      <c r="B115" s="100" t="s">
        <v>553</v>
      </c>
      <c r="C115" s="72" t="s">
        <v>554</v>
      </c>
      <c r="D115" s="82" t="s">
        <v>115</v>
      </c>
      <c r="E115" s="82" t="s">
        <v>303</v>
      </c>
      <c r="F115" s="72" t="s">
        <v>454</v>
      </c>
      <c r="G115" s="82" t="s">
        <v>357</v>
      </c>
      <c r="H115" s="72" t="s">
        <v>479</v>
      </c>
      <c r="I115" s="72" t="s">
        <v>307</v>
      </c>
      <c r="J115" s="72"/>
      <c r="K115" s="102">
        <v>1.379999999954137</v>
      </c>
      <c r="L115" s="82" t="s">
        <v>128</v>
      </c>
      <c r="M115" s="83">
        <v>5.8499999999999996E-2</v>
      </c>
      <c r="N115" s="83">
        <v>7.099999999715334E-3</v>
      </c>
      <c r="O115" s="102">
        <v>21673.311102</v>
      </c>
      <c r="P115" s="81">
        <v>116.7</v>
      </c>
      <c r="Q115" s="72"/>
      <c r="R115" s="102">
        <v>25.292754632000001</v>
      </c>
      <c r="S115" s="80">
        <v>3.6748621464510314E-5</v>
      </c>
      <c r="T115" s="80">
        <f t="shared" si="3"/>
        <v>1.5907205623996944E-3</v>
      </c>
      <c r="U115" s="80">
        <f>R115/'סכום נכסי הקרן'!$C$42</f>
        <v>4.8939277505206165E-4</v>
      </c>
    </row>
    <row r="116" spans="2:21">
      <c r="B116" s="100" t="s">
        <v>555</v>
      </c>
      <c r="C116" s="72" t="s">
        <v>556</v>
      </c>
      <c r="D116" s="82" t="s">
        <v>115</v>
      </c>
      <c r="E116" s="82" t="s">
        <v>303</v>
      </c>
      <c r="F116" s="72" t="s">
        <v>454</v>
      </c>
      <c r="G116" s="82" t="s">
        <v>357</v>
      </c>
      <c r="H116" s="72" t="s">
        <v>479</v>
      </c>
      <c r="I116" s="72" t="s">
        <v>307</v>
      </c>
      <c r="J116" s="72"/>
      <c r="K116" s="102">
        <v>5.9800000000608273</v>
      </c>
      <c r="L116" s="82" t="s">
        <v>128</v>
      </c>
      <c r="M116" s="83">
        <v>2.2499999999999999E-2</v>
      </c>
      <c r="N116" s="83">
        <v>8.8000000001403726E-3</v>
      </c>
      <c r="O116" s="102">
        <v>30227.643617000002</v>
      </c>
      <c r="P116" s="81">
        <v>109.78</v>
      </c>
      <c r="Q116" s="102">
        <v>1.0104312390000001</v>
      </c>
      <c r="R116" s="102">
        <v>34.194338404</v>
      </c>
      <c r="S116" s="80">
        <v>8.1042831425889725E-5</v>
      </c>
      <c r="T116" s="80">
        <f t="shared" si="3"/>
        <v>2.150562009093243E-3</v>
      </c>
      <c r="U116" s="80">
        <f>R116/'סכום נכסי הקרן'!$C$42</f>
        <v>6.6163066878570278E-4</v>
      </c>
    </row>
    <row r="117" spans="2:21">
      <c r="B117" s="100" t="s">
        <v>557</v>
      </c>
      <c r="C117" s="72" t="s">
        <v>558</v>
      </c>
      <c r="D117" s="82" t="s">
        <v>115</v>
      </c>
      <c r="E117" s="82" t="s">
        <v>303</v>
      </c>
      <c r="F117" s="72" t="s">
        <v>559</v>
      </c>
      <c r="G117" s="82" t="s">
        <v>422</v>
      </c>
      <c r="H117" s="72" t="s">
        <v>483</v>
      </c>
      <c r="I117" s="72" t="s">
        <v>126</v>
      </c>
      <c r="J117" s="72"/>
      <c r="K117" s="102">
        <v>0.9900000000051532</v>
      </c>
      <c r="L117" s="82" t="s">
        <v>128</v>
      </c>
      <c r="M117" s="83">
        <v>4.0500000000000001E-2</v>
      </c>
      <c r="N117" s="83">
        <v>5.1999999998969364E-3</v>
      </c>
      <c r="O117" s="102">
        <v>6104.2663620000003</v>
      </c>
      <c r="P117" s="81">
        <v>127.16</v>
      </c>
      <c r="Q117" s="72"/>
      <c r="R117" s="102">
        <v>7.7621854040000002</v>
      </c>
      <c r="S117" s="80">
        <v>8.3933284777718508E-5</v>
      </c>
      <c r="T117" s="80">
        <f t="shared" si="3"/>
        <v>4.8818201540134956E-4</v>
      </c>
      <c r="U117" s="80">
        <f>R117/'סכום נכסי הקרן'!$C$42</f>
        <v>1.5019152759763221E-4</v>
      </c>
    </row>
    <row r="118" spans="2:21">
      <c r="B118" s="100" t="s">
        <v>560</v>
      </c>
      <c r="C118" s="72" t="s">
        <v>561</v>
      </c>
      <c r="D118" s="82" t="s">
        <v>115</v>
      </c>
      <c r="E118" s="82" t="s">
        <v>303</v>
      </c>
      <c r="F118" s="72" t="s">
        <v>562</v>
      </c>
      <c r="G118" s="82" t="s">
        <v>357</v>
      </c>
      <c r="H118" s="72" t="s">
        <v>483</v>
      </c>
      <c r="I118" s="72" t="s">
        <v>126</v>
      </c>
      <c r="J118" s="72"/>
      <c r="K118" s="102">
        <v>6.3900000000146244</v>
      </c>
      <c r="L118" s="82" t="s">
        <v>128</v>
      </c>
      <c r="M118" s="83">
        <v>1.9599999999999999E-2</v>
      </c>
      <c r="N118" s="83">
        <v>4.499999999956982E-3</v>
      </c>
      <c r="O118" s="102">
        <v>52289.880367999998</v>
      </c>
      <c r="P118" s="81">
        <v>111.14</v>
      </c>
      <c r="Q118" s="72"/>
      <c r="R118" s="102">
        <v>58.114974585000006</v>
      </c>
      <c r="S118" s="80">
        <v>5.3015581343393224E-5</v>
      </c>
      <c r="T118" s="80">
        <f t="shared" si="3"/>
        <v>3.6549868292611977E-3</v>
      </c>
      <c r="U118" s="80">
        <f>R118/'סכום נכסי הקרן'!$C$42</f>
        <v>1.124474146768103E-3</v>
      </c>
    </row>
    <row r="119" spans="2:21">
      <c r="B119" s="100" t="s">
        <v>563</v>
      </c>
      <c r="C119" s="72" t="s">
        <v>564</v>
      </c>
      <c r="D119" s="82" t="s">
        <v>115</v>
      </c>
      <c r="E119" s="82" t="s">
        <v>303</v>
      </c>
      <c r="F119" s="72" t="s">
        <v>562</v>
      </c>
      <c r="G119" s="82" t="s">
        <v>357</v>
      </c>
      <c r="H119" s="72" t="s">
        <v>483</v>
      </c>
      <c r="I119" s="72" t="s">
        <v>126</v>
      </c>
      <c r="J119" s="72"/>
      <c r="K119" s="102">
        <v>2.3499999999111387</v>
      </c>
      <c r="L119" s="82" t="s">
        <v>128</v>
      </c>
      <c r="M119" s="83">
        <v>2.75E-2</v>
      </c>
      <c r="N119" s="83">
        <v>4.6999999998222778E-3</v>
      </c>
      <c r="O119" s="102">
        <v>13207.111663</v>
      </c>
      <c r="P119" s="81">
        <v>106.51</v>
      </c>
      <c r="Q119" s="72"/>
      <c r="R119" s="102">
        <v>14.066895075</v>
      </c>
      <c r="S119" s="80">
        <v>3.1380238666711097E-5</v>
      </c>
      <c r="T119" s="80">
        <f t="shared" si="3"/>
        <v>8.8469996923985067E-4</v>
      </c>
      <c r="U119" s="80">
        <f>R119/'סכום נכסי הקרן'!$C$42</f>
        <v>2.7218216905526766E-4</v>
      </c>
    </row>
    <row r="120" spans="2:21">
      <c r="B120" s="100" t="s">
        <v>565</v>
      </c>
      <c r="C120" s="72" t="s">
        <v>566</v>
      </c>
      <c r="D120" s="82" t="s">
        <v>115</v>
      </c>
      <c r="E120" s="82" t="s">
        <v>303</v>
      </c>
      <c r="F120" s="72" t="s">
        <v>567</v>
      </c>
      <c r="G120" s="82" t="s">
        <v>313</v>
      </c>
      <c r="H120" s="72" t="s">
        <v>483</v>
      </c>
      <c r="I120" s="72" t="s">
        <v>126</v>
      </c>
      <c r="J120" s="72"/>
      <c r="K120" s="102">
        <v>5.2300000000695412</v>
      </c>
      <c r="L120" s="82" t="s">
        <v>128</v>
      </c>
      <c r="M120" s="83">
        <v>2.9700000000000001E-2</v>
      </c>
      <c r="N120" s="83">
        <v>1.3600000000000003E-2</v>
      </c>
      <c r="O120" s="102">
        <v>0.19656399999999999</v>
      </c>
      <c r="P120" s="81">
        <v>5486803</v>
      </c>
      <c r="Q120" s="72"/>
      <c r="R120" s="102">
        <v>10.785098074999999</v>
      </c>
      <c r="S120" s="80">
        <v>1.4040285714285714E-5</v>
      </c>
      <c r="T120" s="80">
        <f t="shared" si="3"/>
        <v>6.7830007150325401E-4</v>
      </c>
      <c r="U120" s="80">
        <f>R120/'סכום נכסי הקרן'!$C$42</f>
        <v>2.0868225517259653E-4</v>
      </c>
    </row>
    <row r="121" spans="2:21">
      <c r="B121" s="100" t="s">
        <v>568</v>
      </c>
      <c r="C121" s="72" t="s">
        <v>569</v>
      </c>
      <c r="D121" s="82" t="s">
        <v>115</v>
      </c>
      <c r="E121" s="82" t="s">
        <v>303</v>
      </c>
      <c r="F121" s="72" t="s">
        <v>339</v>
      </c>
      <c r="G121" s="82" t="s">
        <v>313</v>
      </c>
      <c r="H121" s="72" t="s">
        <v>483</v>
      </c>
      <c r="I121" s="72" t="s">
        <v>126</v>
      </c>
      <c r="J121" s="72"/>
      <c r="K121" s="102">
        <v>2.2799999999885978</v>
      </c>
      <c r="L121" s="82" t="s">
        <v>128</v>
      </c>
      <c r="M121" s="83">
        <v>1.4199999999999999E-2</v>
      </c>
      <c r="N121" s="83">
        <v>1.6299999999962726E-2</v>
      </c>
      <c r="O121" s="102">
        <v>1.7992159999999999</v>
      </c>
      <c r="P121" s="81">
        <v>5069500</v>
      </c>
      <c r="Q121" s="72"/>
      <c r="R121" s="102">
        <v>91.211256217999988</v>
      </c>
      <c r="S121" s="80">
        <v>8.4896711178219215E-5</v>
      </c>
      <c r="T121" s="80">
        <f t="shared" si="3"/>
        <v>5.7364894768999137E-3</v>
      </c>
      <c r="U121" s="80">
        <f>R121/'סכום נכסי הקרן'!$C$42</f>
        <v>1.7648583733159754E-3</v>
      </c>
    </row>
    <row r="122" spans="2:21">
      <c r="B122" s="100" t="s">
        <v>570</v>
      </c>
      <c r="C122" s="72" t="s">
        <v>571</v>
      </c>
      <c r="D122" s="82" t="s">
        <v>115</v>
      </c>
      <c r="E122" s="82" t="s">
        <v>303</v>
      </c>
      <c r="F122" s="72" t="s">
        <v>339</v>
      </c>
      <c r="G122" s="82" t="s">
        <v>313</v>
      </c>
      <c r="H122" s="72" t="s">
        <v>483</v>
      </c>
      <c r="I122" s="72" t="s">
        <v>126</v>
      </c>
      <c r="J122" s="72"/>
      <c r="K122" s="102">
        <v>4.0600000000173146</v>
      </c>
      <c r="L122" s="82" t="s">
        <v>128</v>
      </c>
      <c r="M122" s="83">
        <v>2.0199999999999999E-2</v>
      </c>
      <c r="N122" s="83">
        <v>1.5000000000480969E-2</v>
      </c>
      <c r="O122" s="102">
        <v>0.20061300000000004</v>
      </c>
      <c r="P122" s="81">
        <v>5182000</v>
      </c>
      <c r="Q122" s="72"/>
      <c r="R122" s="102">
        <v>10.395743797</v>
      </c>
      <c r="S122" s="80">
        <v>9.5325730577334306E-6</v>
      </c>
      <c r="T122" s="80">
        <f t="shared" si="3"/>
        <v>6.5381266927742887E-4</v>
      </c>
      <c r="U122" s="80">
        <f>R122/'סכום נכסי הקרן'!$C$42</f>
        <v>2.011485889760434E-4</v>
      </c>
    </row>
    <row r="123" spans="2:21">
      <c r="B123" s="100" t="s">
        <v>572</v>
      </c>
      <c r="C123" s="72" t="s">
        <v>573</v>
      </c>
      <c r="D123" s="82" t="s">
        <v>115</v>
      </c>
      <c r="E123" s="82" t="s">
        <v>303</v>
      </c>
      <c r="F123" s="72" t="s">
        <v>339</v>
      </c>
      <c r="G123" s="82" t="s">
        <v>313</v>
      </c>
      <c r="H123" s="72" t="s">
        <v>483</v>
      </c>
      <c r="I123" s="72" t="s">
        <v>126</v>
      </c>
      <c r="J123" s="72"/>
      <c r="K123" s="102">
        <v>5.0200000000274576</v>
      </c>
      <c r="L123" s="82" t="s">
        <v>128</v>
      </c>
      <c r="M123" s="83">
        <v>2.5899999999999999E-2</v>
      </c>
      <c r="N123" s="83">
        <v>1.6200000000079994E-2</v>
      </c>
      <c r="O123" s="102">
        <v>1.7398420000000001</v>
      </c>
      <c r="P123" s="81">
        <v>5316960</v>
      </c>
      <c r="Q123" s="72"/>
      <c r="R123" s="102">
        <v>92.506693073000008</v>
      </c>
      <c r="S123" s="80">
        <v>8.2367182691852483E-5</v>
      </c>
      <c r="T123" s="80">
        <f t="shared" si="3"/>
        <v>5.8179625340074141E-3</v>
      </c>
      <c r="U123" s="80">
        <f>R123/'סכום נכסי הקרן'!$C$42</f>
        <v>1.7899239482838786E-3</v>
      </c>
    </row>
    <row r="124" spans="2:21">
      <c r="B124" s="100" t="s">
        <v>574</v>
      </c>
      <c r="C124" s="72" t="s">
        <v>575</v>
      </c>
      <c r="D124" s="82" t="s">
        <v>115</v>
      </c>
      <c r="E124" s="82" t="s">
        <v>303</v>
      </c>
      <c r="F124" s="72" t="s">
        <v>339</v>
      </c>
      <c r="G124" s="82" t="s">
        <v>313</v>
      </c>
      <c r="H124" s="72" t="s">
        <v>483</v>
      </c>
      <c r="I124" s="72" t="s">
        <v>126</v>
      </c>
      <c r="J124" s="72"/>
      <c r="K124" s="102">
        <v>2.9499999999858701</v>
      </c>
      <c r="L124" s="82" t="s">
        <v>128</v>
      </c>
      <c r="M124" s="83">
        <v>1.5900000000000001E-2</v>
      </c>
      <c r="N124" s="83">
        <v>1.4599999999949759E-2</v>
      </c>
      <c r="O124" s="102">
        <v>1.2688969999999999</v>
      </c>
      <c r="P124" s="81">
        <v>5019500</v>
      </c>
      <c r="Q124" s="72"/>
      <c r="R124" s="102">
        <v>63.692288141999995</v>
      </c>
      <c r="S124" s="80">
        <v>8.4762658650634602E-5</v>
      </c>
      <c r="T124" s="80">
        <f t="shared" si="3"/>
        <v>4.0057571382747445E-3</v>
      </c>
      <c r="U124" s="80">
        <f>R124/'סכום נכסי הקרן'!$C$42</f>
        <v>1.2323903068981029E-3</v>
      </c>
    </row>
    <row r="125" spans="2:21">
      <c r="B125" s="100" t="s">
        <v>576</v>
      </c>
      <c r="C125" s="72" t="s">
        <v>577</v>
      </c>
      <c r="D125" s="82" t="s">
        <v>115</v>
      </c>
      <c r="E125" s="82" t="s">
        <v>303</v>
      </c>
      <c r="F125" s="72" t="s">
        <v>578</v>
      </c>
      <c r="G125" s="82" t="s">
        <v>426</v>
      </c>
      <c r="H125" s="72" t="s">
        <v>479</v>
      </c>
      <c r="I125" s="72" t="s">
        <v>307</v>
      </c>
      <c r="J125" s="72"/>
      <c r="K125" s="102">
        <v>4.2999999999687528</v>
      </c>
      <c r="L125" s="82" t="s">
        <v>128</v>
      </c>
      <c r="M125" s="83">
        <v>1.9400000000000001E-2</v>
      </c>
      <c r="N125" s="83">
        <v>6.0000000006249607E-4</v>
      </c>
      <c r="O125" s="102">
        <v>43918.669146</v>
      </c>
      <c r="P125" s="81">
        <v>109.3</v>
      </c>
      <c r="Q125" s="72"/>
      <c r="R125" s="102">
        <v>48.003102145</v>
      </c>
      <c r="S125" s="80">
        <v>9.1149274905054738E-5</v>
      </c>
      <c r="T125" s="80">
        <f t="shared" si="3"/>
        <v>3.0190274943171073E-3</v>
      </c>
      <c r="U125" s="80">
        <f>R125/'סכום נכסי הקרן'!$C$42</f>
        <v>9.288182213307418E-4</v>
      </c>
    </row>
    <row r="126" spans="2:21">
      <c r="B126" s="100" t="s">
        <v>579</v>
      </c>
      <c r="C126" s="72" t="s">
        <v>580</v>
      </c>
      <c r="D126" s="82" t="s">
        <v>115</v>
      </c>
      <c r="E126" s="82" t="s">
        <v>303</v>
      </c>
      <c r="F126" s="72" t="s">
        <v>578</v>
      </c>
      <c r="G126" s="82" t="s">
        <v>426</v>
      </c>
      <c r="H126" s="72" t="s">
        <v>479</v>
      </c>
      <c r="I126" s="72" t="s">
        <v>307</v>
      </c>
      <c r="J126" s="72"/>
      <c r="K126" s="102">
        <v>5.3300000000012986</v>
      </c>
      <c r="L126" s="82" t="s">
        <v>128</v>
      </c>
      <c r="M126" s="83">
        <v>1.23E-2</v>
      </c>
      <c r="N126" s="83">
        <v>2.7999999999913454E-3</v>
      </c>
      <c r="O126" s="102">
        <v>174571.00401199999</v>
      </c>
      <c r="P126" s="81">
        <v>105.9</v>
      </c>
      <c r="Q126" s="72"/>
      <c r="R126" s="102">
        <v>184.87069827199997</v>
      </c>
      <c r="S126" s="80">
        <v>1.1012307465716748E-4</v>
      </c>
      <c r="T126" s="80">
        <f t="shared" si="3"/>
        <v>1.1626951093511877E-2</v>
      </c>
      <c r="U126" s="80">
        <f>R126/'סכום נכסי הקרן'!$C$42</f>
        <v>3.5770870104705659E-3</v>
      </c>
    </row>
    <row r="127" spans="2:21">
      <c r="B127" s="100" t="s">
        <v>581</v>
      </c>
      <c r="C127" s="72" t="s">
        <v>582</v>
      </c>
      <c r="D127" s="82" t="s">
        <v>115</v>
      </c>
      <c r="E127" s="82" t="s">
        <v>303</v>
      </c>
      <c r="F127" s="72" t="s">
        <v>583</v>
      </c>
      <c r="G127" s="82" t="s">
        <v>422</v>
      </c>
      <c r="H127" s="72" t="s">
        <v>483</v>
      </c>
      <c r="I127" s="72" t="s">
        <v>126</v>
      </c>
      <c r="J127" s="72"/>
      <c r="K127" s="102">
        <v>5.5099999999284659</v>
      </c>
      <c r="L127" s="82" t="s">
        <v>128</v>
      </c>
      <c r="M127" s="83">
        <v>2.2499999999999999E-2</v>
      </c>
      <c r="N127" s="83">
        <v>-8.9999999987376306E-4</v>
      </c>
      <c r="O127" s="102">
        <v>14399.190644</v>
      </c>
      <c r="P127" s="81">
        <v>115.53</v>
      </c>
      <c r="Q127" s="72"/>
      <c r="R127" s="102">
        <v>16.635385169000003</v>
      </c>
      <c r="S127" s="80">
        <v>3.5195851280712748E-5</v>
      </c>
      <c r="T127" s="80">
        <f t="shared" si="3"/>
        <v>1.0462383254328334E-3</v>
      </c>
      <c r="U127" s="80">
        <f>R127/'סכום נכסי הקרן'!$C$42</f>
        <v>3.218802155150255E-4</v>
      </c>
    </row>
    <row r="128" spans="2:21">
      <c r="B128" s="100" t="s">
        <v>584</v>
      </c>
      <c r="C128" s="72" t="s">
        <v>585</v>
      </c>
      <c r="D128" s="82" t="s">
        <v>115</v>
      </c>
      <c r="E128" s="82" t="s">
        <v>303</v>
      </c>
      <c r="F128" s="72" t="s">
        <v>586</v>
      </c>
      <c r="G128" s="82" t="s">
        <v>357</v>
      </c>
      <c r="H128" s="72" t="s">
        <v>479</v>
      </c>
      <c r="I128" s="72" t="s">
        <v>307</v>
      </c>
      <c r="J128" s="72"/>
      <c r="K128" s="102">
        <v>5.3999999999965675</v>
      </c>
      <c r="L128" s="82" t="s">
        <v>128</v>
      </c>
      <c r="M128" s="83">
        <v>1.4199999999999999E-2</v>
      </c>
      <c r="N128" s="83">
        <v>3.4000000000652232E-3</v>
      </c>
      <c r="O128" s="102">
        <v>54855.199013999998</v>
      </c>
      <c r="P128" s="81">
        <v>106.21</v>
      </c>
      <c r="Q128" s="72"/>
      <c r="R128" s="102">
        <v>58.261705042999999</v>
      </c>
      <c r="S128" s="80">
        <v>7.1477756587243275E-5</v>
      </c>
      <c r="T128" s="80">
        <f t="shared" si="3"/>
        <v>3.6642150513377133E-3</v>
      </c>
      <c r="U128" s="80">
        <f>R128/'סכום נכסי הקרן'!$C$42</f>
        <v>1.127313253345068E-3</v>
      </c>
    </row>
    <row r="129" spans="2:21">
      <c r="B129" s="100" t="s">
        <v>587</v>
      </c>
      <c r="C129" s="72" t="s">
        <v>588</v>
      </c>
      <c r="D129" s="82" t="s">
        <v>115</v>
      </c>
      <c r="E129" s="82" t="s">
        <v>303</v>
      </c>
      <c r="F129" s="72" t="s">
        <v>589</v>
      </c>
      <c r="G129" s="82" t="s">
        <v>124</v>
      </c>
      <c r="H129" s="72" t="s">
        <v>479</v>
      </c>
      <c r="I129" s="72" t="s">
        <v>307</v>
      </c>
      <c r="J129" s="72"/>
      <c r="K129" s="102">
        <v>1.26</v>
      </c>
      <c r="L129" s="82" t="s">
        <v>128</v>
      </c>
      <c r="M129" s="83">
        <v>2.1499999999999998E-2</v>
      </c>
      <c r="N129" s="83">
        <v>5.1000000000000004E-3</v>
      </c>
      <c r="O129" s="102">
        <v>45133.538799000002</v>
      </c>
      <c r="P129" s="81">
        <v>102.63</v>
      </c>
      <c r="Q129" s="102">
        <v>5.3156572300000002</v>
      </c>
      <c r="R129" s="102">
        <v>51.636208100000005</v>
      </c>
      <c r="S129" s="80">
        <v>9.5564014262019796E-5</v>
      </c>
      <c r="T129" s="80">
        <f t="shared" si="3"/>
        <v>3.2475220348320206E-3</v>
      </c>
      <c r="U129" s="80">
        <f>R129/'סכום נכסי הקרן'!$C$42</f>
        <v>9.9911565754301208E-4</v>
      </c>
    </row>
    <row r="130" spans="2:21">
      <c r="B130" s="100" t="s">
        <v>590</v>
      </c>
      <c r="C130" s="72" t="s">
        <v>591</v>
      </c>
      <c r="D130" s="82" t="s">
        <v>115</v>
      </c>
      <c r="E130" s="82" t="s">
        <v>303</v>
      </c>
      <c r="F130" s="72" t="s">
        <v>589</v>
      </c>
      <c r="G130" s="82" t="s">
        <v>124</v>
      </c>
      <c r="H130" s="72" t="s">
        <v>479</v>
      </c>
      <c r="I130" s="72" t="s">
        <v>307</v>
      </c>
      <c r="J130" s="72"/>
      <c r="K130" s="102">
        <v>2.7799999999742298</v>
      </c>
      <c r="L130" s="82" t="s">
        <v>128</v>
      </c>
      <c r="M130" s="83">
        <v>1.8000000000000002E-2</v>
      </c>
      <c r="N130" s="83">
        <v>8.6999999999495797E-3</v>
      </c>
      <c r="O130" s="102">
        <v>34599.226608999998</v>
      </c>
      <c r="P130" s="81">
        <v>103.18</v>
      </c>
      <c r="Q130" s="72"/>
      <c r="R130" s="102">
        <v>35.699481614</v>
      </c>
      <c r="S130" s="80">
        <v>4.405170690149226E-5</v>
      </c>
      <c r="T130" s="80">
        <f t="shared" si="3"/>
        <v>2.245223989899165E-3</v>
      </c>
      <c r="U130" s="80">
        <f>R130/'סכום נכסי הקרן'!$C$42</f>
        <v>6.9075387909276538E-4</v>
      </c>
    </row>
    <row r="131" spans="2:21">
      <c r="B131" s="100" t="s">
        <v>592</v>
      </c>
      <c r="C131" s="72" t="s">
        <v>593</v>
      </c>
      <c r="D131" s="82" t="s">
        <v>115</v>
      </c>
      <c r="E131" s="82" t="s">
        <v>303</v>
      </c>
      <c r="F131" s="72" t="s">
        <v>594</v>
      </c>
      <c r="G131" s="82" t="s">
        <v>357</v>
      </c>
      <c r="H131" s="72" t="s">
        <v>595</v>
      </c>
      <c r="I131" s="72" t="s">
        <v>126</v>
      </c>
      <c r="J131" s="72"/>
      <c r="K131" s="102">
        <v>4.1899999998874966</v>
      </c>
      <c r="L131" s="82" t="s">
        <v>128</v>
      </c>
      <c r="M131" s="83">
        <v>2.5000000000000001E-2</v>
      </c>
      <c r="N131" s="83">
        <v>5.9999999998918245E-3</v>
      </c>
      <c r="O131" s="102">
        <v>16888.877774</v>
      </c>
      <c r="P131" s="81">
        <v>109.47</v>
      </c>
      <c r="Q131" s="72"/>
      <c r="R131" s="102">
        <v>18.488254531999999</v>
      </c>
      <c r="S131" s="80">
        <v>5.5075892575802369E-5</v>
      </c>
      <c r="T131" s="80">
        <f t="shared" si="3"/>
        <v>1.1627696182100746E-3</v>
      </c>
      <c r="U131" s="80">
        <f>R131/'סכום נכסי הקרן'!$C$42</f>
        <v>3.5773162405319515E-4</v>
      </c>
    </row>
    <row r="132" spans="2:21">
      <c r="B132" s="100" t="s">
        <v>596</v>
      </c>
      <c r="C132" s="72" t="s">
        <v>597</v>
      </c>
      <c r="D132" s="82" t="s">
        <v>115</v>
      </c>
      <c r="E132" s="82" t="s">
        <v>303</v>
      </c>
      <c r="F132" s="72" t="s">
        <v>594</v>
      </c>
      <c r="G132" s="82" t="s">
        <v>357</v>
      </c>
      <c r="H132" s="72" t="s">
        <v>595</v>
      </c>
      <c r="I132" s="72" t="s">
        <v>126</v>
      </c>
      <c r="J132" s="72"/>
      <c r="K132" s="102">
        <v>6.8499999999330914</v>
      </c>
      <c r="L132" s="82" t="s">
        <v>128</v>
      </c>
      <c r="M132" s="83">
        <v>1.9E-2</v>
      </c>
      <c r="N132" s="83">
        <v>1.0299999999982325E-2</v>
      </c>
      <c r="O132" s="102">
        <v>37112.168300999998</v>
      </c>
      <c r="P132" s="81">
        <v>106.72</v>
      </c>
      <c r="Q132" s="72"/>
      <c r="R132" s="102">
        <v>39.606105868999997</v>
      </c>
      <c r="S132" s="80">
        <v>1.7172082952833436E-4</v>
      </c>
      <c r="T132" s="80">
        <f t="shared" si="3"/>
        <v>2.4909207367507548E-3</v>
      </c>
      <c r="U132" s="80">
        <f>R132/'סכום נכסי הקרן'!$C$42</f>
        <v>7.663436562070884E-4</v>
      </c>
    </row>
    <row r="133" spans="2:21">
      <c r="B133" s="100" t="s">
        <v>598</v>
      </c>
      <c r="C133" s="72" t="s">
        <v>599</v>
      </c>
      <c r="D133" s="82" t="s">
        <v>115</v>
      </c>
      <c r="E133" s="82" t="s">
        <v>303</v>
      </c>
      <c r="F133" s="72" t="s">
        <v>586</v>
      </c>
      <c r="G133" s="82" t="s">
        <v>357</v>
      </c>
      <c r="H133" s="72" t="s">
        <v>595</v>
      </c>
      <c r="I133" s="72" t="s">
        <v>126</v>
      </c>
      <c r="J133" s="72"/>
      <c r="K133" s="102">
        <v>3.6400000000011801</v>
      </c>
      <c r="L133" s="82" t="s">
        <v>128</v>
      </c>
      <c r="M133" s="83">
        <v>2.1499999999999998E-2</v>
      </c>
      <c r="N133" s="83">
        <v>9.8000000000334278E-3</v>
      </c>
      <c r="O133" s="102">
        <v>95989.418525000016</v>
      </c>
      <c r="P133" s="81">
        <v>105.96</v>
      </c>
      <c r="Q133" s="72"/>
      <c r="R133" s="102">
        <v>101.710381767</v>
      </c>
      <c r="S133" s="80">
        <v>9.1794062684086528E-5</v>
      </c>
      <c r="T133" s="80">
        <f t="shared" si="3"/>
        <v>6.3968040666314823E-3</v>
      </c>
      <c r="U133" s="80">
        <f>R133/'סכום נכסי הקרן'!$C$42</f>
        <v>1.9680073091596162E-3</v>
      </c>
    </row>
    <row r="134" spans="2:21">
      <c r="B134" s="100" t="s">
        <v>600</v>
      </c>
      <c r="C134" s="72" t="s">
        <v>601</v>
      </c>
      <c r="D134" s="82" t="s">
        <v>115</v>
      </c>
      <c r="E134" s="82" t="s">
        <v>303</v>
      </c>
      <c r="F134" s="72" t="s">
        <v>602</v>
      </c>
      <c r="G134" s="82" t="s">
        <v>124</v>
      </c>
      <c r="H134" s="72" t="s">
        <v>603</v>
      </c>
      <c r="I134" s="72" t="s">
        <v>307</v>
      </c>
      <c r="J134" s="72"/>
      <c r="K134" s="102">
        <v>1.6799999999768584</v>
      </c>
      <c r="L134" s="82" t="s">
        <v>128</v>
      </c>
      <c r="M134" s="83">
        <v>3.15E-2</v>
      </c>
      <c r="N134" s="83">
        <v>3.299999999968848E-2</v>
      </c>
      <c r="O134" s="102">
        <v>44761.595938999999</v>
      </c>
      <c r="P134" s="81">
        <v>100.4</v>
      </c>
      <c r="Q134" s="72"/>
      <c r="R134" s="102">
        <v>44.940642328000003</v>
      </c>
      <c r="S134" s="80">
        <v>1.2020670223161478E-4</v>
      </c>
      <c r="T134" s="80">
        <f t="shared" si="3"/>
        <v>2.8264222256026697E-3</v>
      </c>
      <c r="U134" s="80">
        <f>R134/'סכום נכסי הקרן'!$C$42</f>
        <v>8.6956229092168826E-4</v>
      </c>
    </row>
    <row r="135" spans="2:21">
      <c r="B135" s="100" t="s">
        <v>604</v>
      </c>
      <c r="C135" s="72" t="s">
        <v>605</v>
      </c>
      <c r="D135" s="82" t="s">
        <v>115</v>
      </c>
      <c r="E135" s="82" t="s">
        <v>303</v>
      </c>
      <c r="F135" s="72" t="s">
        <v>602</v>
      </c>
      <c r="G135" s="82" t="s">
        <v>124</v>
      </c>
      <c r="H135" s="72" t="s">
        <v>603</v>
      </c>
      <c r="I135" s="72" t="s">
        <v>307</v>
      </c>
      <c r="J135" s="72"/>
      <c r="K135" s="102">
        <v>1.3100000000000003</v>
      </c>
      <c r="L135" s="82" t="s">
        <v>128</v>
      </c>
      <c r="M135" s="83">
        <v>2.8500000000000001E-2</v>
      </c>
      <c r="N135" s="83">
        <v>2.7800000000000002E-2</v>
      </c>
      <c r="O135" s="102">
        <v>16935.721535000001</v>
      </c>
      <c r="P135" s="81">
        <v>101.71</v>
      </c>
      <c r="Q135" s="72"/>
      <c r="R135" s="102">
        <v>17.2253212</v>
      </c>
      <c r="S135" s="80">
        <v>1.1748098110080352E-4</v>
      </c>
      <c r="T135" s="80">
        <f t="shared" si="3"/>
        <v>1.0833407837718266E-3</v>
      </c>
      <c r="U135" s="80">
        <f>R135/'סכום נכסי הקרן'!$C$42</f>
        <v>3.3329496394851626E-4</v>
      </c>
    </row>
    <row r="136" spans="2:21">
      <c r="B136" s="100" t="s">
        <v>606</v>
      </c>
      <c r="C136" s="72" t="s">
        <v>607</v>
      </c>
      <c r="D136" s="82" t="s">
        <v>115</v>
      </c>
      <c r="E136" s="82" t="s">
        <v>303</v>
      </c>
      <c r="F136" s="72" t="s">
        <v>608</v>
      </c>
      <c r="G136" s="82" t="s">
        <v>418</v>
      </c>
      <c r="H136" s="72" t="s">
        <v>609</v>
      </c>
      <c r="I136" s="72" t="s">
        <v>126</v>
      </c>
      <c r="J136" s="72"/>
      <c r="K136" s="102">
        <v>9.9999999770020564E-3</v>
      </c>
      <c r="L136" s="82" t="s">
        <v>128</v>
      </c>
      <c r="M136" s="83">
        <v>4.8000000000000001E-2</v>
      </c>
      <c r="N136" s="83">
        <v>6.4900000005158109E-2</v>
      </c>
      <c r="O136" s="102">
        <v>5949.473043</v>
      </c>
      <c r="P136" s="81">
        <v>102.32</v>
      </c>
      <c r="Q136" s="72"/>
      <c r="R136" s="102">
        <v>6.0875010140000008</v>
      </c>
      <c r="S136" s="80">
        <v>7.6428151726529988E-5</v>
      </c>
      <c r="T136" s="80">
        <f t="shared" si="3"/>
        <v>3.8285719280047736E-4</v>
      </c>
      <c r="U136" s="80">
        <f>R136/'סכום נכסי הקרן'!$C$42</f>
        <v>1.1778784310841684E-4</v>
      </c>
    </row>
    <row r="137" spans="2:21">
      <c r="B137" s="100" t="s">
        <v>610</v>
      </c>
      <c r="C137" s="72" t="s">
        <v>611</v>
      </c>
      <c r="D137" s="82" t="s">
        <v>115</v>
      </c>
      <c r="E137" s="82" t="s">
        <v>303</v>
      </c>
      <c r="F137" s="72" t="s">
        <v>353</v>
      </c>
      <c r="G137" s="82" t="s">
        <v>313</v>
      </c>
      <c r="H137" s="72" t="s">
        <v>603</v>
      </c>
      <c r="I137" s="72" t="s">
        <v>307</v>
      </c>
      <c r="J137" s="72"/>
      <c r="K137" s="102">
        <v>0.97999999999969312</v>
      </c>
      <c r="L137" s="82" t="s">
        <v>128</v>
      </c>
      <c r="M137" s="83">
        <v>5.0999999999999997E-2</v>
      </c>
      <c r="N137" s="83">
        <v>1.2999999999994882E-2</v>
      </c>
      <c r="O137" s="102">
        <v>153969.47358600001</v>
      </c>
      <c r="P137" s="81">
        <v>125.37</v>
      </c>
      <c r="Q137" s="102">
        <v>2.3716270819999998</v>
      </c>
      <c r="R137" s="102">
        <v>195.40316439699998</v>
      </c>
      <c r="S137" s="80">
        <v>1.3420831993508217E-4</v>
      </c>
      <c r="T137" s="80">
        <f t="shared" si="3"/>
        <v>1.2289362550135845E-2</v>
      </c>
      <c r="U137" s="80">
        <f>R137/'סכום נכסי הקרן'!$C$42</f>
        <v>3.7808810574240037E-3</v>
      </c>
    </row>
    <row r="138" spans="2:21">
      <c r="B138" s="100" t="s">
        <v>612</v>
      </c>
      <c r="C138" s="72" t="s">
        <v>613</v>
      </c>
      <c r="D138" s="82" t="s">
        <v>115</v>
      </c>
      <c r="E138" s="82" t="s">
        <v>303</v>
      </c>
      <c r="F138" s="72" t="s">
        <v>522</v>
      </c>
      <c r="G138" s="82" t="s">
        <v>313</v>
      </c>
      <c r="H138" s="72" t="s">
        <v>603</v>
      </c>
      <c r="I138" s="72" t="s">
        <v>307</v>
      </c>
      <c r="J138" s="72"/>
      <c r="K138" s="102">
        <v>0.48999999997585136</v>
      </c>
      <c r="L138" s="82" t="s">
        <v>128</v>
      </c>
      <c r="M138" s="83">
        <v>2.4E-2</v>
      </c>
      <c r="N138" s="83">
        <v>9.7999999995170266E-3</v>
      </c>
      <c r="O138" s="102">
        <v>3634.9534140000005</v>
      </c>
      <c r="P138" s="81">
        <v>102.53</v>
      </c>
      <c r="Q138" s="72"/>
      <c r="R138" s="102">
        <v>3.7269177410000003</v>
      </c>
      <c r="S138" s="80">
        <v>8.3529338660221888E-5</v>
      </c>
      <c r="T138" s="80">
        <f t="shared" si="3"/>
        <v>2.3439458339900596E-4</v>
      </c>
      <c r="U138" s="80">
        <f>R138/'סכום נכסי הקרן'!$C$42</f>
        <v>7.211261257210581E-5</v>
      </c>
    </row>
    <row r="139" spans="2:21">
      <c r="B139" s="100" t="s">
        <v>614</v>
      </c>
      <c r="C139" s="72" t="s">
        <v>615</v>
      </c>
      <c r="D139" s="82" t="s">
        <v>115</v>
      </c>
      <c r="E139" s="82" t="s">
        <v>303</v>
      </c>
      <c r="F139" s="72" t="s">
        <v>539</v>
      </c>
      <c r="G139" s="82" t="s">
        <v>357</v>
      </c>
      <c r="H139" s="72" t="s">
        <v>603</v>
      </c>
      <c r="I139" s="72" t="s">
        <v>307</v>
      </c>
      <c r="J139" s="72"/>
      <c r="K139" s="102">
        <v>2.2999999998953982</v>
      </c>
      <c r="L139" s="82" t="s">
        <v>128</v>
      </c>
      <c r="M139" s="83">
        <v>3.4500000000000003E-2</v>
      </c>
      <c r="N139" s="83">
        <v>2.8000000046024855E-3</v>
      </c>
      <c r="O139" s="102">
        <v>889.30719299999998</v>
      </c>
      <c r="P139" s="81">
        <v>107.5</v>
      </c>
      <c r="Q139" s="72"/>
      <c r="R139" s="102">
        <v>0.95600522700000001</v>
      </c>
      <c r="S139" s="80">
        <v>3.516977513012069E-6</v>
      </c>
      <c r="T139" s="80">
        <f t="shared" ref="T139:T152" si="4">IFERROR(R139/$R$11,0)</f>
        <v>6.0125407235259157E-5</v>
      </c>
      <c r="U139" s="80">
        <f>R139/'סכום נכסי הקרן'!$C$42</f>
        <v>1.8497868571969393E-5</v>
      </c>
    </row>
    <row r="140" spans="2:21">
      <c r="B140" s="100" t="s">
        <v>616</v>
      </c>
      <c r="C140" s="72" t="s">
        <v>617</v>
      </c>
      <c r="D140" s="82" t="s">
        <v>115</v>
      </c>
      <c r="E140" s="82" t="s">
        <v>303</v>
      </c>
      <c r="F140" s="72" t="s">
        <v>539</v>
      </c>
      <c r="G140" s="82" t="s">
        <v>357</v>
      </c>
      <c r="H140" s="72" t="s">
        <v>603</v>
      </c>
      <c r="I140" s="72" t="s">
        <v>307</v>
      </c>
      <c r="J140" s="72"/>
      <c r="K140" s="102">
        <v>4.0999999999580288</v>
      </c>
      <c r="L140" s="82" t="s">
        <v>128</v>
      </c>
      <c r="M140" s="83">
        <v>2.0499999999999997E-2</v>
      </c>
      <c r="N140" s="83">
        <v>5.2999999998493974E-3</v>
      </c>
      <c r="O140" s="102">
        <v>37341.240708999998</v>
      </c>
      <c r="P140" s="81">
        <v>108.47</v>
      </c>
      <c r="Q140" s="72"/>
      <c r="R140" s="102">
        <v>40.504043737000003</v>
      </c>
      <c r="S140" s="80">
        <v>6.5308263842565789E-5</v>
      </c>
      <c r="T140" s="80">
        <f t="shared" si="4"/>
        <v>2.547394151812387E-3</v>
      </c>
      <c r="U140" s="80">
        <f>R140/'סכום נכסי הקרן'!$C$42</f>
        <v>7.8371797195239191E-4</v>
      </c>
    </row>
    <row r="141" spans="2:21">
      <c r="B141" s="100" t="s">
        <v>618</v>
      </c>
      <c r="C141" s="72" t="s">
        <v>619</v>
      </c>
      <c r="D141" s="82" t="s">
        <v>115</v>
      </c>
      <c r="E141" s="82" t="s">
        <v>303</v>
      </c>
      <c r="F141" s="72" t="s">
        <v>539</v>
      </c>
      <c r="G141" s="82" t="s">
        <v>357</v>
      </c>
      <c r="H141" s="72" t="s">
        <v>603</v>
      </c>
      <c r="I141" s="72" t="s">
        <v>307</v>
      </c>
      <c r="J141" s="72"/>
      <c r="K141" s="102">
        <v>6.6699999999931574</v>
      </c>
      <c r="L141" s="82" t="s">
        <v>128</v>
      </c>
      <c r="M141" s="83">
        <v>8.3999999999999995E-3</v>
      </c>
      <c r="N141" s="83">
        <v>8.8999999999286733E-3</v>
      </c>
      <c r="O141" s="102">
        <v>68877.723765999996</v>
      </c>
      <c r="P141" s="81">
        <v>99.74</v>
      </c>
      <c r="Q141" s="72"/>
      <c r="R141" s="102">
        <v>68.698640641000011</v>
      </c>
      <c r="S141" s="80">
        <v>1.2026379948037616E-4</v>
      </c>
      <c r="T141" s="80">
        <f t="shared" si="4"/>
        <v>4.3206183694316259E-3</v>
      </c>
      <c r="U141" s="80">
        <f>R141/'סכום נכסי הקרן'!$C$42</f>
        <v>1.3292588677971458E-3</v>
      </c>
    </row>
    <row r="142" spans="2:21">
      <c r="B142" s="100" t="s">
        <v>620</v>
      </c>
      <c r="C142" s="72" t="s">
        <v>621</v>
      </c>
      <c r="D142" s="82" t="s">
        <v>115</v>
      </c>
      <c r="E142" s="82" t="s">
        <v>303</v>
      </c>
      <c r="F142" s="72" t="s">
        <v>622</v>
      </c>
      <c r="G142" s="82" t="s">
        <v>125</v>
      </c>
      <c r="H142" s="72" t="s">
        <v>609</v>
      </c>
      <c r="I142" s="72" t="s">
        <v>126</v>
      </c>
      <c r="J142" s="72"/>
      <c r="K142" s="102">
        <v>3.2300000000173372</v>
      </c>
      <c r="L142" s="82" t="s">
        <v>128</v>
      </c>
      <c r="M142" s="83">
        <v>1.8500000000000003E-2</v>
      </c>
      <c r="N142" s="83">
        <v>1.3600000000054931E-2</v>
      </c>
      <c r="O142" s="102">
        <v>57321.17055000001</v>
      </c>
      <c r="P142" s="81">
        <v>101.63</v>
      </c>
      <c r="Q142" s="72"/>
      <c r="R142" s="102">
        <v>58.255505313</v>
      </c>
      <c r="S142" s="80">
        <v>1.1464234110000002E-4</v>
      </c>
      <c r="T142" s="80">
        <f t="shared" si="4"/>
        <v>3.6638251358011966E-3</v>
      </c>
      <c r="U142" s="80">
        <f>R142/'סכום נכסי הקרן'!$C$42</f>
        <v>1.1271932939688192E-3</v>
      </c>
    </row>
    <row r="143" spans="2:21">
      <c r="B143" s="100" t="s">
        <v>623</v>
      </c>
      <c r="C143" s="72" t="s">
        <v>624</v>
      </c>
      <c r="D143" s="82" t="s">
        <v>115</v>
      </c>
      <c r="E143" s="82" t="s">
        <v>303</v>
      </c>
      <c r="F143" s="72" t="s">
        <v>625</v>
      </c>
      <c r="G143" s="82" t="s">
        <v>152</v>
      </c>
      <c r="H143" s="72" t="s">
        <v>603</v>
      </c>
      <c r="I143" s="72" t="s">
        <v>307</v>
      </c>
      <c r="J143" s="72"/>
      <c r="K143" s="102">
        <v>1.9800000000076159</v>
      </c>
      <c r="L143" s="82" t="s">
        <v>128</v>
      </c>
      <c r="M143" s="83">
        <v>1.9799999999999998E-2</v>
      </c>
      <c r="N143" s="83">
        <v>8.6000000000571158E-3</v>
      </c>
      <c r="O143" s="102">
        <v>61020.906275000001</v>
      </c>
      <c r="P143" s="81">
        <v>102.3</v>
      </c>
      <c r="Q143" s="102">
        <v>0.60464356699999999</v>
      </c>
      <c r="R143" s="102">
        <v>63.029028123999993</v>
      </c>
      <c r="S143" s="80">
        <v>1.0040310437345462E-4</v>
      </c>
      <c r="T143" s="80">
        <f t="shared" si="4"/>
        <v>3.9640431627034423E-3</v>
      </c>
      <c r="U143" s="80">
        <f>R143/'סכום נכסי הקרן'!$C$42</f>
        <v>1.2195568031729124E-3</v>
      </c>
    </row>
    <row r="144" spans="2:21">
      <c r="B144" s="100" t="s">
        <v>626</v>
      </c>
      <c r="C144" s="72" t="s">
        <v>627</v>
      </c>
      <c r="D144" s="82" t="s">
        <v>115</v>
      </c>
      <c r="E144" s="82" t="s">
        <v>303</v>
      </c>
      <c r="F144" s="72" t="s">
        <v>628</v>
      </c>
      <c r="G144" s="82" t="s">
        <v>418</v>
      </c>
      <c r="H144" s="72" t="s">
        <v>629</v>
      </c>
      <c r="I144" s="72" t="s">
        <v>126</v>
      </c>
      <c r="J144" s="72"/>
      <c r="K144" s="102">
        <v>2.4095449500554942</v>
      </c>
      <c r="L144" s="82" t="s">
        <v>128</v>
      </c>
      <c r="M144" s="83">
        <v>4.6500000000000007E-2</v>
      </c>
      <c r="N144" s="83">
        <v>1.3096559378468368E-2</v>
      </c>
      <c r="O144" s="102">
        <v>8.0900000000000004E-4</v>
      </c>
      <c r="P144" s="81">
        <v>108.7</v>
      </c>
      <c r="Q144" s="102">
        <v>2.0999999999999999E-8</v>
      </c>
      <c r="R144" s="102">
        <v>9.0100000000000003E-7</v>
      </c>
      <c r="S144" s="80">
        <v>1.1289075691229127E-12</v>
      </c>
      <c r="T144" s="80">
        <f t="shared" si="4"/>
        <v>5.6665999713167369E-11</v>
      </c>
      <c r="U144" s="80">
        <f>R144/'סכום נכסי הקרן'!$C$42</f>
        <v>1.7433565332738944E-11</v>
      </c>
    </row>
    <row r="145" spans="2:21">
      <c r="B145" s="100" t="s">
        <v>630</v>
      </c>
      <c r="C145" s="72" t="s">
        <v>631</v>
      </c>
      <c r="D145" s="82" t="s">
        <v>115</v>
      </c>
      <c r="E145" s="82" t="s">
        <v>303</v>
      </c>
      <c r="F145" s="72" t="s">
        <v>632</v>
      </c>
      <c r="G145" s="82" t="s">
        <v>426</v>
      </c>
      <c r="H145" s="72" t="s">
        <v>633</v>
      </c>
      <c r="I145" s="72" t="s">
        <v>307</v>
      </c>
      <c r="J145" s="72"/>
      <c r="K145" s="102">
        <v>5.7399999999898865</v>
      </c>
      <c r="L145" s="82" t="s">
        <v>128</v>
      </c>
      <c r="M145" s="83">
        <v>2.75E-2</v>
      </c>
      <c r="N145" s="83">
        <v>1.0199999999940717E-2</v>
      </c>
      <c r="O145" s="102">
        <v>51902.930009000003</v>
      </c>
      <c r="P145" s="81">
        <v>110.5</v>
      </c>
      <c r="Q145" s="72"/>
      <c r="R145" s="102">
        <v>57.352737667000007</v>
      </c>
      <c r="S145" s="80">
        <v>5.4317051356541492E-5</v>
      </c>
      <c r="T145" s="80">
        <f t="shared" si="4"/>
        <v>3.6070479646921039E-3</v>
      </c>
      <c r="U145" s="80">
        <f>R145/'סכום נכסי הקרן'!$C$42</f>
        <v>1.1097255262253964E-3</v>
      </c>
    </row>
    <row r="146" spans="2:21">
      <c r="B146" s="100" t="s">
        <v>634</v>
      </c>
      <c r="C146" s="72" t="s">
        <v>635</v>
      </c>
      <c r="D146" s="82" t="s">
        <v>115</v>
      </c>
      <c r="E146" s="82" t="s">
        <v>303</v>
      </c>
      <c r="F146" s="72" t="s">
        <v>636</v>
      </c>
      <c r="G146" s="82" t="s">
        <v>418</v>
      </c>
      <c r="H146" s="72" t="s">
        <v>633</v>
      </c>
      <c r="I146" s="72" t="s">
        <v>307</v>
      </c>
      <c r="J146" s="72"/>
      <c r="K146" s="102">
        <v>1.2600000000119069</v>
      </c>
      <c r="L146" s="82" t="s">
        <v>128</v>
      </c>
      <c r="M146" s="83">
        <v>2.5000000000000001E-2</v>
      </c>
      <c r="N146" s="83">
        <v>9.6900000001624423E-2</v>
      </c>
      <c r="O146" s="102">
        <v>12729.348347999998</v>
      </c>
      <c r="P146" s="81">
        <v>92.37</v>
      </c>
      <c r="Q146" s="72"/>
      <c r="R146" s="102">
        <v>11.758098560999999</v>
      </c>
      <c r="S146" s="80">
        <v>4.3575013992300681E-5</v>
      </c>
      <c r="T146" s="80">
        <f t="shared" si="4"/>
        <v>7.3949435037183077E-4</v>
      </c>
      <c r="U146" s="80">
        <f>R146/'סכום נכסי הקרן'!$C$42</f>
        <v>2.2750896720530214E-4</v>
      </c>
    </row>
    <row r="147" spans="2:21">
      <c r="B147" s="100" t="s">
        <v>641</v>
      </c>
      <c r="C147" s="72" t="s">
        <v>642</v>
      </c>
      <c r="D147" s="82" t="s">
        <v>115</v>
      </c>
      <c r="E147" s="82" t="s">
        <v>303</v>
      </c>
      <c r="F147" s="72" t="s">
        <v>643</v>
      </c>
      <c r="G147" s="82" t="s">
        <v>357</v>
      </c>
      <c r="H147" s="72" t="s">
        <v>640</v>
      </c>
      <c r="I147" s="72"/>
      <c r="J147" s="72"/>
      <c r="K147" s="102">
        <v>1.4899999999668114</v>
      </c>
      <c r="L147" s="82" t="s">
        <v>128</v>
      </c>
      <c r="M147" s="83">
        <v>0.01</v>
      </c>
      <c r="N147" s="83">
        <v>8.5999999997520837E-3</v>
      </c>
      <c r="O147" s="102">
        <v>24631.564999999999</v>
      </c>
      <c r="P147" s="81">
        <v>101.53</v>
      </c>
      <c r="Q147" s="72"/>
      <c r="R147" s="102">
        <v>25.008426466999996</v>
      </c>
      <c r="S147" s="80">
        <v>4.7668707085407293E-5</v>
      </c>
      <c r="T147" s="80">
        <f t="shared" si="4"/>
        <v>1.5728384983416082E-3</v>
      </c>
      <c r="U147" s="80">
        <f>R147/'סכום נכסי הקרן'!$C$42</f>
        <v>4.8389127267640638E-4</v>
      </c>
    </row>
    <row r="148" spans="2:21">
      <c r="B148" s="100" t="s">
        <v>644</v>
      </c>
      <c r="C148" s="72" t="s">
        <v>645</v>
      </c>
      <c r="D148" s="82" t="s">
        <v>115</v>
      </c>
      <c r="E148" s="82" t="s">
        <v>303</v>
      </c>
      <c r="F148" s="72" t="s">
        <v>643</v>
      </c>
      <c r="G148" s="82" t="s">
        <v>357</v>
      </c>
      <c r="H148" s="72" t="s">
        <v>640</v>
      </c>
      <c r="I148" s="72"/>
      <c r="J148" s="72"/>
      <c r="K148" s="102">
        <v>4.9899999999815128</v>
      </c>
      <c r="L148" s="82" t="s">
        <v>128</v>
      </c>
      <c r="M148" s="83">
        <v>1E-3</v>
      </c>
      <c r="N148" s="83">
        <v>1.0599999999944685E-2</v>
      </c>
      <c r="O148" s="102">
        <v>72039.586276000002</v>
      </c>
      <c r="P148" s="81">
        <v>95.36</v>
      </c>
      <c r="Q148" s="72"/>
      <c r="R148" s="102">
        <v>68.696949473000004</v>
      </c>
      <c r="S148" s="80">
        <v>1.3952777648312061E-4</v>
      </c>
      <c r="T148" s="80">
        <f t="shared" si="4"/>
        <v>4.3205120079161949E-3</v>
      </c>
      <c r="U148" s="80">
        <f>R148/'סכום נכסי הקרן'!$C$42</f>
        <v>1.3292261451691584E-3</v>
      </c>
    </row>
    <row r="149" spans="2:21">
      <c r="B149" s="100" t="s">
        <v>646</v>
      </c>
      <c r="C149" s="72" t="s">
        <v>647</v>
      </c>
      <c r="D149" s="82" t="s">
        <v>115</v>
      </c>
      <c r="E149" s="82" t="s">
        <v>303</v>
      </c>
      <c r="F149" s="72" t="s">
        <v>648</v>
      </c>
      <c r="G149" s="82" t="s">
        <v>357</v>
      </c>
      <c r="H149" s="72" t="s">
        <v>640</v>
      </c>
      <c r="I149" s="72"/>
      <c r="J149" s="72"/>
      <c r="K149" s="102">
        <v>2.0300000000343634</v>
      </c>
      <c r="L149" s="82" t="s">
        <v>128</v>
      </c>
      <c r="M149" s="83">
        <v>2.1000000000000001E-2</v>
      </c>
      <c r="N149" s="83">
        <v>5.9999999995090994E-3</v>
      </c>
      <c r="O149" s="102">
        <v>3877.5522380000002</v>
      </c>
      <c r="P149" s="81">
        <v>105.07</v>
      </c>
      <c r="Q149" s="72"/>
      <c r="R149" s="102">
        <v>4.0741441619999996</v>
      </c>
      <c r="S149" s="80">
        <v>1.6334589551311405E-5</v>
      </c>
      <c r="T149" s="80">
        <f t="shared" si="4"/>
        <v>2.5623246605471084E-4</v>
      </c>
      <c r="U149" s="80">
        <f>R149/'סכום נכסי הקרן'!$C$42</f>
        <v>7.8831141424221907E-5</v>
      </c>
    </row>
    <row r="150" spans="2:21">
      <c r="B150" s="100" t="s">
        <v>649</v>
      </c>
      <c r="C150" s="72" t="s">
        <v>650</v>
      </c>
      <c r="D150" s="82" t="s">
        <v>115</v>
      </c>
      <c r="E150" s="82" t="s">
        <v>303</v>
      </c>
      <c r="F150" s="72" t="s">
        <v>648</v>
      </c>
      <c r="G150" s="82" t="s">
        <v>357</v>
      </c>
      <c r="H150" s="72" t="s">
        <v>640</v>
      </c>
      <c r="I150" s="72"/>
      <c r="J150" s="72"/>
      <c r="K150" s="102">
        <v>5.6799999999741031</v>
      </c>
      <c r="L150" s="82" t="s">
        <v>128</v>
      </c>
      <c r="M150" s="83">
        <v>2.75E-2</v>
      </c>
      <c r="N150" s="83">
        <v>6.2000000000296731E-3</v>
      </c>
      <c r="O150" s="102">
        <v>66190.222972000003</v>
      </c>
      <c r="P150" s="81">
        <v>112.01</v>
      </c>
      <c r="Q150" s="72"/>
      <c r="R150" s="102">
        <v>74.139668018999998</v>
      </c>
      <c r="S150" s="80">
        <v>1.4163274675876294E-4</v>
      </c>
      <c r="T150" s="80">
        <f t="shared" si="4"/>
        <v>4.6628173215304972E-3</v>
      </c>
      <c r="U150" s="80">
        <f>R150/'סכום נכסי הקרן'!$C$42</f>
        <v>1.434538009053066E-3</v>
      </c>
    </row>
    <row r="151" spans="2:21">
      <c r="B151" s="100" t="s">
        <v>651</v>
      </c>
      <c r="C151" s="72" t="s">
        <v>652</v>
      </c>
      <c r="D151" s="82" t="s">
        <v>115</v>
      </c>
      <c r="E151" s="82" t="s">
        <v>303</v>
      </c>
      <c r="F151" s="72" t="s">
        <v>653</v>
      </c>
      <c r="G151" s="82" t="s">
        <v>151</v>
      </c>
      <c r="H151" s="72" t="s">
        <v>640</v>
      </c>
      <c r="I151" s="72"/>
      <c r="J151" s="72"/>
      <c r="K151" s="102">
        <v>4.7599999999954976</v>
      </c>
      <c r="L151" s="82" t="s">
        <v>128</v>
      </c>
      <c r="M151" s="83">
        <v>1.6399999999999998E-2</v>
      </c>
      <c r="N151" s="83">
        <v>1.2699999999909948E-2</v>
      </c>
      <c r="O151" s="102">
        <v>26090.457406999998</v>
      </c>
      <c r="P151" s="81">
        <v>102.15</v>
      </c>
      <c r="Q151" s="72"/>
      <c r="R151" s="102">
        <v>26.651401812</v>
      </c>
      <c r="S151" s="80">
        <v>1.1859298821363636E-4</v>
      </c>
      <c r="T151" s="80">
        <f t="shared" si="4"/>
        <v>1.6761690648549393E-3</v>
      </c>
      <c r="U151" s="80">
        <f>R151/'סכום נכסי הקרן'!$C$42</f>
        <v>5.1568141475979914E-4</v>
      </c>
    </row>
    <row r="152" spans="2:21">
      <c r="B152" s="100" t="s">
        <v>654</v>
      </c>
      <c r="C152" s="72" t="s">
        <v>655</v>
      </c>
      <c r="D152" s="82" t="s">
        <v>115</v>
      </c>
      <c r="E152" s="82" t="s">
        <v>303</v>
      </c>
      <c r="F152" s="72" t="s">
        <v>656</v>
      </c>
      <c r="G152" s="82" t="s">
        <v>657</v>
      </c>
      <c r="H152" s="72" t="s">
        <v>640</v>
      </c>
      <c r="I152" s="72"/>
      <c r="J152" s="72"/>
      <c r="K152" s="102">
        <v>0</v>
      </c>
      <c r="L152" s="82" t="s">
        <v>128</v>
      </c>
      <c r="M152" s="83">
        <v>4.9000000000000002E-2</v>
      </c>
      <c r="N152" s="83">
        <v>0</v>
      </c>
      <c r="O152" s="102">
        <v>0</v>
      </c>
      <c r="P152" s="81">
        <v>24.08</v>
      </c>
      <c r="Q152" s="102">
        <v>32.363318596999996</v>
      </c>
      <c r="R152" s="102">
        <v>32.363318591000002</v>
      </c>
      <c r="S152" s="80">
        <v>4.1629825781124786E-5</v>
      </c>
      <c r="T152" s="80">
        <f t="shared" si="4"/>
        <v>2.0354048856767483E-3</v>
      </c>
      <c r="U152" s="80">
        <f>R152/'סכום נכסי הקרן'!$C$42</f>
        <v>6.2620203001159083E-4</v>
      </c>
    </row>
    <row r="153" spans="2:21">
      <c r="B153" s="71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102"/>
      <c r="P153" s="81"/>
      <c r="Q153" s="72"/>
      <c r="R153" s="72"/>
      <c r="S153" s="72"/>
      <c r="T153" s="80"/>
      <c r="U153" s="72"/>
    </row>
    <row r="154" spans="2:21">
      <c r="B154" s="85" t="s">
        <v>45</v>
      </c>
      <c r="C154" s="70"/>
      <c r="D154" s="70"/>
      <c r="E154" s="70"/>
      <c r="F154" s="70"/>
      <c r="G154" s="70"/>
      <c r="H154" s="70"/>
      <c r="I154" s="70"/>
      <c r="J154" s="70"/>
      <c r="K154" s="101">
        <v>4.8742035138201132</v>
      </c>
      <c r="L154" s="70"/>
      <c r="M154" s="70"/>
      <c r="N154" s="87">
        <v>2.1594406577618765E-2</v>
      </c>
      <c r="O154" s="101"/>
      <c r="P154" s="79"/>
      <c r="Q154" s="101">
        <v>11.485264766</v>
      </c>
      <c r="R154" s="101">
        <v>3061.2460711049998</v>
      </c>
      <c r="S154" s="70"/>
      <c r="T154" s="78">
        <f t="shared" ref="T154:T184" si="5">IFERROR(R154/$R$11,0)</f>
        <v>0.19252893339308619</v>
      </c>
      <c r="U154" s="78">
        <f>R154/'סכום נכסי הקרן'!$C$42</f>
        <v>5.9232445483018217E-2</v>
      </c>
    </row>
    <row r="155" spans="2:21">
      <c r="B155" s="100" t="s">
        <v>658</v>
      </c>
      <c r="C155" s="72" t="s">
        <v>659</v>
      </c>
      <c r="D155" s="82" t="s">
        <v>115</v>
      </c>
      <c r="E155" s="82" t="s">
        <v>303</v>
      </c>
      <c r="F155" s="72" t="s">
        <v>508</v>
      </c>
      <c r="G155" s="82" t="s">
        <v>313</v>
      </c>
      <c r="H155" s="72" t="s">
        <v>319</v>
      </c>
      <c r="I155" s="72" t="s">
        <v>126</v>
      </c>
      <c r="J155" s="72"/>
      <c r="K155" s="102">
        <v>5.1699999999962882</v>
      </c>
      <c r="L155" s="82" t="s">
        <v>128</v>
      </c>
      <c r="M155" s="83">
        <v>2.6800000000000001E-2</v>
      </c>
      <c r="N155" s="83">
        <v>8.5000000000072292E-3</v>
      </c>
      <c r="O155" s="102">
        <v>188932.23203700001</v>
      </c>
      <c r="P155" s="81">
        <v>109.8</v>
      </c>
      <c r="Q155" s="72"/>
      <c r="R155" s="102">
        <v>207.44759288100002</v>
      </c>
      <c r="S155" s="80">
        <v>8.6288375461019193E-5</v>
      </c>
      <c r="T155" s="80">
        <f t="shared" si="5"/>
        <v>1.3046864859813549E-2</v>
      </c>
      <c r="U155" s="80">
        <f>R155/'סכום נכסי הקרן'!$C$42</f>
        <v>4.0139302592789609E-3</v>
      </c>
    </row>
    <row r="156" spans="2:21">
      <c r="B156" s="100" t="s">
        <v>660</v>
      </c>
      <c r="C156" s="72" t="s">
        <v>661</v>
      </c>
      <c r="D156" s="82" t="s">
        <v>115</v>
      </c>
      <c r="E156" s="82" t="s">
        <v>303</v>
      </c>
      <c r="F156" s="72" t="s">
        <v>662</v>
      </c>
      <c r="G156" s="82" t="s">
        <v>357</v>
      </c>
      <c r="H156" s="72" t="s">
        <v>319</v>
      </c>
      <c r="I156" s="72" t="s">
        <v>126</v>
      </c>
      <c r="J156" s="72"/>
      <c r="K156" s="102">
        <v>3.6500000002935762</v>
      </c>
      <c r="L156" s="82" t="s">
        <v>128</v>
      </c>
      <c r="M156" s="83">
        <v>1.44E-2</v>
      </c>
      <c r="N156" s="83">
        <v>6.0000000008698547E-3</v>
      </c>
      <c r="O156" s="102">
        <v>4445.1140679999999</v>
      </c>
      <c r="P156" s="81">
        <v>103.45</v>
      </c>
      <c r="Q156" s="72"/>
      <c r="R156" s="102">
        <v>4.5984705009999995</v>
      </c>
      <c r="S156" s="80">
        <v>5.9268187573333328E-6</v>
      </c>
      <c r="T156" s="80">
        <f t="shared" si="5"/>
        <v>2.8920857723715266E-4</v>
      </c>
      <c r="U156" s="80">
        <f>R156/'סכום נכסי הקרן'!$C$42</f>
        <v>8.8976399456000297E-5</v>
      </c>
    </row>
    <row r="157" spans="2:21">
      <c r="B157" s="100" t="s">
        <v>663</v>
      </c>
      <c r="C157" s="72" t="s">
        <v>664</v>
      </c>
      <c r="D157" s="82" t="s">
        <v>115</v>
      </c>
      <c r="E157" s="82" t="s">
        <v>303</v>
      </c>
      <c r="F157" s="72" t="s">
        <v>361</v>
      </c>
      <c r="G157" s="82" t="s">
        <v>357</v>
      </c>
      <c r="H157" s="72" t="s">
        <v>348</v>
      </c>
      <c r="I157" s="72" t="s">
        <v>126</v>
      </c>
      <c r="J157" s="72"/>
      <c r="K157" s="102">
        <v>2.4599999999896052</v>
      </c>
      <c r="L157" s="82" t="s">
        <v>128</v>
      </c>
      <c r="M157" s="83">
        <v>1.6299999999999999E-2</v>
      </c>
      <c r="N157" s="83">
        <v>4.9000000000886633E-3</v>
      </c>
      <c r="O157" s="102">
        <v>31804.644090000002</v>
      </c>
      <c r="P157" s="81">
        <v>102.84</v>
      </c>
      <c r="Q157" s="72"/>
      <c r="R157" s="102">
        <v>32.707895979</v>
      </c>
      <c r="S157" s="80">
        <v>3.8169893739971367E-5</v>
      </c>
      <c r="T157" s="80">
        <f t="shared" si="5"/>
        <v>2.0570761644443086E-3</v>
      </c>
      <c r="U157" s="80">
        <f>R157/'סכום נכסי הקרן'!$C$42</f>
        <v>6.3286930238215966E-4</v>
      </c>
    </row>
    <row r="158" spans="2:21">
      <c r="B158" s="100" t="s">
        <v>665</v>
      </c>
      <c r="C158" s="72" t="s">
        <v>666</v>
      </c>
      <c r="D158" s="82" t="s">
        <v>115</v>
      </c>
      <c r="E158" s="82" t="s">
        <v>303</v>
      </c>
      <c r="F158" s="72" t="s">
        <v>667</v>
      </c>
      <c r="G158" s="82" t="s">
        <v>668</v>
      </c>
      <c r="H158" s="72" t="s">
        <v>348</v>
      </c>
      <c r="I158" s="72" t="s">
        <v>126</v>
      </c>
      <c r="J158" s="72"/>
      <c r="K158" s="102">
        <v>4.2499999999434674</v>
      </c>
      <c r="L158" s="82" t="s">
        <v>128</v>
      </c>
      <c r="M158" s="83">
        <v>2.6099999999999998E-2</v>
      </c>
      <c r="N158" s="83">
        <v>6.6999999996909497E-3</v>
      </c>
      <c r="O158" s="102">
        <v>12227.125827</v>
      </c>
      <c r="P158" s="81">
        <v>108.5</v>
      </c>
      <c r="Q158" s="72"/>
      <c r="R158" s="102">
        <v>13.266431523</v>
      </c>
      <c r="S158" s="80">
        <v>2.1340412336785137E-5</v>
      </c>
      <c r="T158" s="80">
        <f t="shared" si="5"/>
        <v>8.3435694214991393E-4</v>
      </c>
      <c r="U158" s="80">
        <f>R158/'סכום נכסי הקרן'!$C$42</f>
        <v>2.5669389643565802E-4</v>
      </c>
    </row>
    <row r="159" spans="2:21">
      <c r="B159" s="100" t="s">
        <v>669</v>
      </c>
      <c r="C159" s="72" t="s">
        <v>670</v>
      </c>
      <c r="D159" s="82" t="s">
        <v>115</v>
      </c>
      <c r="E159" s="82" t="s">
        <v>303</v>
      </c>
      <c r="F159" s="72" t="s">
        <v>671</v>
      </c>
      <c r="G159" s="82" t="s">
        <v>478</v>
      </c>
      <c r="H159" s="72" t="s">
        <v>389</v>
      </c>
      <c r="I159" s="72" t="s">
        <v>307</v>
      </c>
      <c r="J159" s="72"/>
      <c r="K159" s="102">
        <v>10.570000000016195</v>
      </c>
      <c r="L159" s="82" t="s">
        <v>128</v>
      </c>
      <c r="M159" s="83">
        <v>2.4E-2</v>
      </c>
      <c r="N159" s="83">
        <v>2.3200000000000002E-2</v>
      </c>
      <c r="O159" s="102">
        <v>30576.201789999999</v>
      </c>
      <c r="P159" s="81">
        <v>100.97</v>
      </c>
      <c r="Q159" s="72"/>
      <c r="R159" s="102">
        <v>30.872790949999999</v>
      </c>
      <c r="S159" s="80">
        <v>3.9897440909743334E-5</v>
      </c>
      <c r="T159" s="80">
        <f t="shared" si="5"/>
        <v>1.9416621122279422E-3</v>
      </c>
      <c r="U159" s="80">
        <f>R159/'סכום נכסי הקרן'!$C$42</f>
        <v>5.9736161823620033E-4</v>
      </c>
    </row>
    <row r="160" spans="2:21">
      <c r="B160" s="100" t="s">
        <v>672</v>
      </c>
      <c r="C160" s="72" t="s">
        <v>673</v>
      </c>
      <c r="D160" s="82" t="s">
        <v>115</v>
      </c>
      <c r="E160" s="82" t="s">
        <v>303</v>
      </c>
      <c r="F160" s="72" t="s">
        <v>394</v>
      </c>
      <c r="G160" s="82" t="s">
        <v>357</v>
      </c>
      <c r="H160" s="72" t="s">
        <v>385</v>
      </c>
      <c r="I160" s="72" t="s">
        <v>126</v>
      </c>
      <c r="J160" s="72"/>
      <c r="K160" s="102">
        <v>3.1299999999930619</v>
      </c>
      <c r="L160" s="82" t="s">
        <v>128</v>
      </c>
      <c r="M160" s="83">
        <v>3.39E-2</v>
      </c>
      <c r="N160" s="83">
        <v>9.0999999999479674E-3</v>
      </c>
      <c r="O160" s="102">
        <v>37598.490450999998</v>
      </c>
      <c r="P160" s="81">
        <v>107.8</v>
      </c>
      <c r="Q160" s="102">
        <v>5.5938198610000001</v>
      </c>
      <c r="R160" s="102">
        <v>46.124992564000003</v>
      </c>
      <c r="S160" s="80">
        <v>4.2773071943353746E-5</v>
      </c>
      <c r="T160" s="80">
        <f t="shared" si="5"/>
        <v>2.9009087851292687E-3</v>
      </c>
      <c r="U160" s="80">
        <f>R160/'סכום נכסי הקרן'!$C$42</f>
        <v>8.9247843655559597E-4</v>
      </c>
    </row>
    <row r="161" spans="2:21">
      <c r="B161" s="100" t="s">
        <v>674</v>
      </c>
      <c r="C161" s="72" t="s">
        <v>675</v>
      </c>
      <c r="D161" s="82" t="s">
        <v>115</v>
      </c>
      <c r="E161" s="82" t="s">
        <v>303</v>
      </c>
      <c r="F161" s="72" t="s">
        <v>394</v>
      </c>
      <c r="G161" s="82" t="s">
        <v>357</v>
      </c>
      <c r="H161" s="72" t="s">
        <v>385</v>
      </c>
      <c r="I161" s="72" t="s">
        <v>126</v>
      </c>
      <c r="J161" s="72"/>
      <c r="K161" s="102">
        <v>8.6099999999493129</v>
      </c>
      <c r="L161" s="82" t="s">
        <v>128</v>
      </c>
      <c r="M161" s="83">
        <v>2.4399999999999998E-2</v>
      </c>
      <c r="N161" s="83">
        <v>2.2599999999877718E-2</v>
      </c>
      <c r="O161" s="102">
        <v>48888.103163</v>
      </c>
      <c r="P161" s="81">
        <v>101.5</v>
      </c>
      <c r="Q161" s="102">
        <v>1.081753089</v>
      </c>
      <c r="R161" s="102">
        <v>50.703177937</v>
      </c>
      <c r="S161" s="80">
        <v>6.1144140381837403E-5</v>
      </c>
      <c r="T161" s="80">
        <f t="shared" si="5"/>
        <v>3.188841583168386E-3</v>
      </c>
      <c r="U161" s="80">
        <f>R161/'סכום נכסי הקרן'!$C$42</f>
        <v>9.8106233645080709E-4</v>
      </c>
    </row>
    <row r="162" spans="2:21">
      <c r="B162" s="100" t="s">
        <v>680</v>
      </c>
      <c r="C162" s="72" t="s">
        <v>681</v>
      </c>
      <c r="D162" s="82" t="s">
        <v>115</v>
      </c>
      <c r="E162" s="82" t="s">
        <v>303</v>
      </c>
      <c r="F162" s="72" t="s">
        <v>401</v>
      </c>
      <c r="G162" s="82" t="s">
        <v>357</v>
      </c>
      <c r="H162" s="72" t="s">
        <v>385</v>
      </c>
      <c r="I162" s="72" t="s">
        <v>126</v>
      </c>
      <c r="J162" s="72"/>
      <c r="K162" s="102">
        <v>2.2199999999681093</v>
      </c>
      <c r="L162" s="82" t="s">
        <v>128</v>
      </c>
      <c r="M162" s="83">
        <v>3.5000000000000003E-2</v>
      </c>
      <c r="N162" s="83">
        <v>4.90000000004134E-3</v>
      </c>
      <c r="O162" s="102">
        <v>15594.697775000001</v>
      </c>
      <c r="P162" s="81">
        <v>106.83</v>
      </c>
      <c r="Q162" s="102">
        <v>0.27290721200000001</v>
      </c>
      <c r="R162" s="102">
        <v>16.932722157000001</v>
      </c>
      <c r="S162" s="80">
        <v>1.172461679909187E-4</v>
      </c>
      <c r="T162" s="80">
        <f t="shared" si="5"/>
        <v>1.064938544829861E-3</v>
      </c>
      <c r="U162" s="80">
        <f>R162/'סכום נכסי הקרן'!$C$42</f>
        <v>3.2763342728654358E-4</v>
      </c>
    </row>
    <row r="163" spans="2:21">
      <c r="B163" s="100" t="s">
        <v>682</v>
      </c>
      <c r="C163" s="72" t="s">
        <v>683</v>
      </c>
      <c r="D163" s="82" t="s">
        <v>115</v>
      </c>
      <c r="E163" s="82" t="s">
        <v>303</v>
      </c>
      <c r="F163" s="72" t="s">
        <v>324</v>
      </c>
      <c r="G163" s="82" t="s">
        <v>313</v>
      </c>
      <c r="H163" s="72" t="s">
        <v>385</v>
      </c>
      <c r="I163" s="72" t="s">
        <v>126</v>
      </c>
      <c r="J163" s="72"/>
      <c r="K163" s="102">
        <v>8.9999999999750627E-2</v>
      </c>
      <c r="L163" s="82" t="s">
        <v>128</v>
      </c>
      <c r="M163" s="83">
        <v>1.43E-2</v>
      </c>
      <c r="N163" s="83">
        <v>2.0000000000498751E-3</v>
      </c>
      <c r="O163" s="102">
        <v>79928.710928999993</v>
      </c>
      <c r="P163" s="81">
        <v>100.34</v>
      </c>
      <c r="Q163" s="72"/>
      <c r="R163" s="102">
        <v>80.200469077999998</v>
      </c>
      <c r="S163" s="80">
        <v>9.8659737420989796E-5</v>
      </c>
      <c r="T163" s="80">
        <f t="shared" si="5"/>
        <v>5.0439952916424375E-3</v>
      </c>
      <c r="U163" s="80">
        <f>R163/'סכום נכסי הקרן'!$C$42</f>
        <v>1.5518092312848193E-3</v>
      </c>
    </row>
    <row r="164" spans="2:21">
      <c r="B164" s="100" t="s">
        <v>684</v>
      </c>
      <c r="C164" s="72" t="s">
        <v>685</v>
      </c>
      <c r="D164" s="82" t="s">
        <v>115</v>
      </c>
      <c r="E164" s="82" t="s">
        <v>303</v>
      </c>
      <c r="F164" s="72" t="s">
        <v>412</v>
      </c>
      <c r="G164" s="82" t="s">
        <v>357</v>
      </c>
      <c r="H164" s="72" t="s">
        <v>389</v>
      </c>
      <c r="I164" s="72" t="s">
        <v>307</v>
      </c>
      <c r="J164" s="72"/>
      <c r="K164" s="102">
        <v>7.7399999999878171</v>
      </c>
      <c r="L164" s="82" t="s">
        <v>128</v>
      </c>
      <c r="M164" s="83">
        <v>2.5499999999999998E-2</v>
      </c>
      <c r="N164" s="83">
        <v>1.8499999999962598E-2</v>
      </c>
      <c r="O164" s="102">
        <v>177367.06445899996</v>
      </c>
      <c r="P164" s="81">
        <v>105.51</v>
      </c>
      <c r="Q164" s="72"/>
      <c r="R164" s="102">
        <v>187.13999562199999</v>
      </c>
      <c r="S164" s="80">
        <v>1.1712772499418377E-4</v>
      </c>
      <c r="T164" s="80">
        <f t="shared" si="5"/>
        <v>1.1769672517467696E-2</v>
      </c>
      <c r="U164" s="80">
        <f>R164/'סכום נכסי הקרן'!$C$42</f>
        <v>3.6209959378963553E-3</v>
      </c>
    </row>
    <row r="165" spans="2:21">
      <c r="B165" s="100" t="s">
        <v>686</v>
      </c>
      <c r="C165" s="72" t="s">
        <v>687</v>
      </c>
      <c r="D165" s="82" t="s">
        <v>115</v>
      </c>
      <c r="E165" s="82" t="s">
        <v>303</v>
      </c>
      <c r="F165" s="72" t="s">
        <v>688</v>
      </c>
      <c r="G165" s="82" t="s">
        <v>418</v>
      </c>
      <c r="H165" s="72" t="s">
        <v>389</v>
      </c>
      <c r="I165" s="72" t="s">
        <v>307</v>
      </c>
      <c r="J165" s="72"/>
      <c r="K165" s="102">
        <v>3.0699999999934873</v>
      </c>
      <c r="L165" s="82" t="s">
        <v>128</v>
      </c>
      <c r="M165" s="83">
        <v>4.3499999999999997E-2</v>
      </c>
      <c r="N165" s="83">
        <v>0.1060000000001699</v>
      </c>
      <c r="O165" s="102">
        <v>42191.603685000002</v>
      </c>
      <c r="P165" s="81">
        <v>83.7</v>
      </c>
      <c r="Q165" s="72"/>
      <c r="R165" s="102">
        <v>35.314373689</v>
      </c>
      <c r="S165" s="80">
        <v>2.8919922868459365E-5</v>
      </c>
      <c r="T165" s="80">
        <f t="shared" si="5"/>
        <v>2.2210036507564475E-3</v>
      </c>
      <c r="U165" s="80">
        <f>R165/'סכום נכסי הקרן'!$C$42</f>
        <v>6.8330237612867768E-4</v>
      </c>
    </row>
    <row r="166" spans="2:21">
      <c r="B166" s="100" t="s">
        <v>689</v>
      </c>
      <c r="C166" s="72" t="s">
        <v>690</v>
      </c>
      <c r="D166" s="82" t="s">
        <v>115</v>
      </c>
      <c r="E166" s="82" t="s">
        <v>303</v>
      </c>
      <c r="F166" s="72" t="s">
        <v>356</v>
      </c>
      <c r="G166" s="82" t="s">
        <v>357</v>
      </c>
      <c r="H166" s="72" t="s">
        <v>389</v>
      </c>
      <c r="I166" s="72" t="s">
        <v>307</v>
      </c>
      <c r="J166" s="72"/>
      <c r="K166" s="102">
        <v>3.0899999999891818</v>
      </c>
      <c r="L166" s="82" t="s">
        <v>128</v>
      </c>
      <c r="M166" s="83">
        <v>2.5499999999999998E-2</v>
      </c>
      <c r="N166" s="83">
        <v>9.3999999998918178E-3</v>
      </c>
      <c r="O166" s="102">
        <v>35187.949999999997</v>
      </c>
      <c r="P166" s="81">
        <v>105.08</v>
      </c>
      <c r="Q166" s="72"/>
      <c r="R166" s="102">
        <v>36.975497860000004</v>
      </c>
      <c r="S166" s="80">
        <v>1.0486961316087499E-4</v>
      </c>
      <c r="T166" s="80">
        <f t="shared" si="5"/>
        <v>2.3254756394328309E-3</v>
      </c>
      <c r="U166" s="80">
        <f>R166/'סכום נכסי הקרן'!$C$42</f>
        <v>7.1544368218963265E-4</v>
      </c>
    </row>
    <row r="167" spans="2:21">
      <c r="B167" s="100" t="s">
        <v>691</v>
      </c>
      <c r="C167" s="72" t="s">
        <v>692</v>
      </c>
      <c r="D167" s="82" t="s">
        <v>115</v>
      </c>
      <c r="E167" s="82" t="s">
        <v>303</v>
      </c>
      <c r="F167" s="72" t="s">
        <v>425</v>
      </c>
      <c r="G167" s="82" t="s">
        <v>426</v>
      </c>
      <c r="H167" s="72" t="s">
        <v>385</v>
      </c>
      <c r="I167" s="72" t="s">
        <v>126</v>
      </c>
      <c r="J167" s="72"/>
      <c r="K167" s="102">
        <v>1.7799999999738976</v>
      </c>
      <c r="L167" s="82" t="s">
        <v>128</v>
      </c>
      <c r="M167" s="83">
        <v>4.8000000000000001E-2</v>
      </c>
      <c r="N167" s="83">
        <v>5.1999999995700772E-3</v>
      </c>
      <c r="O167" s="102">
        <v>11963.278836000001</v>
      </c>
      <c r="P167" s="81">
        <v>108.88</v>
      </c>
      <c r="Q167" s="72"/>
      <c r="R167" s="102">
        <v>13.025618403000001</v>
      </c>
      <c r="S167" s="80">
        <v>6.2292901360249998E-6</v>
      </c>
      <c r="T167" s="80">
        <f t="shared" si="5"/>
        <v>8.1921164116340245E-4</v>
      </c>
      <c r="U167" s="80">
        <f>R167/'סכום נכסי הקרן'!$C$42</f>
        <v>2.5203437228415895E-4</v>
      </c>
    </row>
    <row r="168" spans="2:21">
      <c r="B168" s="100" t="s">
        <v>693</v>
      </c>
      <c r="C168" s="72" t="s">
        <v>694</v>
      </c>
      <c r="D168" s="82" t="s">
        <v>115</v>
      </c>
      <c r="E168" s="82" t="s">
        <v>303</v>
      </c>
      <c r="F168" s="72" t="s">
        <v>425</v>
      </c>
      <c r="G168" s="82" t="s">
        <v>426</v>
      </c>
      <c r="H168" s="72" t="s">
        <v>385</v>
      </c>
      <c r="I168" s="72" t="s">
        <v>126</v>
      </c>
      <c r="J168" s="72"/>
      <c r="K168" s="102">
        <v>0.15991668595232583</v>
      </c>
      <c r="L168" s="82" t="s">
        <v>128</v>
      </c>
      <c r="M168" s="83">
        <v>4.4999999999999998E-2</v>
      </c>
      <c r="N168" s="83">
        <v>0</v>
      </c>
      <c r="O168" s="102">
        <v>4.2230000000000002E-3</v>
      </c>
      <c r="P168" s="81">
        <v>102.25</v>
      </c>
      <c r="Q168" s="72"/>
      <c r="R168" s="102">
        <v>4.3209999999999998E-6</v>
      </c>
      <c r="S168" s="80">
        <v>7.0323792522331097E-12</v>
      </c>
      <c r="T168" s="80">
        <f t="shared" si="5"/>
        <v>2.7175780772541194E-10</v>
      </c>
      <c r="U168" s="80">
        <f>R168/'סכום נכסי הקרן'!$C$42</f>
        <v>8.360758690650939E-11</v>
      </c>
    </row>
    <row r="169" spans="2:21">
      <c r="B169" s="100" t="s">
        <v>695</v>
      </c>
      <c r="C169" s="72" t="s">
        <v>696</v>
      </c>
      <c r="D169" s="82" t="s">
        <v>115</v>
      </c>
      <c r="E169" s="82" t="s">
        <v>303</v>
      </c>
      <c r="F169" s="72" t="s">
        <v>697</v>
      </c>
      <c r="G169" s="82" t="s">
        <v>122</v>
      </c>
      <c r="H169" s="72" t="s">
        <v>389</v>
      </c>
      <c r="I169" s="72" t="s">
        <v>307</v>
      </c>
      <c r="J169" s="72"/>
      <c r="K169" s="102">
        <v>5.5300000000161518</v>
      </c>
      <c r="L169" s="82" t="s">
        <v>128</v>
      </c>
      <c r="M169" s="83">
        <v>2.2400000000000003E-2</v>
      </c>
      <c r="N169" s="83">
        <v>1.6400000000155533E-2</v>
      </c>
      <c r="O169" s="102">
        <v>32240.607307999999</v>
      </c>
      <c r="P169" s="81">
        <v>103.7</v>
      </c>
      <c r="Q169" s="72"/>
      <c r="R169" s="102">
        <v>33.433510481999996</v>
      </c>
      <c r="S169" s="80">
        <v>8.3992286891822885E-5</v>
      </c>
      <c r="T169" s="80">
        <f t="shared" si="5"/>
        <v>2.102711759581787E-3</v>
      </c>
      <c r="U169" s="80">
        <f>R169/'סכום נכסי הקרן'!$C$42</f>
        <v>6.4690931108852287E-4</v>
      </c>
    </row>
    <row r="170" spans="2:21">
      <c r="B170" s="100" t="s">
        <v>698</v>
      </c>
      <c r="C170" s="72" t="s">
        <v>699</v>
      </c>
      <c r="D170" s="82" t="s">
        <v>115</v>
      </c>
      <c r="E170" s="82" t="s">
        <v>303</v>
      </c>
      <c r="F170" s="72" t="s">
        <v>324</v>
      </c>
      <c r="G170" s="82" t="s">
        <v>313</v>
      </c>
      <c r="H170" s="72" t="s">
        <v>389</v>
      </c>
      <c r="I170" s="72" t="s">
        <v>307</v>
      </c>
      <c r="J170" s="72"/>
      <c r="K170" s="102">
        <v>4.9999999927635992E-2</v>
      </c>
      <c r="L170" s="82" t="s">
        <v>128</v>
      </c>
      <c r="M170" s="83">
        <v>3.2500000000000001E-2</v>
      </c>
      <c r="N170" s="83">
        <v>5.1800000002460378E-2</v>
      </c>
      <c r="O170" s="102">
        <v>0.11065200000000001</v>
      </c>
      <c r="P170" s="81">
        <v>4995500</v>
      </c>
      <c r="Q170" s="72"/>
      <c r="R170" s="102">
        <v>5.5276097479999997</v>
      </c>
      <c r="S170" s="80">
        <v>5.976343505266001E-6</v>
      </c>
      <c r="T170" s="80">
        <f t="shared" si="5"/>
        <v>3.476443200828736E-4</v>
      </c>
      <c r="U170" s="80">
        <f>R170/'סכום נכסי הקרן'!$C$42</f>
        <v>1.0695443471214499E-4</v>
      </c>
    </row>
    <row r="171" spans="2:21">
      <c r="B171" s="100" t="s">
        <v>700</v>
      </c>
      <c r="C171" s="72" t="s">
        <v>701</v>
      </c>
      <c r="D171" s="82" t="s">
        <v>115</v>
      </c>
      <c r="E171" s="82" t="s">
        <v>303</v>
      </c>
      <c r="F171" s="72" t="s">
        <v>702</v>
      </c>
      <c r="G171" s="82" t="s">
        <v>418</v>
      </c>
      <c r="H171" s="72" t="s">
        <v>389</v>
      </c>
      <c r="I171" s="72" t="s">
        <v>307</v>
      </c>
      <c r="J171" s="72"/>
      <c r="K171" s="102">
        <v>2.410000000372932</v>
      </c>
      <c r="L171" s="82" t="s">
        <v>128</v>
      </c>
      <c r="M171" s="83">
        <v>3.3799999999999997E-2</v>
      </c>
      <c r="N171" s="83">
        <v>2.4800000002280349E-2</v>
      </c>
      <c r="O171" s="102">
        <v>4119.2611800000004</v>
      </c>
      <c r="P171" s="81">
        <v>102.2</v>
      </c>
      <c r="Q171" s="72"/>
      <c r="R171" s="102">
        <v>4.2098849229999997</v>
      </c>
      <c r="S171" s="80">
        <v>5.0325170885820792E-6</v>
      </c>
      <c r="T171" s="80">
        <f t="shared" si="5"/>
        <v>2.6476952035425706E-4</v>
      </c>
      <c r="U171" s="80">
        <f>R171/'סכום נכסי הקרן'!$C$42</f>
        <v>8.1457606934997936E-5</v>
      </c>
    </row>
    <row r="172" spans="2:21">
      <c r="B172" s="100" t="s">
        <v>703</v>
      </c>
      <c r="C172" s="72" t="s">
        <v>704</v>
      </c>
      <c r="D172" s="82" t="s">
        <v>115</v>
      </c>
      <c r="E172" s="82" t="s">
        <v>303</v>
      </c>
      <c r="F172" s="72" t="s">
        <v>474</v>
      </c>
      <c r="G172" s="82" t="s">
        <v>123</v>
      </c>
      <c r="H172" s="72" t="s">
        <v>389</v>
      </c>
      <c r="I172" s="72" t="s">
        <v>307</v>
      </c>
      <c r="J172" s="72"/>
      <c r="K172" s="102">
        <v>4.4299999999587616</v>
      </c>
      <c r="L172" s="82" t="s">
        <v>128</v>
      </c>
      <c r="M172" s="83">
        <v>5.0900000000000001E-2</v>
      </c>
      <c r="N172" s="83">
        <v>1.0299999999872021E-2</v>
      </c>
      <c r="O172" s="102">
        <v>23476.257582000002</v>
      </c>
      <c r="P172" s="81">
        <v>119.82</v>
      </c>
      <c r="Q172" s="72"/>
      <c r="R172" s="102">
        <v>28.129251312000001</v>
      </c>
      <c r="S172" s="80">
        <v>2.5265345238318913E-5</v>
      </c>
      <c r="T172" s="80">
        <f t="shared" si="5"/>
        <v>1.769114480330083E-3</v>
      </c>
      <c r="U172" s="80">
        <f>R172/'סכום נכסי הקרן'!$C$42</f>
        <v>5.4427651554804068E-4</v>
      </c>
    </row>
    <row r="173" spans="2:21">
      <c r="B173" s="100" t="s">
        <v>705</v>
      </c>
      <c r="C173" s="72" t="s">
        <v>706</v>
      </c>
      <c r="D173" s="82" t="s">
        <v>115</v>
      </c>
      <c r="E173" s="82" t="s">
        <v>303</v>
      </c>
      <c r="F173" s="72" t="s">
        <v>474</v>
      </c>
      <c r="G173" s="82" t="s">
        <v>123</v>
      </c>
      <c r="H173" s="72" t="s">
        <v>389</v>
      </c>
      <c r="I173" s="72" t="s">
        <v>307</v>
      </c>
      <c r="J173" s="72"/>
      <c r="K173" s="102">
        <v>6.1100000000064405</v>
      </c>
      <c r="L173" s="82" t="s">
        <v>128</v>
      </c>
      <c r="M173" s="83">
        <v>3.5200000000000002E-2</v>
      </c>
      <c r="N173" s="83">
        <v>1.4300000000094137E-2</v>
      </c>
      <c r="O173" s="102">
        <v>35187.949999999997</v>
      </c>
      <c r="P173" s="81">
        <v>114.72</v>
      </c>
      <c r="Q173" s="72"/>
      <c r="R173" s="102">
        <v>40.367616634000001</v>
      </c>
      <c r="S173" s="80">
        <v>4.1158385383769616E-5</v>
      </c>
      <c r="T173" s="80">
        <f t="shared" si="5"/>
        <v>2.5388139318573743E-3</v>
      </c>
      <c r="U173" s="80">
        <f>R173/'סכום נכסי הקרן'!$C$42</f>
        <v>7.8107822632164073E-4</v>
      </c>
    </row>
    <row r="174" spans="2:21">
      <c r="B174" s="100" t="s">
        <v>707</v>
      </c>
      <c r="C174" s="72" t="s">
        <v>708</v>
      </c>
      <c r="D174" s="82" t="s">
        <v>115</v>
      </c>
      <c r="E174" s="82" t="s">
        <v>303</v>
      </c>
      <c r="F174" s="72" t="s">
        <v>709</v>
      </c>
      <c r="G174" s="82" t="s">
        <v>710</v>
      </c>
      <c r="H174" s="72" t="s">
        <v>389</v>
      </c>
      <c r="I174" s="72" t="s">
        <v>307</v>
      </c>
      <c r="J174" s="72"/>
      <c r="K174" s="102">
        <v>1.8999598232221779</v>
      </c>
      <c r="L174" s="82" t="s">
        <v>128</v>
      </c>
      <c r="M174" s="83">
        <v>1.0500000000000001E-2</v>
      </c>
      <c r="N174" s="83">
        <v>5.5999732154814533E-3</v>
      </c>
      <c r="O174" s="102">
        <v>1.4779E-2</v>
      </c>
      <c r="P174" s="81">
        <v>101.02</v>
      </c>
      <c r="Q174" s="72"/>
      <c r="R174" s="102">
        <v>1.4933999999999998E-5</v>
      </c>
      <c r="S174" s="80">
        <v>3.189652567649814E-11</v>
      </c>
      <c r="T174" s="80">
        <f t="shared" si="5"/>
        <v>9.3923422832013462E-10</v>
      </c>
      <c r="U174" s="80">
        <f>R174/'סכום נכסי הקרן'!$C$42</f>
        <v>2.8895989420546428E-10</v>
      </c>
    </row>
    <row r="175" spans="2:21">
      <c r="B175" s="100" t="s">
        <v>711</v>
      </c>
      <c r="C175" s="72" t="s">
        <v>712</v>
      </c>
      <c r="D175" s="82" t="s">
        <v>115</v>
      </c>
      <c r="E175" s="82" t="s">
        <v>303</v>
      </c>
      <c r="F175" s="72" t="s">
        <v>482</v>
      </c>
      <c r="G175" s="82" t="s">
        <v>152</v>
      </c>
      <c r="H175" s="72" t="s">
        <v>483</v>
      </c>
      <c r="I175" s="72" t="s">
        <v>126</v>
      </c>
      <c r="J175" s="72"/>
      <c r="K175" s="102">
        <v>6.6799999998620585</v>
      </c>
      <c r="L175" s="82" t="s">
        <v>128</v>
      </c>
      <c r="M175" s="83">
        <v>3.2000000000000001E-2</v>
      </c>
      <c r="N175" s="83">
        <v>1.9299999999578512E-2</v>
      </c>
      <c r="O175" s="102">
        <v>11963.903</v>
      </c>
      <c r="P175" s="81">
        <v>109.07</v>
      </c>
      <c r="Q175" s="72"/>
      <c r="R175" s="102">
        <v>13.049028735</v>
      </c>
      <c r="S175" s="80">
        <v>1.433204395004109E-5</v>
      </c>
      <c r="T175" s="80">
        <f t="shared" si="5"/>
        <v>8.2068397175873783E-4</v>
      </c>
      <c r="U175" s="80">
        <f>R175/'סכום נכסי הקרן'!$C$42</f>
        <v>2.5248734182065514E-4</v>
      </c>
    </row>
    <row r="176" spans="2:21">
      <c r="B176" s="100" t="s">
        <v>713</v>
      </c>
      <c r="C176" s="72" t="s">
        <v>714</v>
      </c>
      <c r="D176" s="82" t="s">
        <v>115</v>
      </c>
      <c r="E176" s="82" t="s">
        <v>303</v>
      </c>
      <c r="F176" s="72" t="s">
        <v>482</v>
      </c>
      <c r="G176" s="82" t="s">
        <v>152</v>
      </c>
      <c r="H176" s="72" t="s">
        <v>483</v>
      </c>
      <c r="I176" s="72" t="s">
        <v>126</v>
      </c>
      <c r="J176" s="72"/>
      <c r="K176" s="102">
        <v>3.520000000007184</v>
      </c>
      <c r="L176" s="82" t="s">
        <v>128</v>
      </c>
      <c r="M176" s="83">
        <v>3.6499999999999998E-2</v>
      </c>
      <c r="N176" s="83">
        <v>1.2000000000044902E-2</v>
      </c>
      <c r="O176" s="102">
        <v>81578.608819999994</v>
      </c>
      <c r="P176" s="81">
        <v>109.2</v>
      </c>
      <c r="Q176" s="72"/>
      <c r="R176" s="102">
        <v>89.083838118000003</v>
      </c>
      <c r="S176" s="80">
        <v>3.8032552849273276E-5</v>
      </c>
      <c r="T176" s="80">
        <f t="shared" si="5"/>
        <v>5.6026911711902737E-3</v>
      </c>
      <c r="U176" s="80">
        <f>R176/'סכום נכסי הקרן'!$C$42</f>
        <v>1.7236946858171951E-3</v>
      </c>
    </row>
    <row r="177" spans="2:21">
      <c r="B177" s="100" t="s">
        <v>715</v>
      </c>
      <c r="C177" s="72" t="s">
        <v>716</v>
      </c>
      <c r="D177" s="82" t="s">
        <v>115</v>
      </c>
      <c r="E177" s="82" t="s">
        <v>303</v>
      </c>
      <c r="F177" s="72" t="s">
        <v>353</v>
      </c>
      <c r="G177" s="82" t="s">
        <v>313</v>
      </c>
      <c r="H177" s="72" t="s">
        <v>483</v>
      </c>
      <c r="I177" s="72" t="s">
        <v>126</v>
      </c>
      <c r="J177" s="72"/>
      <c r="K177" s="102">
        <v>0.99000000000229604</v>
      </c>
      <c r="L177" s="82" t="s">
        <v>128</v>
      </c>
      <c r="M177" s="83">
        <v>3.6000000000000004E-2</v>
      </c>
      <c r="N177" s="83">
        <v>2.0800000000169541E-2</v>
      </c>
      <c r="O177" s="102">
        <v>1.0781799999999999</v>
      </c>
      <c r="P177" s="81">
        <v>5251800</v>
      </c>
      <c r="Q177" s="72"/>
      <c r="R177" s="102">
        <v>56.623867112999996</v>
      </c>
      <c r="S177" s="80">
        <v>6.8757094573050189E-5</v>
      </c>
      <c r="T177" s="80">
        <f t="shared" si="5"/>
        <v>3.5612075888831131E-3</v>
      </c>
      <c r="U177" s="80">
        <f>R177/'סכום נכסי הקרן'!$C$42</f>
        <v>1.0956225157678285E-3</v>
      </c>
    </row>
    <row r="178" spans="2:21">
      <c r="B178" s="100" t="s">
        <v>717</v>
      </c>
      <c r="C178" s="72" t="s">
        <v>718</v>
      </c>
      <c r="D178" s="82" t="s">
        <v>115</v>
      </c>
      <c r="E178" s="82" t="s">
        <v>303</v>
      </c>
      <c r="F178" s="72" t="s">
        <v>421</v>
      </c>
      <c r="G178" s="82" t="s">
        <v>422</v>
      </c>
      <c r="H178" s="72" t="s">
        <v>479</v>
      </c>
      <c r="I178" s="72" t="s">
        <v>307</v>
      </c>
      <c r="J178" s="72"/>
      <c r="K178" s="102">
        <v>9.5000000000845635</v>
      </c>
      <c r="L178" s="82" t="s">
        <v>128</v>
      </c>
      <c r="M178" s="83">
        <v>3.0499999999999999E-2</v>
      </c>
      <c r="N178" s="83">
        <v>2.250000000021141E-2</v>
      </c>
      <c r="O178" s="102">
        <v>43846.062624999999</v>
      </c>
      <c r="P178" s="81">
        <v>107.88</v>
      </c>
      <c r="Q178" s="72"/>
      <c r="R178" s="102">
        <v>47.301132360000004</v>
      </c>
      <c r="S178" s="80">
        <v>6.4227928730626428E-5</v>
      </c>
      <c r="T178" s="80">
        <f t="shared" si="5"/>
        <v>2.974878970859325E-3</v>
      </c>
      <c r="U178" s="80">
        <f>R178/'סכום נכסי הקרן'!$C$42</f>
        <v>9.1523571732585152E-4</v>
      </c>
    </row>
    <row r="179" spans="2:21">
      <c r="B179" s="100" t="s">
        <v>719</v>
      </c>
      <c r="C179" s="72" t="s">
        <v>720</v>
      </c>
      <c r="D179" s="82" t="s">
        <v>115</v>
      </c>
      <c r="E179" s="82" t="s">
        <v>303</v>
      </c>
      <c r="F179" s="72" t="s">
        <v>421</v>
      </c>
      <c r="G179" s="82" t="s">
        <v>422</v>
      </c>
      <c r="H179" s="72" t="s">
        <v>479</v>
      </c>
      <c r="I179" s="72" t="s">
        <v>307</v>
      </c>
      <c r="J179" s="72"/>
      <c r="K179" s="102">
        <v>8.7600000000321803</v>
      </c>
      <c r="L179" s="82" t="s">
        <v>128</v>
      </c>
      <c r="M179" s="83">
        <v>3.0499999999999999E-2</v>
      </c>
      <c r="N179" s="83">
        <v>2.0400000000068263E-2</v>
      </c>
      <c r="O179" s="102">
        <v>75135.204654999994</v>
      </c>
      <c r="P179" s="81">
        <v>109.19</v>
      </c>
      <c r="Q179" s="72"/>
      <c r="R179" s="102">
        <v>82.040129961000005</v>
      </c>
      <c r="S179" s="80">
        <v>1.0308429490657818E-4</v>
      </c>
      <c r="T179" s="80">
        <f t="shared" si="5"/>
        <v>5.1596958721845058E-3</v>
      </c>
      <c r="U179" s="80">
        <f>R179/'סכום נכסי הקרן'!$C$42</f>
        <v>1.5874050672380544E-3</v>
      </c>
    </row>
    <row r="180" spans="2:21">
      <c r="B180" s="100" t="s">
        <v>721</v>
      </c>
      <c r="C180" s="72" t="s">
        <v>722</v>
      </c>
      <c r="D180" s="82" t="s">
        <v>115</v>
      </c>
      <c r="E180" s="82" t="s">
        <v>303</v>
      </c>
      <c r="F180" s="72" t="s">
        <v>421</v>
      </c>
      <c r="G180" s="82" t="s">
        <v>422</v>
      </c>
      <c r="H180" s="72" t="s">
        <v>479</v>
      </c>
      <c r="I180" s="72" t="s">
        <v>307</v>
      </c>
      <c r="J180" s="72"/>
      <c r="K180" s="102">
        <v>5.1399999999616446</v>
      </c>
      <c r="L180" s="82" t="s">
        <v>128</v>
      </c>
      <c r="M180" s="83">
        <v>2.9100000000000001E-2</v>
      </c>
      <c r="N180" s="83">
        <v>1.2499999999937733E-2</v>
      </c>
      <c r="O180" s="102">
        <v>36896.025874999999</v>
      </c>
      <c r="P180" s="81">
        <v>108.82</v>
      </c>
      <c r="Q180" s="72"/>
      <c r="R180" s="102">
        <v>40.150255361000006</v>
      </c>
      <c r="S180" s="80">
        <v>6.1493376458333327E-5</v>
      </c>
      <c r="T180" s="80">
        <f t="shared" si="5"/>
        <v>2.5251435724417568E-3</v>
      </c>
      <c r="U180" s="80">
        <f>R180/'סכום נכסי הקרן'!$C$42</f>
        <v>7.768724749857331E-4</v>
      </c>
    </row>
    <row r="181" spans="2:21">
      <c r="B181" s="100" t="s">
        <v>723</v>
      </c>
      <c r="C181" s="72" t="s">
        <v>724</v>
      </c>
      <c r="D181" s="82" t="s">
        <v>115</v>
      </c>
      <c r="E181" s="82" t="s">
        <v>303</v>
      </c>
      <c r="F181" s="72" t="s">
        <v>421</v>
      </c>
      <c r="G181" s="82" t="s">
        <v>422</v>
      </c>
      <c r="H181" s="72" t="s">
        <v>479</v>
      </c>
      <c r="I181" s="72" t="s">
        <v>307</v>
      </c>
      <c r="J181" s="72"/>
      <c r="K181" s="102">
        <v>7.0399999999898908</v>
      </c>
      <c r="L181" s="82" t="s">
        <v>128</v>
      </c>
      <c r="M181" s="83">
        <v>3.95E-2</v>
      </c>
      <c r="N181" s="83">
        <v>1.5699999999981045E-2</v>
      </c>
      <c r="O181" s="102">
        <v>26856.173237999999</v>
      </c>
      <c r="P181" s="81">
        <v>117.85</v>
      </c>
      <c r="Q181" s="72"/>
      <c r="R181" s="102">
        <v>31.650000157999994</v>
      </c>
      <c r="S181" s="80">
        <v>1.1189607207697156E-4</v>
      </c>
      <c r="T181" s="80">
        <f t="shared" si="5"/>
        <v>1.990542619173113E-3</v>
      </c>
      <c r="U181" s="80">
        <f>R181/'סכום נכסי הקרן'!$C$42</f>
        <v>6.1239993955126601E-4</v>
      </c>
    </row>
    <row r="182" spans="2:21">
      <c r="B182" s="100" t="s">
        <v>725</v>
      </c>
      <c r="C182" s="72" t="s">
        <v>726</v>
      </c>
      <c r="D182" s="82" t="s">
        <v>115</v>
      </c>
      <c r="E182" s="82" t="s">
        <v>303</v>
      </c>
      <c r="F182" s="72" t="s">
        <v>421</v>
      </c>
      <c r="G182" s="82" t="s">
        <v>422</v>
      </c>
      <c r="H182" s="72" t="s">
        <v>479</v>
      </c>
      <c r="I182" s="72" t="s">
        <v>307</v>
      </c>
      <c r="J182" s="72"/>
      <c r="K182" s="102">
        <v>7.7899999998213838</v>
      </c>
      <c r="L182" s="82" t="s">
        <v>128</v>
      </c>
      <c r="M182" s="83">
        <v>3.95E-2</v>
      </c>
      <c r="N182" s="83">
        <v>1.7999999998971984E-2</v>
      </c>
      <c r="O182" s="102">
        <v>6603.2862459999997</v>
      </c>
      <c r="P182" s="81">
        <v>117.85</v>
      </c>
      <c r="Q182" s="72"/>
      <c r="R182" s="102">
        <v>7.7819728409999991</v>
      </c>
      <c r="S182" s="80">
        <v>2.7512549430602201E-5</v>
      </c>
      <c r="T182" s="80">
        <f t="shared" si="5"/>
        <v>4.894264936470391E-4</v>
      </c>
      <c r="U182" s="80">
        <f>R182/'סכום נכסי הקרן'!$C$42</f>
        <v>1.5057439727100285E-4</v>
      </c>
    </row>
    <row r="183" spans="2:21">
      <c r="B183" s="100" t="s">
        <v>727</v>
      </c>
      <c r="C183" s="72" t="s">
        <v>728</v>
      </c>
      <c r="D183" s="82" t="s">
        <v>115</v>
      </c>
      <c r="E183" s="82" t="s">
        <v>303</v>
      </c>
      <c r="F183" s="72" t="s">
        <v>438</v>
      </c>
      <c r="G183" s="82" t="s">
        <v>422</v>
      </c>
      <c r="H183" s="72" t="s">
        <v>483</v>
      </c>
      <c r="I183" s="72" t="s">
        <v>126</v>
      </c>
      <c r="J183" s="72"/>
      <c r="K183" s="102">
        <v>3.3399999999761429</v>
      </c>
      <c r="L183" s="82" t="s">
        <v>128</v>
      </c>
      <c r="M183" s="83">
        <v>3.9199999999999999E-2</v>
      </c>
      <c r="N183" s="83">
        <v>1.2399999999876867E-2</v>
      </c>
      <c r="O183" s="102">
        <v>46821.717886999992</v>
      </c>
      <c r="P183" s="81">
        <v>111.01</v>
      </c>
      <c r="Q183" s="72"/>
      <c r="R183" s="102">
        <v>51.976790586</v>
      </c>
      <c r="S183" s="80">
        <v>4.8780041430259177E-5</v>
      </c>
      <c r="T183" s="80">
        <f t="shared" si="5"/>
        <v>3.2689420648586418E-3</v>
      </c>
      <c r="U183" s="80">
        <f>R183/'סכום נכסי הקרן'!$C$42</f>
        <v>1.0057056320389804E-3</v>
      </c>
    </row>
    <row r="184" spans="2:21">
      <c r="B184" s="100" t="s">
        <v>729</v>
      </c>
      <c r="C184" s="72" t="s">
        <v>730</v>
      </c>
      <c r="D184" s="82" t="s">
        <v>115</v>
      </c>
      <c r="E184" s="82" t="s">
        <v>303</v>
      </c>
      <c r="F184" s="72" t="s">
        <v>438</v>
      </c>
      <c r="G184" s="82" t="s">
        <v>422</v>
      </c>
      <c r="H184" s="72" t="s">
        <v>483</v>
      </c>
      <c r="I184" s="72" t="s">
        <v>126</v>
      </c>
      <c r="J184" s="72"/>
      <c r="K184" s="102">
        <v>8.2399999999918894</v>
      </c>
      <c r="L184" s="82" t="s">
        <v>128</v>
      </c>
      <c r="M184" s="83">
        <v>2.64E-2</v>
      </c>
      <c r="N184" s="83">
        <v>2.1799999999955518E-2</v>
      </c>
      <c r="O184" s="102">
        <v>146165.392888</v>
      </c>
      <c r="P184" s="81">
        <v>104.59</v>
      </c>
      <c r="Q184" s="72"/>
      <c r="R184" s="102">
        <v>152.87438442600001</v>
      </c>
      <c r="S184" s="80">
        <v>8.9333743651988682E-5</v>
      </c>
      <c r="T184" s="80">
        <f t="shared" si="5"/>
        <v>9.6146279955986163E-3</v>
      </c>
      <c r="U184" s="80">
        <f>R184/'סכום נכסי הקרן'!$C$42</f>
        <v>2.9579862026558488E-3</v>
      </c>
    </row>
    <row r="185" spans="2:21">
      <c r="B185" s="100" t="s">
        <v>731</v>
      </c>
      <c r="C185" s="72" t="s">
        <v>732</v>
      </c>
      <c r="D185" s="82" t="s">
        <v>115</v>
      </c>
      <c r="E185" s="82" t="s">
        <v>303</v>
      </c>
      <c r="F185" s="72" t="s">
        <v>449</v>
      </c>
      <c r="G185" s="82" t="s">
        <v>357</v>
      </c>
      <c r="H185" s="72" t="s">
        <v>479</v>
      </c>
      <c r="I185" s="72" t="s">
        <v>307</v>
      </c>
      <c r="J185" s="72"/>
      <c r="K185" s="102">
        <v>1.6899996241166744</v>
      </c>
      <c r="L185" s="82" t="s">
        <v>128</v>
      </c>
      <c r="M185" s="83">
        <v>5.74E-2</v>
      </c>
      <c r="N185" s="83">
        <v>1.3299997180875059E-2</v>
      </c>
      <c r="O185" s="102">
        <v>1.1713359999999999</v>
      </c>
      <c r="P185" s="81">
        <v>109.02</v>
      </c>
      <c r="Q185" s="72"/>
      <c r="R185" s="102">
        <v>1.2769919999999998E-3</v>
      </c>
      <c r="S185" s="80">
        <v>7.8089030225119224E-8</v>
      </c>
      <c r="T185" s="80">
        <f t="shared" ref="T185:T201" si="6">IFERROR(R185/$R$11,0)</f>
        <v>8.0313016987477261E-8</v>
      </c>
      <c r="U185" s="80">
        <f>R185/'סכום נכסי הקרן'!$C$42</f>
        <v>2.470868308699774E-8</v>
      </c>
    </row>
    <row r="186" spans="2:21">
      <c r="B186" s="100" t="s">
        <v>733</v>
      </c>
      <c r="C186" s="72" t="s">
        <v>734</v>
      </c>
      <c r="D186" s="82" t="s">
        <v>115</v>
      </c>
      <c r="E186" s="82" t="s">
        <v>303</v>
      </c>
      <c r="F186" s="72" t="s">
        <v>449</v>
      </c>
      <c r="G186" s="82" t="s">
        <v>357</v>
      </c>
      <c r="H186" s="72" t="s">
        <v>479</v>
      </c>
      <c r="I186" s="72" t="s">
        <v>307</v>
      </c>
      <c r="J186" s="72"/>
      <c r="K186" s="102">
        <v>3.7200000001829854</v>
      </c>
      <c r="L186" s="82" t="s">
        <v>128</v>
      </c>
      <c r="M186" s="83">
        <v>5.6500000000000002E-2</v>
      </c>
      <c r="N186" s="83">
        <v>1.3700000001575707E-2</v>
      </c>
      <c r="O186" s="102">
        <v>1689.0216</v>
      </c>
      <c r="P186" s="81">
        <v>116.48</v>
      </c>
      <c r="Q186" s="72"/>
      <c r="R186" s="102">
        <v>1.9673724370000001</v>
      </c>
      <c r="S186" s="80">
        <v>5.4111239290564781E-6</v>
      </c>
      <c r="T186" s="80">
        <f t="shared" si="6"/>
        <v>1.2373265921280288E-4</v>
      </c>
      <c r="U186" s="80">
        <f>R186/'סכום נכסי הקרן'!$C$42</f>
        <v>3.8066943301075839E-5</v>
      </c>
    </row>
    <row r="187" spans="2:21">
      <c r="B187" s="100" t="s">
        <v>735</v>
      </c>
      <c r="C187" s="72" t="s">
        <v>736</v>
      </c>
      <c r="D187" s="82" t="s">
        <v>115</v>
      </c>
      <c r="E187" s="82" t="s">
        <v>303</v>
      </c>
      <c r="F187" s="72" t="s">
        <v>559</v>
      </c>
      <c r="G187" s="82" t="s">
        <v>422</v>
      </c>
      <c r="H187" s="72" t="s">
        <v>483</v>
      </c>
      <c r="I187" s="72" t="s">
        <v>126</v>
      </c>
      <c r="J187" s="72"/>
      <c r="K187" s="102">
        <v>3.3099999999853358</v>
      </c>
      <c r="L187" s="82" t="s">
        <v>128</v>
      </c>
      <c r="M187" s="83">
        <v>4.0999999999999995E-2</v>
      </c>
      <c r="N187" s="83">
        <v>8.9999999998952567E-3</v>
      </c>
      <c r="O187" s="102">
        <v>16890.216</v>
      </c>
      <c r="P187" s="81">
        <v>111</v>
      </c>
      <c r="Q187" s="102">
        <v>0.34624942800000003</v>
      </c>
      <c r="R187" s="102">
        <v>19.094389188000001</v>
      </c>
      <c r="S187" s="80">
        <v>5.6300720000000003E-5</v>
      </c>
      <c r="T187" s="80">
        <f t="shared" si="6"/>
        <v>1.2008908460047882E-3</v>
      </c>
      <c r="U187" s="80">
        <f>R187/'סכום נכסי הקרן'!$C$42</f>
        <v>3.6945980177329867E-4</v>
      </c>
    </row>
    <row r="188" spans="2:21">
      <c r="B188" s="100" t="s">
        <v>737</v>
      </c>
      <c r="C188" s="72" t="s">
        <v>738</v>
      </c>
      <c r="D188" s="82" t="s">
        <v>115</v>
      </c>
      <c r="E188" s="82" t="s">
        <v>303</v>
      </c>
      <c r="F188" s="72" t="s">
        <v>578</v>
      </c>
      <c r="G188" s="82" t="s">
        <v>426</v>
      </c>
      <c r="H188" s="72" t="s">
        <v>479</v>
      </c>
      <c r="I188" s="72" t="s">
        <v>307</v>
      </c>
      <c r="J188" s="72"/>
      <c r="K188" s="102">
        <v>7.2299999999761608</v>
      </c>
      <c r="L188" s="82" t="s">
        <v>128</v>
      </c>
      <c r="M188" s="83">
        <v>2.4300000000000002E-2</v>
      </c>
      <c r="N188" s="83">
        <v>1.8599999999985298E-2</v>
      </c>
      <c r="O188" s="102">
        <v>91209.203781999997</v>
      </c>
      <c r="P188" s="81">
        <v>104.4</v>
      </c>
      <c r="Q188" s="72"/>
      <c r="R188" s="102">
        <v>95.222408748999996</v>
      </c>
      <c r="S188" s="80">
        <v>1.0549111891651197E-4</v>
      </c>
      <c r="T188" s="80">
        <f t="shared" si="6"/>
        <v>5.9887602517846167E-3</v>
      </c>
      <c r="U188" s="80">
        <f>R188/'סכום נכסי הקרן'!$C$42</f>
        <v>1.8424706815388053E-3</v>
      </c>
    </row>
    <row r="189" spans="2:21">
      <c r="B189" s="100" t="s">
        <v>739</v>
      </c>
      <c r="C189" s="72" t="s">
        <v>740</v>
      </c>
      <c r="D189" s="82" t="s">
        <v>115</v>
      </c>
      <c r="E189" s="82" t="s">
        <v>303</v>
      </c>
      <c r="F189" s="72" t="s">
        <v>578</v>
      </c>
      <c r="G189" s="82" t="s">
        <v>426</v>
      </c>
      <c r="H189" s="72" t="s">
        <v>479</v>
      </c>
      <c r="I189" s="72" t="s">
        <v>307</v>
      </c>
      <c r="J189" s="72"/>
      <c r="K189" s="102">
        <v>3.3199999999807281</v>
      </c>
      <c r="L189" s="82" t="s">
        <v>128</v>
      </c>
      <c r="M189" s="83">
        <v>1.7500000000000002E-2</v>
      </c>
      <c r="N189" s="83">
        <v>1.1799999999848581E-2</v>
      </c>
      <c r="O189" s="102">
        <v>28466.132567000004</v>
      </c>
      <c r="P189" s="81">
        <v>102.08</v>
      </c>
      <c r="Q189" s="72"/>
      <c r="R189" s="102">
        <v>29.058227408</v>
      </c>
      <c r="S189" s="80">
        <v>4.0982170925332083E-5</v>
      </c>
      <c r="T189" s="80">
        <f t="shared" si="6"/>
        <v>1.8275399622273919E-3</v>
      </c>
      <c r="U189" s="80">
        <f>R189/'סכום נכסי הקרן'!$C$42</f>
        <v>5.6225139397442106E-4</v>
      </c>
    </row>
    <row r="190" spans="2:21">
      <c r="B190" s="100" t="s">
        <v>741</v>
      </c>
      <c r="C190" s="72" t="s">
        <v>742</v>
      </c>
      <c r="D190" s="82" t="s">
        <v>115</v>
      </c>
      <c r="E190" s="82" t="s">
        <v>303</v>
      </c>
      <c r="F190" s="72" t="s">
        <v>578</v>
      </c>
      <c r="G190" s="82" t="s">
        <v>426</v>
      </c>
      <c r="H190" s="72" t="s">
        <v>479</v>
      </c>
      <c r="I190" s="72" t="s">
        <v>307</v>
      </c>
      <c r="J190" s="72"/>
      <c r="K190" s="102">
        <v>1.8699999999915433</v>
      </c>
      <c r="L190" s="82" t="s">
        <v>128</v>
      </c>
      <c r="M190" s="83">
        <v>2.9600000000000001E-2</v>
      </c>
      <c r="N190" s="83">
        <v>9.4999999999999998E-3</v>
      </c>
      <c r="O190" s="102">
        <v>22724.847516999998</v>
      </c>
      <c r="P190" s="81">
        <v>104.07</v>
      </c>
      <c r="Q190" s="72"/>
      <c r="R190" s="102">
        <v>23.649748559999999</v>
      </c>
      <c r="S190" s="80">
        <v>5.5644420625670306E-5</v>
      </c>
      <c r="T190" s="80">
        <f t="shared" si="6"/>
        <v>1.4873880633933855E-3</v>
      </c>
      <c r="U190" s="80">
        <f>R190/'סכום נכסי הקרן'!$C$42</f>
        <v>4.5760203842797856E-4</v>
      </c>
    </row>
    <row r="191" spans="2:21">
      <c r="B191" s="100" t="s">
        <v>743</v>
      </c>
      <c r="C191" s="72" t="s">
        <v>744</v>
      </c>
      <c r="D191" s="82" t="s">
        <v>115</v>
      </c>
      <c r="E191" s="82" t="s">
        <v>303</v>
      </c>
      <c r="F191" s="72" t="s">
        <v>583</v>
      </c>
      <c r="G191" s="82" t="s">
        <v>422</v>
      </c>
      <c r="H191" s="72" t="s">
        <v>479</v>
      </c>
      <c r="I191" s="72" t="s">
        <v>307</v>
      </c>
      <c r="J191" s="72"/>
      <c r="K191" s="102">
        <v>2.8999999998862704</v>
      </c>
      <c r="L191" s="82" t="s">
        <v>128</v>
      </c>
      <c r="M191" s="83">
        <v>3.85E-2</v>
      </c>
      <c r="N191" s="83">
        <v>9.9000000001705918E-3</v>
      </c>
      <c r="O191" s="102">
        <v>6377.9390949999997</v>
      </c>
      <c r="P191" s="81">
        <v>110.29</v>
      </c>
      <c r="Q191" s="72"/>
      <c r="R191" s="102">
        <v>7.0342288120000003</v>
      </c>
      <c r="S191" s="80">
        <v>1.5991583139224381E-5</v>
      </c>
      <c r="T191" s="80">
        <f t="shared" si="6"/>
        <v>4.4239912080260338E-4</v>
      </c>
      <c r="U191" s="80">
        <f>R191/'סכום נכסי הקרן'!$C$42</f>
        <v>1.361062015088087E-4</v>
      </c>
    </row>
    <row r="192" spans="2:21">
      <c r="B192" s="100" t="s">
        <v>745</v>
      </c>
      <c r="C192" s="72" t="s">
        <v>746</v>
      </c>
      <c r="D192" s="82" t="s">
        <v>115</v>
      </c>
      <c r="E192" s="82" t="s">
        <v>303</v>
      </c>
      <c r="F192" s="72" t="s">
        <v>583</v>
      </c>
      <c r="G192" s="82" t="s">
        <v>422</v>
      </c>
      <c r="H192" s="72" t="s">
        <v>483</v>
      </c>
      <c r="I192" s="72" t="s">
        <v>126</v>
      </c>
      <c r="J192" s="72"/>
      <c r="K192" s="102">
        <v>4.2299999999852531</v>
      </c>
      <c r="L192" s="82" t="s">
        <v>128</v>
      </c>
      <c r="M192" s="83">
        <v>3.61E-2</v>
      </c>
      <c r="N192" s="83">
        <v>1.1699999999916144E-2</v>
      </c>
      <c r="O192" s="102">
        <v>92326.774481999979</v>
      </c>
      <c r="P192" s="81">
        <v>112.37</v>
      </c>
      <c r="Q192" s="72"/>
      <c r="R192" s="102">
        <v>103.747593411</v>
      </c>
      <c r="S192" s="80">
        <v>1.2029547163778499E-4</v>
      </c>
      <c r="T192" s="80">
        <f t="shared" si="6"/>
        <v>6.5249290771026971E-3</v>
      </c>
      <c r="U192" s="80">
        <f>R192/'סכום נכסי הקרן'!$C$42</f>
        <v>2.0074255802942339E-3</v>
      </c>
    </row>
    <row r="193" spans="2:21">
      <c r="B193" s="100" t="s">
        <v>747</v>
      </c>
      <c r="C193" s="72" t="s">
        <v>748</v>
      </c>
      <c r="D193" s="82" t="s">
        <v>115</v>
      </c>
      <c r="E193" s="82" t="s">
        <v>303</v>
      </c>
      <c r="F193" s="72" t="s">
        <v>583</v>
      </c>
      <c r="G193" s="82" t="s">
        <v>422</v>
      </c>
      <c r="H193" s="72" t="s">
        <v>483</v>
      </c>
      <c r="I193" s="72" t="s">
        <v>126</v>
      </c>
      <c r="J193" s="72"/>
      <c r="K193" s="102">
        <v>5.1899999999548525</v>
      </c>
      <c r="L193" s="82" t="s">
        <v>128</v>
      </c>
      <c r="M193" s="83">
        <v>3.3000000000000002E-2</v>
      </c>
      <c r="N193" s="83">
        <v>1.1999999999889209E-2</v>
      </c>
      <c r="O193" s="102">
        <v>32067.010372000001</v>
      </c>
      <c r="P193" s="81">
        <v>112.59</v>
      </c>
      <c r="Q193" s="72"/>
      <c r="R193" s="102">
        <v>36.104246977000003</v>
      </c>
      <c r="S193" s="80">
        <v>1.0399717969157924E-4</v>
      </c>
      <c r="T193" s="80">
        <f t="shared" si="6"/>
        <v>2.2706806313460663E-3</v>
      </c>
      <c r="U193" s="80">
        <f>R193/'סכום נכסי הקרן'!$C$42</f>
        <v>6.9858573636278796E-4</v>
      </c>
    </row>
    <row r="194" spans="2:21">
      <c r="B194" s="100" t="s">
        <v>749</v>
      </c>
      <c r="C194" s="72" t="s">
        <v>750</v>
      </c>
      <c r="D194" s="82" t="s">
        <v>115</v>
      </c>
      <c r="E194" s="82" t="s">
        <v>303</v>
      </c>
      <c r="F194" s="72" t="s">
        <v>583</v>
      </c>
      <c r="G194" s="82" t="s">
        <v>422</v>
      </c>
      <c r="H194" s="72" t="s">
        <v>483</v>
      </c>
      <c r="I194" s="72" t="s">
        <v>126</v>
      </c>
      <c r="J194" s="72"/>
      <c r="K194" s="102">
        <v>7.5400000000222827</v>
      </c>
      <c r="L194" s="82" t="s">
        <v>128</v>
      </c>
      <c r="M194" s="83">
        <v>2.6200000000000001E-2</v>
      </c>
      <c r="N194" s="83">
        <v>1.760000000008103E-2</v>
      </c>
      <c r="O194" s="102">
        <v>92167.09367599999</v>
      </c>
      <c r="P194" s="81">
        <v>107.12</v>
      </c>
      <c r="Q194" s="72"/>
      <c r="R194" s="102">
        <v>98.729387669999994</v>
      </c>
      <c r="S194" s="80">
        <v>1.1520886709499998E-4</v>
      </c>
      <c r="T194" s="80">
        <f t="shared" si="6"/>
        <v>6.2093223678017862E-3</v>
      </c>
      <c r="U194" s="80">
        <f>R194/'סכום נכסי הקרן'!$C$42</f>
        <v>1.9103276694853002E-3</v>
      </c>
    </row>
    <row r="195" spans="2:21">
      <c r="B195" s="100" t="s">
        <v>751</v>
      </c>
      <c r="C195" s="72" t="s">
        <v>752</v>
      </c>
      <c r="D195" s="82" t="s">
        <v>115</v>
      </c>
      <c r="E195" s="82" t="s">
        <v>303</v>
      </c>
      <c r="F195" s="72" t="s">
        <v>589</v>
      </c>
      <c r="G195" s="82" t="s">
        <v>124</v>
      </c>
      <c r="H195" s="72" t="s">
        <v>479</v>
      </c>
      <c r="I195" s="72" t="s">
        <v>307</v>
      </c>
      <c r="J195" s="72"/>
      <c r="K195" s="102">
        <v>2.7400000007260998</v>
      </c>
      <c r="L195" s="82" t="s">
        <v>128</v>
      </c>
      <c r="M195" s="83">
        <v>2.7000000000000003E-2</v>
      </c>
      <c r="N195" s="83">
        <v>1.7700000006105842E-2</v>
      </c>
      <c r="O195" s="102">
        <v>1180.4366749999999</v>
      </c>
      <c r="P195" s="81">
        <v>102.67</v>
      </c>
      <c r="Q195" s="72"/>
      <c r="R195" s="102">
        <v>1.211954338</v>
      </c>
      <c r="S195" s="80">
        <v>7.5695918793191631E-6</v>
      </c>
      <c r="T195" s="80">
        <f t="shared" si="6"/>
        <v>7.6222646137047664E-5</v>
      </c>
      <c r="U195" s="80">
        <f>R195/'סכום נכסי הקרן'!$C$42</f>
        <v>2.3450260967613067E-5</v>
      </c>
    </row>
    <row r="196" spans="2:21">
      <c r="B196" s="100" t="s">
        <v>753</v>
      </c>
      <c r="C196" s="72" t="s">
        <v>754</v>
      </c>
      <c r="D196" s="82" t="s">
        <v>115</v>
      </c>
      <c r="E196" s="82" t="s">
        <v>303</v>
      </c>
      <c r="F196" s="72" t="s">
        <v>755</v>
      </c>
      <c r="G196" s="82" t="s">
        <v>657</v>
      </c>
      <c r="H196" s="72" t="s">
        <v>595</v>
      </c>
      <c r="I196" s="72" t="s">
        <v>126</v>
      </c>
      <c r="J196" s="72"/>
      <c r="K196" s="102">
        <v>2.8899999999494703</v>
      </c>
      <c r="L196" s="82" t="s">
        <v>128</v>
      </c>
      <c r="M196" s="83">
        <v>3.7499999999999999E-2</v>
      </c>
      <c r="N196" s="83">
        <v>0.01</v>
      </c>
      <c r="O196" s="102">
        <v>5858.982043</v>
      </c>
      <c r="P196" s="81">
        <v>108.09</v>
      </c>
      <c r="Q196" s="72"/>
      <c r="R196" s="102">
        <v>6.3329736880000009</v>
      </c>
      <c r="S196" s="80">
        <v>1.4822634936230345E-5</v>
      </c>
      <c r="T196" s="80">
        <f t="shared" si="6"/>
        <v>3.9829554404850667E-4</v>
      </c>
      <c r="U196" s="80">
        <f>R196/'סכום נכסי הקרן'!$C$42</f>
        <v>1.2253752557188092E-4</v>
      </c>
    </row>
    <row r="197" spans="2:21">
      <c r="B197" s="100" t="s">
        <v>756</v>
      </c>
      <c r="C197" s="72" t="s">
        <v>757</v>
      </c>
      <c r="D197" s="82" t="s">
        <v>115</v>
      </c>
      <c r="E197" s="82" t="s">
        <v>303</v>
      </c>
      <c r="F197" s="72" t="s">
        <v>755</v>
      </c>
      <c r="G197" s="82" t="s">
        <v>657</v>
      </c>
      <c r="H197" s="72" t="s">
        <v>758</v>
      </c>
      <c r="I197" s="72" t="s">
        <v>307</v>
      </c>
      <c r="J197" s="72"/>
      <c r="K197" s="102">
        <v>5.4199999999943529</v>
      </c>
      <c r="L197" s="82" t="s">
        <v>128</v>
      </c>
      <c r="M197" s="83">
        <v>3.7499999999999999E-2</v>
      </c>
      <c r="N197" s="83">
        <v>1.5499999999987166E-2</v>
      </c>
      <c r="O197" s="102">
        <v>34078.544311999998</v>
      </c>
      <c r="P197" s="81">
        <v>114.32</v>
      </c>
      <c r="Q197" s="72"/>
      <c r="R197" s="102">
        <v>38.958592990999996</v>
      </c>
      <c r="S197" s="80">
        <v>6.2337394178302069E-5</v>
      </c>
      <c r="T197" s="80">
        <f t="shared" si="6"/>
        <v>2.4501971356863596E-3</v>
      </c>
      <c r="U197" s="80">
        <f>R197/'סכום נכסי הקרן'!$C$42</f>
        <v>7.5381484592695208E-4</v>
      </c>
    </row>
    <row r="198" spans="2:21">
      <c r="B198" s="100" t="s">
        <v>759</v>
      </c>
      <c r="C198" s="72" t="s">
        <v>760</v>
      </c>
      <c r="D198" s="82" t="s">
        <v>115</v>
      </c>
      <c r="E198" s="82" t="s">
        <v>303</v>
      </c>
      <c r="F198" s="72" t="s">
        <v>761</v>
      </c>
      <c r="G198" s="82" t="s">
        <v>679</v>
      </c>
      <c r="H198" s="72" t="s">
        <v>595</v>
      </c>
      <c r="I198" s="72" t="s">
        <v>126</v>
      </c>
      <c r="J198" s="72"/>
      <c r="K198" s="102">
        <v>2.3099999997997456</v>
      </c>
      <c r="L198" s="82" t="s">
        <v>128</v>
      </c>
      <c r="M198" s="83">
        <v>3.0499999999999999E-2</v>
      </c>
      <c r="N198" s="83">
        <v>1.3100000000273074E-2</v>
      </c>
      <c r="O198" s="102">
        <v>4222.5540000000001</v>
      </c>
      <c r="P198" s="81">
        <v>104.07</v>
      </c>
      <c r="Q198" s="72"/>
      <c r="R198" s="102">
        <v>4.3944119480000001</v>
      </c>
      <c r="S198" s="80">
        <v>2.2202554641378776E-5</v>
      </c>
      <c r="T198" s="80">
        <f t="shared" si="6"/>
        <v>2.7637485703097366E-4</v>
      </c>
      <c r="U198" s="80">
        <f>R198/'סכום נכסי הקרן'!$C$42</f>
        <v>8.5028044166955168E-5</v>
      </c>
    </row>
    <row r="199" spans="2:21">
      <c r="B199" s="100" t="s">
        <v>762</v>
      </c>
      <c r="C199" s="72" t="s">
        <v>763</v>
      </c>
      <c r="D199" s="82" t="s">
        <v>115</v>
      </c>
      <c r="E199" s="82" t="s">
        <v>303</v>
      </c>
      <c r="F199" s="72" t="s">
        <v>761</v>
      </c>
      <c r="G199" s="82" t="s">
        <v>679</v>
      </c>
      <c r="H199" s="72" t="s">
        <v>595</v>
      </c>
      <c r="I199" s="72" t="s">
        <v>126</v>
      </c>
      <c r="J199" s="72"/>
      <c r="K199" s="102">
        <v>4.9199999999964996</v>
      </c>
      <c r="L199" s="82" t="s">
        <v>128</v>
      </c>
      <c r="M199" s="83">
        <v>2.58E-2</v>
      </c>
      <c r="N199" s="83">
        <v>1.7800000000013125E-2</v>
      </c>
      <c r="O199" s="102">
        <v>43955.464776999994</v>
      </c>
      <c r="P199" s="81">
        <v>103.99</v>
      </c>
      <c r="Q199" s="72"/>
      <c r="R199" s="102">
        <v>45.709287822999997</v>
      </c>
      <c r="S199" s="80">
        <v>2.0931173703333329E-4</v>
      </c>
      <c r="T199" s="80">
        <f t="shared" si="6"/>
        <v>2.8747641405851305E-3</v>
      </c>
      <c r="U199" s="80">
        <f>R199/'סכום נכסי הקרן'!$C$42</f>
        <v>8.8443491184821198E-4</v>
      </c>
    </row>
    <row r="200" spans="2:21">
      <c r="B200" s="100" t="s">
        <v>764</v>
      </c>
      <c r="C200" s="72" t="s">
        <v>765</v>
      </c>
      <c r="D200" s="82" t="s">
        <v>115</v>
      </c>
      <c r="E200" s="82" t="s">
        <v>303</v>
      </c>
      <c r="F200" s="72" t="s">
        <v>766</v>
      </c>
      <c r="G200" s="82" t="s">
        <v>123</v>
      </c>
      <c r="H200" s="72" t="s">
        <v>758</v>
      </c>
      <c r="I200" s="72" t="s">
        <v>307</v>
      </c>
      <c r="J200" s="72"/>
      <c r="K200" s="102">
        <v>1.3200000002856169</v>
      </c>
      <c r="L200" s="82" t="s">
        <v>128</v>
      </c>
      <c r="M200" s="83">
        <v>3.4000000000000002E-2</v>
      </c>
      <c r="N200" s="83">
        <v>2.0400000002416759E-2</v>
      </c>
      <c r="O200" s="102">
        <v>1779.3403760000001</v>
      </c>
      <c r="P200" s="81">
        <v>102.32</v>
      </c>
      <c r="Q200" s="72"/>
      <c r="R200" s="102">
        <v>1.8206210140000001</v>
      </c>
      <c r="S200" s="80">
        <v>4.6207199673001823E-6</v>
      </c>
      <c r="T200" s="80">
        <f t="shared" si="6"/>
        <v>1.1450311859834683E-4</v>
      </c>
      <c r="U200" s="80">
        <f>R200/'סכום נכסי הקרן'!$C$42</f>
        <v>3.5227431069618667E-5</v>
      </c>
    </row>
    <row r="201" spans="2:21">
      <c r="B201" s="100" t="s">
        <v>767</v>
      </c>
      <c r="C201" s="72" t="s">
        <v>768</v>
      </c>
      <c r="D201" s="82" t="s">
        <v>115</v>
      </c>
      <c r="E201" s="82" t="s">
        <v>303</v>
      </c>
      <c r="F201" s="72" t="s">
        <v>769</v>
      </c>
      <c r="G201" s="82" t="s">
        <v>124</v>
      </c>
      <c r="H201" s="72" t="s">
        <v>758</v>
      </c>
      <c r="I201" s="72" t="s">
        <v>307</v>
      </c>
      <c r="J201" s="72"/>
      <c r="K201" s="102">
        <v>2.2000000000393172</v>
      </c>
      <c r="L201" s="82" t="s">
        <v>128</v>
      </c>
      <c r="M201" s="83">
        <v>2.9500000000000002E-2</v>
      </c>
      <c r="N201" s="83">
        <v>7.4999999999999997E-3</v>
      </c>
      <c r="O201" s="102">
        <v>19396.928616000001</v>
      </c>
      <c r="P201" s="81">
        <v>104.9</v>
      </c>
      <c r="Q201" s="72"/>
      <c r="R201" s="102">
        <v>20.347378116000002</v>
      </c>
      <c r="S201" s="80">
        <v>1.3560553369090531E-4</v>
      </c>
      <c r="T201" s="80">
        <f t="shared" si="6"/>
        <v>1.2796942535904152E-3</v>
      </c>
      <c r="U201" s="80">
        <f>R201/'סכום נכסי הקרן'!$C$42</f>
        <v>3.9370404632100848E-4</v>
      </c>
    </row>
    <row r="202" spans="2:21">
      <c r="B202" s="100" t="s">
        <v>770</v>
      </c>
      <c r="C202" s="72" t="s">
        <v>771</v>
      </c>
      <c r="D202" s="82" t="s">
        <v>115</v>
      </c>
      <c r="E202" s="82" t="s">
        <v>303</v>
      </c>
      <c r="F202" s="72" t="s">
        <v>559</v>
      </c>
      <c r="G202" s="82" t="s">
        <v>422</v>
      </c>
      <c r="H202" s="72" t="s">
        <v>595</v>
      </c>
      <c r="I202" s="72" t="s">
        <v>126</v>
      </c>
      <c r="J202" s="72"/>
      <c r="K202" s="102">
        <v>7.5199999999802669</v>
      </c>
      <c r="L202" s="82" t="s">
        <v>128</v>
      </c>
      <c r="M202" s="83">
        <v>3.4300000000000004E-2</v>
      </c>
      <c r="N202" s="83">
        <v>1.8699999999895165E-2</v>
      </c>
      <c r="O202" s="102">
        <v>43334.532580999999</v>
      </c>
      <c r="P202" s="81">
        <v>112.26</v>
      </c>
      <c r="Q202" s="72"/>
      <c r="R202" s="102">
        <v>48.647346272999997</v>
      </c>
      <c r="S202" s="80">
        <v>1.4260409563314467E-4</v>
      </c>
      <c r="T202" s="80">
        <f t="shared" ref="T202:T266" si="7">IFERROR(R202/$R$11,0)</f>
        <v>3.0595455160401458E-3</v>
      </c>
      <c r="U202" s="80">
        <f>R202/'סכום נכסי הקרן'!$C$42</f>
        <v>9.4128378414508297E-4</v>
      </c>
    </row>
    <row r="203" spans="2:21">
      <c r="B203" s="100" t="s">
        <v>772</v>
      </c>
      <c r="C203" s="72" t="s">
        <v>773</v>
      </c>
      <c r="D203" s="82" t="s">
        <v>115</v>
      </c>
      <c r="E203" s="82" t="s">
        <v>303</v>
      </c>
      <c r="F203" s="72" t="s">
        <v>774</v>
      </c>
      <c r="G203" s="82" t="s">
        <v>418</v>
      </c>
      <c r="H203" s="72" t="s">
        <v>758</v>
      </c>
      <c r="I203" s="72" t="s">
        <v>307</v>
      </c>
      <c r="J203" s="72"/>
      <c r="K203" s="102">
        <v>3.5099999999997538</v>
      </c>
      <c r="L203" s="82" t="s">
        <v>128</v>
      </c>
      <c r="M203" s="83">
        <v>3.9E-2</v>
      </c>
      <c r="N203" s="83">
        <v>4.5400000000113482E-2</v>
      </c>
      <c r="O203" s="102">
        <v>41224.794701999999</v>
      </c>
      <c r="P203" s="81">
        <v>98.32</v>
      </c>
      <c r="Q203" s="72"/>
      <c r="R203" s="102">
        <v>40.532218151000002</v>
      </c>
      <c r="S203" s="80">
        <v>9.7946719337594143E-5</v>
      </c>
      <c r="T203" s="80">
        <f t="shared" si="7"/>
        <v>2.5491661066799147E-3</v>
      </c>
      <c r="U203" s="80">
        <f>R203/'סכום נכסי הקרן'!$C$42</f>
        <v>7.8426312232662127E-4</v>
      </c>
    </row>
    <row r="204" spans="2:21">
      <c r="B204" s="100" t="s">
        <v>775</v>
      </c>
      <c r="C204" s="72" t="s">
        <v>776</v>
      </c>
      <c r="D204" s="82" t="s">
        <v>115</v>
      </c>
      <c r="E204" s="82" t="s">
        <v>303</v>
      </c>
      <c r="F204" s="72" t="s">
        <v>777</v>
      </c>
      <c r="G204" s="82" t="s">
        <v>152</v>
      </c>
      <c r="H204" s="72" t="s">
        <v>758</v>
      </c>
      <c r="I204" s="72" t="s">
        <v>307</v>
      </c>
      <c r="J204" s="72"/>
      <c r="K204" s="102">
        <v>0.98999999998663812</v>
      </c>
      <c r="L204" s="82" t="s">
        <v>128</v>
      </c>
      <c r="M204" s="83">
        <v>1.21E-2</v>
      </c>
      <c r="N204" s="83">
        <v>8.2999999999554611E-3</v>
      </c>
      <c r="O204" s="102">
        <v>8945.0096510000003</v>
      </c>
      <c r="P204" s="81">
        <v>100.4</v>
      </c>
      <c r="Q204" s="72"/>
      <c r="R204" s="102">
        <v>8.9807896880000015</v>
      </c>
      <c r="S204" s="80">
        <v>8.1892709689055225E-5</v>
      </c>
      <c r="T204" s="80">
        <f t="shared" si="7"/>
        <v>5.6482289221334572E-4</v>
      </c>
      <c r="U204" s="80">
        <f>R204/'סכום נכסי הקרן'!$C$42</f>
        <v>1.73770459229008E-4</v>
      </c>
    </row>
    <row r="205" spans="2:21">
      <c r="B205" s="100" t="s">
        <v>778</v>
      </c>
      <c r="C205" s="72" t="s">
        <v>779</v>
      </c>
      <c r="D205" s="82" t="s">
        <v>115</v>
      </c>
      <c r="E205" s="82" t="s">
        <v>303</v>
      </c>
      <c r="F205" s="72" t="s">
        <v>777</v>
      </c>
      <c r="G205" s="82" t="s">
        <v>152</v>
      </c>
      <c r="H205" s="72" t="s">
        <v>758</v>
      </c>
      <c r="I205" s="72" t="s">
        <v>307</v>
      </c>
      <c r="J205" s="72"/>
      <c r="K205" s="102">
        <v>1.9499999999957587</v>
      </c>
      <c r="L205" s="82" t="s">
        <v>128</v>
      </c>
      <c r="M205" s="83">
        <v>2.1600000000000001E-2</v>
      </c>
      <c r="N205" s="83">
        <v>9.499999999957584E-3</v>
      </c>
      <c r="O205" s="102">
        <v>46047.577370999992</v>
      </c>
      <c r="P205" s="81">
        <v>102.4</v>
      </c>
      <c r="Q205" s="72"/>
      <c r="R205" s="102">
        <v>47.152719235999996</v>
      </c>
      <c r="S205" s="80">
        <v>9.0005950128509537E-5</v>
      </c>
      <c r="T205" s="80">
        <f t="shared" si="7"/>
        <v>2.9655449219780656E-3</v>
      </c>
      <c r="U205" s="80">
        <f>R205/'סכום נכסי הקרן'!$C$42</f>
        <v>9.1236405262719441E-4</v>
      </c>
    </row>
    <row r="206" spans="2:21">
      <c r="B206" s="100" t="s">
        <v>780</v>
      </c>
      <c r="C206" s="72" t="s">
        <v>781</v>
      </c>
      <c r="D206" s="82" t="s">
        <v>115</v>
      </c>
      <c r="E206" s="82" t="s">
        <v>303</v>
      </c>
      <c r="F206" s="72" t="s">
        <v>777</v>
      </c>
      <c r="G206" s="82" t="s">
        <v>152</v>
      </c>
      <c r="H206" s="72" t="s">
        <v>758</v>
      </c>
      <c r="I206" s="72" t="s">
        <v>307</v>
      </c>
      <c r="J206" s="72"/>
      <c r="K206" s="102">
        <v>4.4899999999694158</v>
      </c>
      <c r="L206" s="82" t="s">
        <v>128</v>
      </c>
      <c r="M206" s="83">
        <v>0.04</v>
      </c>
      <c r="N206" s="83">
        <v>1.4499999999914678E-2</v>
      </c>
      <c r="O206" s="102">
        <v>66857.104999999996</v>
      </c>
      <c r="P206" s="81">
        <v>113.95</v>
      </c>
      <c r="Q206" s="72"/>
      <c r="R206" s="102">
        <v>76.183668917000006</v>
      </c>
      <c r="S206" s="80">
        <v>8.1105352724085986E-5</v>
      </c>
      <c r="T206" s="80">
        <f t="shared" si="7"/>
        <v>4.7913693240829742E-3</v>
      </c>
      <c r="U206" s="80">
        <f>R206/'סכום נכסי הקרן'!$C$42</f>
        <v>1.4740876463399252E-3</v>
      </c>
    </row>
    <row r="207" spans="2:21">
      <c r="B207" s="100" t="s">
        <v>782</v>
      </c>
      <c r="C207" s="72" t="s">
        <v>783</v>
      </c>
      <c r="D207" s="82" t="s">
        <v>115</v>
      </c>
      <c r="E207" s="82" t="s">
        <v>303</v>
      </c>
      <c r="F207" s="72" t="s">
        <v>784</v>
      </c>
      <c r="G207" s="82" t="s">
        <v>123</v>
      </c>
      <c r="H207" s="72" t="s">
        <v>595</v>
      </c>
      <c r="I207" s="72" t="s">
        <v>126</v>
      </c>
      <c r="J207" s="72"/>
      <c r="K207" s="102">
        <v>2.8000000000050163</v>
      </c>
      <c r="L207" s="82" t="s">
        <v>128</v>
      </c>
      <c r="M207" s="83">
        <v>0.03</v>
      </c>
      <c r="N207" s="83">
        <v>1.4000000000150486E-2</v>
      </c>
      <c r="O207" s="102">
        <v>37770.724671000004</v>
      </c>
      <c r="P207" s="81">
        <v>105.56</v>
      </c>
      <c r="Q207" s="72"/>
      <c r="R207" s="102">
        <v>39.870775700999999</v>
      </c>
      <c r="S207" s="80">
        <v>1.0132388821901293E-4</v>
      </c>
      <c r="T207" s="80">
        <f t="shared" si="7"/>
        <v>2.5075664422160113E-3</v>
      </c>
      <c r="U207" s="80">
        <f>R207/'סכום נכסי הקרן'!$C$42</f>
        <v>7.7146478695933822E-4</v>
      </c>
    </row>
    <row r="208" spans="2:21">
      <c r="B208" s="100" t="s">
        <v>785</v>
      </c>
      <c r="C208" s="72" t="s">
        <v>786</v>
      </c>
      <c r="D208" s="82" t="s">
        <v>115</v>
      </c>
      <c r="E208" s="82" t="s">
        <v>303</v>
      </c>
      <c r="F208" s="72" t="s">
        <v>784</v>
      </c>
      <c r="G208" s="82" t="s">
        <v>123</v>
      </c>
      <c r="H208" s="72" t="s">
        <v>595</v>
      </c>
      <c r="I208" s="72" t="s">
        <v>126</v>
      </c>
      <c r="J208" s="72"/>
      <c r="K208" s="102">
        <v>3.8199999999757761</v>
      </c>
      <c r="L208" s="82" t="s">
        <v>128</v>
      </c>
      <c r="M208" s="83">
        <v>2.5499999999999998E-2</v>
      </c>
      <c r="N208" s="83">
        <v>1.5100000000002054E-2</v>
      </c>
      <c r="O208" s="102">
        <v>46437.097322000001</v>
      </c>
      <c r="P208" s="81">
        <v>104.9</v>
      </c>
      <c r="Q208" s="72"/>
      <c r="R208" s="102">
        <v>48.712512949000001</v>
      </c>
      <c r="S208" s="80">
        <v>1.7256156254526008E-4</v>
      </c>
      <c r="T208" s="80">
        <f t="shared" si="7"/>
        <v>3.0636440008831251E-3</v>
      </c>
      <c r="U208" s="80">
        <f>R208/'סכום נכסי הקרן'!$C$42</f>
        <v>9.4254470257301129E-4</v>
      </c>
    </row>
    <row r="209" spans="2:21">
      <c r="B209" s="100" t="s">
        <v>787</v>
      </c>
      <c r="C209" s="72" t="s">
        <v>788</v>
      </c>
      <c r="D209" s="82" t="s">
        <v>115</v>
      </c>
      <c r="E209" s="82" t="s">
        <v>303</v>
      </c>
      <c r="F209" s="72" t="s">
        <v>789</v>
      </c>
      <c r="G209" s="82" t="s">
        <v>790</v>
      </c>
      <c r="H209" s="72" t="s">
        <v>758</v>
      </c>
      <c r="I209" s="72" t="s">
        <v>307</v>
      </c>
      <c r="J209" s="72"/>
      <c r="K209" s="102">
        <v>4.7699999999992562</v>
      </c>
      <c r="L209" s="82" t="s">
        <v>128</v>
      </c>
      <c r="M209" s="83">
        <v>2.6200000000000001E-2</v>
      </c>
      <c r="N209" s="83">
        <v>1.1799999999933006E-2</v>
      </c>
      <c r="O209" s="102">
        <v>49631.833563</v>
      </c>
      <c r="P209" s="81">
        <v>106.96</v>
      </c>
      <c r="Q209" s="102">
        <v>0.65017702099999997</v>
      </c>
      <c r="R209" s="102">
        <v>53.736385651999996</v>
      </c>
      <c r="S209" s="80">
        <v>6.9533755514519747E-5</v>
      </c>
      <c r="T209" s="80">
        <f t="shared" si="7"/>
        <v>3.3796071186935435E-3</v>
      </c>
      <c r="U209" s="80">
        <f>R209/'סכום נכסי הקרן'!$C$42</f>
        <v>1.0397522641613735E-3</v>
      </c>
    </row>
    <row r="210" spans="2:21">
      <c r="B210" s="100" t="s">
        <v>791</v>
      </c>
      <c r="C210" s="72" t="s">
        <v>792</v>
      </c>
      <c r="D210" s="82" t="s">
        <v>115</v>
      </c>
      <c r="E210" s="82" t="s">
        <v>303</v>
      </c>
      <c r="F210" s="72" t="s">
        <v>789</v>
      </c>
      <c r="G210" s="82" t="s">
        <v>790</v>
      </c>
      <c r="H210" s="72" t="s">
        <v>758</v>
      </c>
      <c r="I210" s="72" t="s">
        <v>307</v>
      </c>
      <c r="J210" s="72"/>
      <c r="K210" s="102">
        <v>2.6400000000766473</v>
      </c>
      <c r="L210" s="82" t="s">
        <v>128</v>
      </c>
      <c r="M210" s="83">
        <v>3.3500000000000002E-2</v>
      </c>
      <c r="N210" s="83">
        <v>1.0900000000371966E-2</v>
      </c>
      <c r="O210" s="102">
        <v>16595.176511000001</v>
      </c>
      <c r="P210" s="81">
        <v>106.92</v>
      </c>
      <c r="Q210" s="72"/>
      <c r="R210" s="102">
        <v>17.743562726</v>
      </c>
      <c r="S210" s="80">
        <v>4.8299920575925683E-5</v>
      </c>
      <c r="T210" s="80">
        <f t="shared" si="7"/>
        <v>1.1159342068169625E-3</v>
      </c>
      <c r="U210" s="80">
        <f>R210/'סכום נכסי הקרן'!$C$42</f>
        <v>3.4332248614791621E-4</v>
      </c>
    </row>
    <row r="211" spans="2:21">
      <c r="B211" s="100" t="s">
        <v>793</v>
      </c>
      <c r="C211" s="72" t="s">
        <v>794</v>
      </c>
      <c r="D211" s="82" t="s">
        <v>115</v>
      </c>
      <c r="E211" s="82" t="s">
        <v>303</v>
      </c>
      <c r="F211" s="72" t="s">
        <v>795</v>
      </c>
      <c r="G211" s="82" t="s">
        <v>679</v>
      </c>
      <c r="H211" s="72" t="s">
        <v>609</v>
      </c>
      <c r="I211" s="72" t="s">
        <v>126</v>
      </c>
      <c r="J211" s="72"/>
      <c r="K211" s="102">
        <v>3.8499999999904952</v>
      </c>
      <c r="L211" s="82" t="s">
        <v>128</v>
      </c>
      <c r="M211" s="83">
        <v>2.9500000000000002E-2</v>
      </c>
      <c r="N211" s="83">
        <v>1.7599999999847918E-2</v>
      </c>
      <c r="O211" s="102">
        <v>35189.568646</v>
      </c>
      <c r="P211" s="81">
        <v>104.64</v>
      </c>
      <c r="Q211" s="72"/>
      <c r="R211" s="102">
        <v>36.822364630999999</v>
      </c>
      <c r="S211" s="80">
        <v>1.1669969820205977E-4</v>
      </c>
      <c r="T211" s="80">
        <f t="shared" si="7"/>
        <v>2.3158447320958827E-3</v>
      </c>
      <c r="U211" s="80">
        <f>R211/'סכום נכסי הקרן'!$C$42</f>
        <v>7.1248068756989363E-4</v>
      </c>
    </row>
    <row r="212" spans="2:21">
      <c r="B212" s="100" t="s">
        <v>796</v>
      </c>
      <c r="C212" s="72" t="s">
        <v>797</v>
      </c>
      <c r="D212" s="82" t="s">
        <v>115</v>
      </c>
      <c r="E212" s="82" t="s">
        <v>303</v>
      </c>
      <c r="F212" s="72" t="s">
        <v>795</v>
      </c>
      <c r="G212" s="82" t="s">
        <v>679</v>
      </c>
      <c r="H212" s="72" t="s">
        <v>609</v>
      </c>
      <c r="I212" s="72" t="s">
        <v>126</v>
      </c>
      <c r="J212" s="72"/>
      <c r="K212" s="102">
        <v>5.7000000000381794</v>
      </c>
      <c r="L212" s="82" t="s">
        <v>128</v>
      </c>
      <c r="M212" s="83">
        <v>2.5499999999999998E-2</v>
      </c>
      <c r="N212" s="83">
        <v>2.2900000000076356E-2</v>
      </c>
      <c r="O212" s="102">
        <v>46366.457955999998</v>
      </c>
      <c r="P212" s="81">
        <v>101.68</v>
      </c>
      <c r="Q212" s="72"/>
      <c r="R212" s="102">
        <v>47.145413816000001</v>
      </c>
      <c r="S212" s="80">
        <v>1.1591614489E-4</v>
      </c>
      <c r="T212" s="80">
        <f t="shared" si="7"/>
        <v>2.9650854670084494E-3</v>
      </c>
      <c r="U212" s="80">
        <f>R212/'סכום נכסי הקרן'!$C$42</f>
        <v>9.1222269911237419E-4</v>
      </c>
    </row>
    <row r="213" spans="2:21">
      <c r="B213" s="100" t="s">
        <v>798</v>
      </c>
      <c r="C213" s="72" t="s">
        <v>799</v>
      </c>
      <c r="D213" s="82" t="s">
        <v>115</v>
      </c>
      <c r="E213" s="82" t="s">
        <v>303</v>
      </c>
      <c r="F213" s="72" t="s">
        <v>800</v>
      </c>
      <c r="G213" s="82" t="s">
        <v>422</v>
      </c>
      <c r="H213" s="72" t="s">
        <v>609</v>
      </c>
      <c r="I213" s="72" t="s">
        <v>126</v>
      </c>
      <c r="J213" s="72"/>
      <c r="K213" s="102">
        <v>1.470000007613822</v>
      </c>
      <c r="L213" s="82" t="s">
        <v>128</v>
      </c>
      <c r="M213" s="83">
        <v>4.3499999999999997E-2</v>
      </c>
      <c r="N213" s="83">
        <v>8.4000000288090553E-3</v>
      </c>
      <c r="O213" s="102">
        <v>90.52874300000002</v>
      </c>
      <c r="P213" s="81">
        <v>107.36</v>
      </c>
      <c r="Q213" s="72"/>
      <c r="R213" s="102">
        <v>9.7191658E-2</v>
      </c>
      <c r="S213" s="80">
        <v>5.2396899435682253E-7</v>
      </c>
      <c r="T213" s="80">
        <f t="shared" si="7"/>
        <v>6.112610948224485E-6</v>
      </c>
      <c r="U213" s="80">
        <f>R213/'סכום נכסי הקרן'!$C$42</f>
        <v>1.8805739395562923E-6</v>
      </c>
    </row>
    <row r="214" spans="2:21">
      <c r="B214" s="100" t="s">
        <v>801</v>
      </c>
      <c r="C214" s="72" t="s">
        <v>802</v>
      </c>
      <c r="D214" s="82" t="s">
        <v>115</v>
      </c>
      <c r="E214" s="82" t="s">
        <v>303</v>
      </c>
      <c r="F214" s="72" t="s">
        <v>800</v>
      </c>
      <c r="G214" s="82" t="s">
        <v>422</v>
      </c>
      <c r="H214" s="72" t="s">
        <v>609</v>
      </c>
      <c r="I214" s="72" t="s">
        <v>126</v>
      </c>
      <c r="J214" s="72"/>
      <c r="K214" s="102">
        <v>4.5499999999629797</v>
      </c>
      <c r="L214" s="82" t="s">
        <v>128</v>
      </c>
      <c r="M214" s="83">
        <v>3.27E-2</v>
      </c>
      <c r="N214" s="83">
        <v>1.4999999999753197E-2</v>
      </c>
      <c r="O214" s="102">
        <v>18630.952625999998</v>
      </c>
      <c r="P214" s="81">
        <v>108.74</v>
      </c>
      <c r="Q214" s="72"/>
      <c r="R214" s="102">
        <v>20.259297884999999</v>
      </c>
      <c r="S214" s="80">
        <v>5.903474610019867E-5</v>
      </c>
      <c r="T214" s="80">
        <f t="shared" si="7"/>
        <v>1.2741546816208459E-3</v>
      </c>
      <c r="U214" s="80">
        <f>R214/'סכום נכסי הקרן'!$C$42</f>
        <v>3.9199977055889829E-4</v>
      </c>
    </row>
    <row r="215" spans="2:21">
      <c r="B215" s="100" t="s">
        <v>803</v>
      </c>
      <c r="C215" s="72" t="s">
        <v>804</v>
      </c>
      <c r="D215" s="82" t="s">
        <v>115</v>
      </c>
      <c r="E215" s="82" t="s">
        <v>303</v>
      </c>
      <c r="F215" s="72" t="s">
        <v>805</v>
      </c>
      <c r="G215" s="82" t="s">
        <v>124</v>
      </c>
      <c r="H215" s="72" t="s">
        <v>603</v>
      </c>
      <c r="I215" s="72" t="s">
        <v>307</v>
      </c>
      <c r="J215" s="72"/>
      <c r="K215" s="102">
        <v>0.48999999999330596</v>
      </c>
      <c r="L215" s="82" t="s">
        <v>128</v>
      </c>
      <c r="M215" s="83">
        <v>3.3000000000000002E-2</v>
      </c>
      <c r="N215" s="83">
        <v>3.2300000002655309E-2</v>
      </c>
      <c r="O215" s="102">
        <v>4460.1835119999996</v>
      </c>
      <c r="P215" s="81">
        <v>100.48</v>
      </c>
      <c r="Q215" s="72"/>
      <c r="R215" s="102">
        <v>4.481592247</v>
      </c>
      <c r="S215" s="80">
        <v>3.1072056743545291E-5</v>
      </c>
      <c r="T215" s="80">
        <f t="shared" si="7"/>
        <v>2.8185783016985028E-4</v>
      </c>
      <c r="U215" s="80">
        <f>R215/'סכום נכסי הקרן'!$C$42</f>
        <v>8.6714907028602464E-5</v>
      </c>
    </row>
    <row r="216" spans="2:21">
      <c r="B216" s="100" t="s">
        <v>806</v>
      </c>
      <c r="C216" s="72" t="s">
        <v>807</v>
      </c>
      <c r="D216" s="82" t="s">
        <v>115</v>
      </c>
      <c r="E216" s="82" t="s">
        <v>303</v>
      </c>
      <c r="F216" s="72" t="s">
        <v>602</v>
      </c>
      <c r="G216" s="82" t="s">
        <v>124</v>
      </c>
      <c r="H216" s="72" t="s">
        <v>603</v>
      </c>
      <c r="I216" s="72" t="s">
        <v>307</v>
      </c>
      <c r="J216" s="72"/>
      <c r="K216" s="102">
        <v>3.3000000000262459</v>
      </c>
      <c r="L216" s="82" t="s">
        <v>128</v>
      </c>
      <c r="M216" s="83">
        <v>2.7999999999999997E-2</v>
      </c>
      <c r="N216" s="83">
        <v>3.2600000000183725E-2</v>
      </c>
      <c r="O216" s="102">
        <v>30913.407942999998</v>
      </c>
      <c r="P216" s="81">
        <v>98.6</v>
      </c>
      <c r="Q216" s="72"/>
      <c r="R216" s="102">
        <v>30.480619544</v>
      </c>
      <c r="S216" s="80">
        <v>9.6052945752533289E-5</v>
      </c>
      <c r="T216" s="80">
        <f t="shared" si="7"/>
        <v>1.9169975342258241E-3</v>
      </c>
      <c r="U216" s="80">
        <f>R216/'סכום נכסי הקרן'!$C$42</f>
        <v>5.8977344306624139E-4</v>
      </c>
    </row>
    <row r="217" spans="2:21">
      <c r="B217" s="100" t="s">
        <v>808</v>
      </c>
      <c r="C217" s="72" t="s">
        <v>809</v>
      </c>
      <c r="D217" s="82" t="s">
        <v>115</v>
      </c>
      <c r="E217" s="82" t="s">
        <v>303</v>
      </c>
      <c r="F217" s="72" t="s">
        <v>602</v>
      </c>
      <c r="G217" s="82" t="s">
        <v>124</v>
      </c>
      <c r="H217" s="72" t="s">
        <v>603</v>
      </c>
      <c r="I217" s="72" t="s">
        <v>307</v>
      </c>
      <c r="J217" s="72"/>
      <c r="K217" s="102">
        <v>0.16000000002956732</v>
      </c>
      <c r="L217" s="82" t="s">
        <v>128</v>
      </c>
      <c r="M217" s="83">
        <v>4.2999999999999997E-2</v>
      </c>
      <c r="N217" s="83">
        <v>4.8099999996414969E-2</v>
      </c>
      <c r="O217" s="102">
        <v>5394.6578509999999</v>
      </c>
      <c r="P217" s="81">
        <v>100.31</v>
      </c>
      <c r="Q217" s="72"/>
      <c r="R217" s="102">
        <v>5.4113814739999997</v>
      </c>
      <c r="S217" s="80">
        <v>8.1193002242438596E-5</v>
      </c>
      <c r="T217" s="80">
        <f t="shared" si="7"/>
        <v>3.4033445177971495E-4</v>
      </c>
      <c r="U217" s="80">
        <f>R217/'סכום נכסי הקרן'!$C$42</f>
        <v>1.047055188316894E-4</v>
      </c>
    </row>
    <row r="218" spans="2:21">
      <c r="B218" s="100" t="s">
        <v>810</v>
      </c>
      <c r="C218" s="72" t="s">
        <v>811</v>
      </c>
      <c r="D218" s="82" t="s">
        <v>115</v>
      </c>
      <c r="E218" s="82" t="s">
        <v>303</v>
      </c>
      <c r="F218" s="72" t="s">
        <v>602</v>
      </c>
      <c r="G218" s="82" t="s">
        <v>124</v>
      </c>
      <c r="H218" s="72" t="s">
        <v>603</v>
      </c>
      <c r="I218" s="72" t="s">
        <v>307</v>
      </c>
      <c r="J218" s="72"/>
      <c r="K218" s="102">
        <v>0.88000000001203305</v>
      </c>
      <c r="L218" s="82" t="s">
        <v>128</v>
      </c>
      <c r="M218" s="83">
        <v>4.2500000000000003E-2</v>
      </c>
      <c r="N218" s="83">
        <v>3.9000000000902479E-2</v>
      </c>
      <c r="O218" s="102">
        <v>16454.744639</v>
      </c>
      <c r="P218" s="81">
        <v>101.01</v>
      </c>
      <c r="Q218" s="72"/>
      <c r="R218" s="102">
        <v>16.620937734999998</v>
      </c>
      <c r="S218" s="80">
        <v>6.4184769122417821E-5</v>
      </c>
      <c r="T218" s="80">
        <f t="shared" si="7"/>
        <v>1.0453296924795589E-3</v>
      </c>
      <c r="U218" s="80">
        <f>R218/'סכום נכסי הקרן'!$C$42</f>
        <v>3.2160067024917703E-4</v>
      </c>
    </row>
    <row r="219" spans="2:21">
      <c r="B219" s="100" t="s">
        <v>812</v>
      </c>
      <c r="C219" s="72" t="s">
        <v>813</v>
      </c>
      <c r="D219" s="82" t="s">
        <v>115</v>
      </c>
      <c r="E219" s="82" t="s">
        <v>303</v>
      </c>
      <c r="F219" s="72" t="s">
        <v>602</v>
      </c>
      <c r="G219" s="82" t="s">
        <v>124</v>
      </c>
      <c r="H219" s="72" t="s">
        <v>603</v>
      </c>
      <c r="I219" s="72" t="s">
        <v>307</v>
      </c>
      <c r="J219" s="72"/>
      <c r="K219" s="102">
        <v>1.2999999999899627</v>
      </c>
      <c r="L219" s="82" t="s">
        <v>128</v>
      </c>
      <c r="M219" s="83">
        <v>3.7000000000000005E-2</v>
      </c>
      <c r="N219" s="83">
        <v>3.4699999999809293E-2</v>
      </c>
      <c r="O219" s="102">
        <v>19736.369322999999</v>
      </c>
      <c r="P219" s="81">
        <v>100.96</v>
      </c>
      <c r="Q219" s="72"/>
      <c r="R219" s="102">
        <v>19.925839354000001</v>
      </c>
      <c r="S219" s="80">
        <v>1.5053791908744364E-4</v>
      </c>
      <c r="T219" s="80">
        <f t="shared" si="7"/>
        <v>1.2531826938050866E-3</v>
      </c>
      <c r="U219" s="80">
        <f>R219/'סכום נכסי הקרן'!$C$42</f>
        <v>3.8554763838803522E-4</v>
      </c>
    </row>
    <row r="220" spans="2:21">
      <c r="B220" s="100" t="s">
        <v>814</v>
      </c>
      <c r="C220" s="72" t="s">
        <v>815</v>
      </c>
      <c r="D220" s="82" t="s">
        <v>115</v>
      </c>
      <c r="E220" s="82" t="s">
        <v>303</v>
      </c>
      <c r="F220" s="72" t="s">
        <v>816</v>
      </c>
      <c r="G220" s="82" t="s">
        <v>151</v>
      </c>
      <c r="H220" s="72" t="s">
        <v>609</v>
      </c>
      <c r="I220" s="72" t="s">
        <v>126</v>
      </c>
      <c r="J220" s="72"/>
      <c r="K220" s="102">
        <v>6.530000000112353</v>
      </c>
      <c r="L220" s="82" t="s">
        <v>128</v>
      </c>
      <c r="M220" s="83">
        <v>2.5000000000000001E-3</v>
      </c>
      <c r="N220" s="83">
        <v>6.5000000002675062E-3</v>
      </c>
      <c r="O220" s="102">
        <v>17253.390127999999</v>
      </c>
      <c r="P220" s="81">
        <v>97.5</v>
      </c>
      <c r="Q220" s="72"/>
      <c r="R220" s="102">
        <v>16.822054787000003</v>
      </c>
      <c r="S220" s="80">
        <v>3.4506780255999999E-5</v>
      </c>
      <c r="T220" s="80">
        <f t="shared" si="7"/>
        <v>1.057978414800253E-3</v>
      </c>
      <c r="U220" s="80">
        <f>R220/'סכום נכסי הקרן'!$C$42</f>
        <v>3.2549211005558095E-4</v>
      </c>
    </row>
    <row r="221" spans="2:21" s="106" customFormat="1">
      <c r="B221" s="100" t="s">
        <v>676</v>
      </c>
      <c r="C221" s="72" t="s">
        <v>677</v>
      </c>
      <c r="D221" s="82" t="s">
        <v>115</v>
      </c>
      <c r="E221" s="82" t="s">
        <v>303</v>
      </c>
      <c r="F221" s="72" t="s">
        <v>678</v>
      </c>
      <c r="G221" s="82" t="s">
        <v>679</v>
      </c>
      <c r="H221" s="72" t="s">
        <v>609</v>
      </c>
      <c r="I221" s="72" t="s">
        <v>126</v>
      </c>
      <c r="J221" s="72"/>
      <c r="K221" s="102">
        <v>4.7200000000148554</v>
      </c>
      <c r="L221" s="82" t="s">
        <v>128</v>
      </c>
      <c r="M221" s="83">
        <v>2.4E-2</v>
      </c>
      <c r="N221" s="83">
        <v>1.7800000000083561E-2</v>
      </c>
      <c r="O221" s="102">
        <v>20787.633342000001</v>
      </c>
      <c r="P221" s="81">
        <v>103.62</v>
      </c>
      <c r="Q221" s="72"/>
      <c r="R221" s="102">
        <v>21.540145669000001</v>
      </c>
      <c r="S221" s="80">
        <v>7.1789425971460538E-5</v>
      </c>
      <c r="T221" s="80">
        <f>IFERROR(R221/$R$11,0)</f>
        <v>1.3547101978924943E-3</v>
      </c>
      <c r="U221" s="80">
        <f>R221/'סכום נכסי הקרן'!$C$42</f>
        <v>4.1678305970835214E-4</v>
      </c>
    </row>
    <row r="222" spans="2:21">
      <c r="B222" s="100" t="s">
        <v>817</v>
      </c>
      <c r="C222" s="72" t="s">
        <v>818</v>
      </c>
      <c r="D222" s="82" t="s">
        <v>115</v>
      </c>
      <c r="E222" s="82" t="s">
        <v>303</v>
      </c>
      <c r="F222" s="72" t="s">
        <v>625</v>
      </c>
      <c r="G222" s="82" t="s">
        <v>152</v>
      </c>
      <c r="H222" s="72" t="s">
        <v>603</v>
      </c>
      <c r="I222" s="72" t="s">
        <v>307</v>
      </c>
      <c r="J222" s="72"/>
      <c r="K222" s="102">
        <v>2.4199999999601407</v>
      </c>
      <c r="L222" s="82" t="s">
        <v>128</v>
      </c>
      <c r="M222" s="83">
        <v>4.1399999999999999E-2</v>
      </c>
      <c r="N222" s="83">
        <v>1.6599999999848153E-2</v>
      </c>
      <c r="O222" s="102">
        <v>19500.679111000001</v>
      </c>
      <c r="P222" s="81">
        <v>106</v>
      </c>
      <c r="Q222" s="102">
        <v>0.40366405099999997</v>
      </c>
      <c r="R222" s="102">
        <v>21.074383902000001</v>
      </c>
      <c r="S222" s="80">
        <v>3.4648966788512119E-5</v>
      </c>
      <c r="T222" s="80">
        <f t="shared" si="7"/>
        <v>1.3254173497734862E-3</v>
      </c>
      <c r="U222" s="80">
        <f>R222/'סכום נכסי הקרן'!$C$42</f>
        <v>4.0777097514177452E-4</v>
      </c>
    </row>
    <row r="223" spans="2:21">
      <c r="B223" s="100" t="s">
        <v>819</v>
      </c>
      <c r="C223" s="72" t="s">
        <v>820</v>
      </c>
      <c r="D223" s="82" t="s">
        <v>115</v>
      </c>
      <c r="E223" s="82" t="s">
        <v>303</v>
      </c>
      <c r="F223" s="72" t="s">
        <v>625</v>
      </c>
      <c r="G223" s="82" t="s">
        <v>152</v>
      </c>
      <c r="H223" s="72" t="s">
        <v>603</v>
      </c>
      <c r="I223" s="72" t="s">
        <v>307</v>
      </c>
      <c r="J223" s="72"/>
      <c r="K223" s="102">
        <v>4.4599999999973798</v>
      </c>
      <c r="L223" s="82" t="s">
        <v>128</v>
      </c>
      <c r="M223" s="83">
        <v>2.5000000000000001E-2</v>
      </c>
      <c r="N223" s="83">
        <v>2.9699999999942547E-2</v>
      </c>
      <c r="O223" s="102">
        <v>98773.755150000012</v>
      </c>
      <c r="P223" s="81">
        <v>97.94</v>
      </c>
      <c r="Q223" s="102">
        <v>2.4693438860000003</v>
      </c>
      <c r="R223" s="102">
        <v>99.208357480999993</v>
      </c>
      <c r="S223" s="80">
        <v>8.0633044677191483E-5</v>
      </c>
      <c r="T223" s="80">
        <f t="shared" si="7"/>
        <v>6.2394459007349065E-3</v>
      </c>
      <c r="U223" s="80">
        <f>R223/'סכום נכסי הקרן'!$C$42</f>
        <v>1.9195953182005922E-3</v>
      </c>
    </row>
    <row r="224" spans="2:21">
      <c r="B224" s="100" t="s">
        <v>821</v>
      </c>
      <c r="C224" s="72" t="s">
        <v>822</v>
      </c>
      <c r="D224" s="82" t="s">
        <v>115</v>
      </c>
      <c r="E224" s="82" t="s">
        <v>303</v>
      </c>
      <c r="F224" s="72" t="s">
        <v>625</v>
      </c>
      <c r="G224" s="82" t="s">
        <v>152</v>
      </c>
      <c r="H224" s="72" t="s">
        <v>603</v>
      </c>
      <c r="I224" s="72" t="s">
        <v>307</v>
      </c>
      <c r="J224" s="72"/>
      <c r="K224" s="102">
        <v>3.060000000028086</v>
      </c>
      <c r="L224" s="82" t="s">
        <v>128</v>
      </c>
      <c r="M224" s="83">
        <v>3.5499999999999997E-2</v>
      </c>
      <c r="N224" s="83">
        <v>2.1500000000200616E-2</v>
      </c>
      <c r="O224" s="102">
        <v>37597.195041999999</v>
      </c>
      <c r="P224" s="81">
        <v>104.29</v>
      </c>
      <c r="Q224" s="102">
        <v>0.66735021800000005</v>
      </c>
      <c r="R224" s="102">
        <v>39.877463247999998</v>
      </c>
      <c r="S224" s="80">
        <v>5.2906552517892473E-5</v>
      </c>
      <c r="T224" s="80">
        <f t="shared" si="7"/>
        <v>2.5079870377058937E-3</v>
      </c>
      <c r="U224" s="80">
        <f>R224/'סכום נכסי הקרן'!$C$42</f>
        <v>7.7159418516970478E-4</v>
      </c>
    </row>
    <row r="225" spans="2:21">
      <c r="B225" s="100" t="s">
        <v>823</v>
      </c>
      <c r="C225" s="72" t="s">
        <v>824</v>
      </c>
      <c r="D225" s="82" t="s">
        <v>115</v>
      </c>
      <c r="E225" s="82" t="s">
        <v>303</v>
      </c>
      <c r="F225" s="72" t="s">
        <v>784</v>
      </c>
      <c r="G225" s="82" t="s">
        <v>123</v>
      </c>
      <c r="H225" s="72" t="s">
        <v>609</v>
      </c>
      <c r="I225" s="72" t="s">
        <v>126</v>
      </c>
      <c r="J225" s="72"/>
      <c r="K225" s="102">
        <v>1.7500000000757443</v>
      </c>
      <c r="L225" s="82" t="s">
        <v>128</v>
      </c>
      <c r="M225" s="83">
        <v>2.6499999999999999E-2</v>
      </c>
      <c r="N225" s="83">
        <v>1.4000000000302975E-2</v>
      </c>
      <c r="O225" s="102">
        <v>12887.83807</v>
      </c>
      <c r="P225" s="81">
        <v>102.44</v>
      </c>
      <c r="Q225" s="72"/>
      <c r="R225" s="102">
        <v>13.202301744000001</v>
      </c>
      <c r="S225" s="80">
        <v>5.2304084418749049E-5</v>
      </c>
      <c r="T225" s="80">
        <f t="shared" si="7"/>
        <v>8.3032367018718439E-4</v>
      </c>
      <c r="U225" s="80">
        <f>R225/'סכום נכסי הקרן'!$C$42</f>
        <v>2.5545304106166182E-4</v>
      </c>
    </row>
    <row r="226" spans="2:21">
      <c r="B226" s="100" t="s">
        <v>825</v>
      </c>
      <c r="C226" s="72" t="s">
        <v>826</v>
      </c>
      <c r="D226" s="82" t="s">
        <v>115</v>
      </c>
      <c r="E226" s="82" t="s">
        <v>303</v>
      </c>
      <c r="F226" s="72" t="s">
        <v>827</v>
      </c>
      <c r="G226" s="82" t="s">
        <v>418</v>
      </c>
      <c r="H226" s="72" t="s">
        <v>603</v>
      </c>
      <c r="I226" s="72" t="s">
        <v>307</v>
      </c>
      <c r="J226" s="72"/>
      <c r="K226" s="102">
        <v>0.72999999997349785</v>
      </c>
      <c r="L226" s="82" t="s">
        <v>128</v>
      </c>
      <c r="M226" s="83">
        <v>7.0000000000000007E-2</v>
      </c>
      <c r="N226" s="83">
        <v>6.9100000000416467E-2</v>
      </c>
      <c r="O226" s="102">
        <v>12960.231302</v>
      </c>
      <c r="P226" s="81">
        <v>101.9</v>
      </c>
      <c r="Q226" s="72"/>
      <c r="R226" s="102">
        <v>13.206476295</v>
      </c>
      <c r="S226" s="80">
        <v>3.0593315900899498E-5</v>
      </c>
      <c r="T226" s="80">
        <f t="shared" si="7"/>
        <v>8.3058621747438585E-4</v>
      </c>
      <c r="U226" s="80">
        <f>R226/'סכום נכסי הקרן'!$C$42</f>
        <v>2.5553381498795853E-4</v>
      </c>
    </row>
    <row r="227" spans="2:21">
      <c r="B227" s="100" t="s">
        <v>828</v>
      </c>
      <c r="C227" s="72" t="s">
        <v>829</v>
      </c>
      <c r="D227" s="82" t="s">
        <v>115</v>
      </c>
      <c r="E227" s="82" t="s">
        <v>303</v>
      </c>
      <c r="F227" s="72" t="s">
        <v>830</v>
      </c>
      <c r="G227" s="82" t="s">
        <v>151</v>
      </c>
      <c r="H227" s="72" t="s">
        <v>629</v>
      </c>
      <c r="I227" s="72" t="s">
        <v>126</v>
      </c>
      <c r="J227" s="72"/>
      <c r="K227" s="102">
        <v>4.0600000000415655</v>
      </c>
      <c r="L227" s="82" t="s">
        <v>128</v>
      </c>
      <c r="M227" s="83">
        <v>3.4500000000000003E-2</v>
      </c>
      <c r="N227" s="83">
        <v>1.6300000000232868E-2</v>
      </c>
      <c r="O227" s="102">
        <v>36713.122738999999</v>
      </c>
      <c r="P227" s="81">
        <v>108.78</v>
      </c>
      <c r="Q227" s="72"/>
      <c r="R227" s="102">
        <v>39.936533689000001</v>
      </c>
      <c r="S227" s="80">
        <v>6.9005829737284462E-5</v>
      </c>
      <c r="T227" s="80">
        <f t="shared" si="7"/>
        <v>2.511702116055242E-3</v>
      </c>
      <c r="U227" s="80">
        <f>R227/'סכום נכסי הקרן'!$C$42</f>
        <v>7.7273714675950192E-4</v>
      </c>
    </row>
    <row r="228" spans="2:21">
      <c r="B228" s="100" t="s">
        <v>831</v>
      </c>
      <c r="C228" s="72" t="s">
        <v>832</v>
      </c>
      <c r="D228" s="82" t="s">
        <v>115</v>
      </c>
      <c r="E228" s="82" t="s">
        <v>303</v>
      </c>
      <c r="F228" s="72" t="s">
        <v>833</v>
      </c>
      <c r="G228" s="82" t="s">
        <v>426</v>
      </c>
      <c r="H228" s="72" t="s">
        <v>633</v>
      </c>
      <c r="I228" s="72" t="s">
        <v>307</v>
      </c>
      <c r="J228" s="72"/>
      <c r="K228" s="102">
        <v>2.1500000000035215</v>
      </c>
      <c r="L228" s="82" t="s">
        <v>128</v>
      </c>
      <c r="M228" s="83">
        <v>5.9000000000000004E-2</v>
      </c>
      <c r="N228" s="83">
        <v>3.2900000000302854E-2</v>
      </c>
      <c r="O228" s="102">
        <v>40298.282874999997</v>
      </c>
      <c r="P228" s="81">
        <v>105.7</v>
      </c>
      <c r="Q228" s="72"/>
      <c r="R228" s="102">
        <v>42.595284999</v>
      </c>
      <c r="S228" s="80">
        <v>4.5044592839056997E-5</v>
      </c>
      <c r="T228" s="80">
        <f t="shared" si="7"/>
        <v>2.6789172114712722E-3</v>
      </c>
      <c r="U228" s="80">
        <f>R228/'סכום נכסי הקרן'!$C$42</f>
        <v>8.2418166914173313E-4</v>
      </c>
    </row>
    <row r="229" spans="2:21">
      <c r="B229" s="100" t="s">
        <v>834</v>
      </c>
      <c r="C229" s="72" t="s">
        <v>835</v>
      </c>
      <c r="D229" s="82" t="s">
        <v>115</v>
      </c>
      <c r="E229" s="82" t="s">
        <v>303</v>
      </c>
      <c r="F229" s="72" t="s">
        <v>833</v>
      </c>
      <c r="G229" s="82" t="s">
        <v>426</v>
      </c>
      <c r="H229" s="72" t="s">
        <v>633</v>
      </c>
      <c r="I229" s="72" t="s">
        <v>307</v>
      </c>
      <c r="J229" s="72"/>
      <c r="K229" s="102">
        <v>4.8299999998552288</v>
      </c>
      <c r="L229" s="82" t="s">
        <v>128</v>
      </c>
      <c r="M229" s="83">
        <v>2.7000000000000003E-2</v>
      </c>
      <c r="N229" s="83">
        <v>4.6399999998637448E-2</v>
      </c>
      <c r="O229" s="102">
        <v>6382.5897250000007</v>
      </c>
      <c r="P229" s="81">
        <v>91.99</v>
      </c>
      <c r="Q229" s="72"/>
      <c r="R229" s="102">
        <v>5.8713442950000001</v>
      </c>
      <c r="S229" s="80">
        <v>7.4418203284284205E-6</v>
      </c>
      <c r="T229" s="80">
        <f t="shared" si="7"/>
        <v>3.6926259060641163E-4</v>
      </c>
      <c r="U229" s="80">
        <f>R229/'סכום נכסי הקרן'!$C$42</f>
        <v>1.1360539884338132E-4</v>
      </c>
    </row>
    <row r="230" spans="2:21">
      <c r="B230" s="100" t="s">
        <v>836</v>
      </c>
      <c r="C230" s="72" t="s">
        <v>837</v>
      </c>
      <c r="D230" s="82" t="s">
        <v>115</v>
      </c>
      <c r="E230" s="82" t="s">
        <v>303</v>
      </c>
      <c r="F230" s="72" t="s">
        <v>838</v>
      </c>
      <c r="G230" s="82" t="s">
        <v>418</v>
      </c>
      <c r="H230" s="72" t="s">
        <v>629</v>
      </c>
      <c r="I230" s="72" t="s">
        <v>126</v>
      </c>
      <c r="J230" s="72"/>
      <c r="K230" s="102">
        <v>2.4100000000071793</v>
      </c>
      <c r="L230" s="82" t="s">
        <v>128</v>
      </c>
      <c r="M230" s="83">
        <v>4.5999999999999999E-2</v>
      </c>
      <c r="N230" s="83">
        <v>6.0900000000756585E-2</v>
      </c>
      <c r="O230" s="102">
        <v>18498.313211000001</v>
      </c>
      <c r="P230" s="81">
        <v>97.89</v>
      </c>
      <c r="Q230" s="72"/>
      <c r="R230" s="102">
        <v>18.107998807000001</v>
      </c>
      <c r="S230" s="80">
        <v>8.2255345630949985E-5</v>
      </c>
      <c r="T230" s="80">
        <f t="shared" si="7"/>
        <v>1.1388544452869001E-3</v>
      </c>
      <c r="U230" s="80">
        <f>R230/'סכום נכסי הקרן'!$C$42</f>
        <v>3.5037400693339996E-4</v>
      </c>
    </row>
    <row r="231" spans="2:21">
      <c r="B231" s="100" t="s">
        <v>839</v>
      </c>
      <c r="C231" s="72" t="s">
        <v>840</v>
      </c>
      <c r="D231" s="82" t="s">
        <v>115</v>
      </c>
      <c r="E231" s="82" t="s">
        <v>303</v>
      </c>
      <c r="F231" s="72" t="s">
        <v>841</v>
      </c>
      <c r="G231" s="82" t="s">
        <v>418</v>
      </c>
      <c r="H231" s="72" t="s">
        <v>629</v>
      </c>
      <c r="I231" s="72" t="s">
        <v>126</v>
      </c>
      <c r="J231" s="72"/>
      <c r="K231" s="102">
        <v>3.9399999999645976</v>
      </c>
      <c r="L231" s="82" t="s">
        <v>128</v>
      </c>
      <c r="M231" s="83">
        <v>5.2400000000000002E-2</v>
      </c>
      <c r="N231" s="83">
        <v>2.5099999999987049E-2</v>
      </c>
      <c r="O231" s="102">
        <v>20441.383913999998</v>
      </c>
      <c r="P231" s="81">
        <v>113.31</v>
      </c>
      <c r="Q231" s="72"/>
      <c r="R231" s="102">
        <v>23.162131352999999</v>
      </c>
      <c r="S231" s="80">
        <v>8.1765535655999998E-5</v>
      </c>
      <c r="T231" s="80">
        <f t="shared" si="7"/>
        <v>1.456720675477739E-3</v>
      </c>
      <c r="U231" s="80">
        <f>R231/'סכום נכסי הקרן'!$C$42</f>
        <v>4.4816707013097283E-4</v>
      </c>
    </row>
    <row r="232" spans="2:21">
      <c r="B232" s="100" t="s">
        <v>842</v>
      </c>
      <c r="C232" s="72" t="s">
        <v>843</v>
      </c>
      <c r="D232" s="82" t="s">
        <v>115</v>
      </c>
      <c r="E232" s="82" t="s">
        <v>303</v>
      </c>
      <c r="F232" s="72" t="s">
        <v>844</v>
      </c>
      <c r="G232" s="82" t="s">
        <v>845</v>
      </c>
      <c r="H232" s="72" t="s">
        <v>846</v>
      </c>
      <c r="I232" s="72" t="s">
        <v>126</v>
      </c>
      <c r="J232" s="72"/>
      <c r="K232" s="102">
        <v>5.0399999999897922</v>
      </c>
      <c r="L232" s="82" t="s">
        <v>128</v>
      </c>
      <c r="M232" s="83">
        <v>0.04</v>
      </c>
      <c r="N232" s="83">
        <v>-1.9999999994896209E-4</v>
      </c>
      <c r="O232" s="102">
        <v>35187.949999999997</v>
      </c>
      <c r="P232" s="81">
        <v>122.5</v>
      </c>
      <c r="Q232" s="72"/>
      <c r="R232" s="102">
        <v>43.105237060999997</v>
      </c>
      <c r="S232" s="80">
        <v>1.1729316666666666E-4</v>
      </c>
      <c r="T232" s="80">
        <f t="shared" si="7"/>
        <v>2.7109892907154686E-3</v>
      </c>
      <c r="U232" s="80">
        <f>R232/'סכום נכסי הקרן'!$C$42</f>
        <v>8.3404879743190165E-4</v>
      </c>
    </row>
    <row r="233" spans="2:21">
      <c r="B233" s="100" t="s">
        <v>847</v>
      </c>
      <c r="C233" s="72" t="s">
        <v>848</v>
      </c>
      <c r="D233" s="82" t="s">
        <v>115</v>
      </c>
      <c r="E233" s="82" t="s">
        <v>303</v>
      </c>
      <c r="F233" s="72" t="s">
        <v>844</v>
      </c>
      <c r="G233" s="82" t="s">
        <v>845</v>
      </c>
      <c r="H233" s="72" t="s">
        <v>846</v>
      </c>
      <c r="I233" s="72" t="s">
        <v>126</v>
      </c>
      <c r="J233" s="72"/>
      <c r="K233" s="102">
        <v>2.970000000008568</v>
      </c>
      <c r="L233" s="82" t="s">
        <v>128</v>
      </c>
      <c r="M233" s="83">
        <v>4.2500000000000003E-2</v>
      </c>
      <c r="N233" s="83">
        <v>5.6299999999628737E-2</v>
      </c>
      <c r="O233" s="102">
        <v>21822.647459999996</v>
      </c>
      <c r="P233" s="81">
        <v>96.27</v>
      </c>
      <c r="Q233" s="72"/>
      <c r="R233" s="102">
        <v>21.008662705999999</v>
      </c>
      <c r="S233" s="80">
        <v>3.2310570405896935E-5</v>
      </c>
      <c r="T233" s="80">
        <f t="shared" si="7"/>
        <v>1.3212839898692852E-3</v>
      </c>
      <c r="U233" s="80">
        <f>R233/'סכום נכסי הקרן'!$C$42</f>
        <v>4.0649932723476923E-4</v>
      </c>
    </row>
    <row r="234" spans="2:21">
      <c r="B234" s="100" t="s">
        <v>849</v>
      </c>
      <c r="C234" s="72" t="s">
        <v>850</v>
      </c>
      <c r="D234" s="82" t="s">
        <v>115</v>
      </c>
      <c r="E234" s="82" t="s">
        <v>303</v>
      </c>
      <c r="F234" s="72" t="s">
        <v>844</v>
      </c>
      <c r="G234" s="82" t="s">
        <v>845</v>
      </c>
      <c r="H234" s="72" t="s">
        <v>846</v>
      </c>
      <c r="I234" s="72" t="s">
        <v>126</v>
      </c>
      <c r="J234" s="72"/>
      <c r="K234" s="102">
        <v>4.650000000031385</v>
      </c>
      <c r="L234" s="82" t="s">
        <v>128</v>
      </c>
      <c r="M234" s="83">
        <v>3.1600000000000003E-2</v>
      </c>
      <c r="N234" s="83">
        <v>5.5800000000627695E-2</v>
      </c>
      <c r="O234" s="102">
        <v>35187.949999999997</v>
      </c>
      <c r="P234" s="81">
        <v>90.55</v>
      </c>
      <c r="Q234" s="72"/>
      <c r="R234" s="102">
        <v>31.862689899999999</v>
      </c>
      <c r="S234" s="80">
        <v>1.5364508058213002E-4</v>
      </c>
      <c r="T234" s="80">
        <f t="shared" si="7"/>
        <v>2.0039191750656389E-3</v>
      </c>
      <c r="U234" s="80">
        <f>R234/'סכום נכסי הקרן'!$C$42</f>
        <v>6.1651530083068945E-4</v>
      </c>
    </row>
    <row r="235" spans="2:21">
      <c r="B235" s="100" t="s">
        <v>851</v>
      </c>
      <c r="C235" s="72" t="s">
        <v>852</v>
      </c>
      <c r="D235" s="82" t="s">
        <v>115</v>
      </c>
      <c r="E235" s="82" t="s">
        <v>303</v>
      </c>
      <c r="F235" s="72" t="s">
        <v>853</v>
      </c>
      <c r="G235" s="82" t="s">
        <v>418</v>
      </c>
      <c r="H235" s="72" t="s">
        <v>854</v>
      </c>
      <c r="I235" s="72" t="s">
        <v>126</v>
      </c>
      <c r="J235" s="72"/>
      <c r="K235" s="102">
        <v>2.6500000000024011</v>
      </c>
      <c r="L235" s="82" t="s">
        <v>128</v>
      </c>
      <c r="M235" s="83">
        <v>4.9500000000000002E-2</v>
      </c>
      <c r="N235" s="83">
        <v>0.25760000000159478</v>
      </c>
      <c r="O235" s="102">
        <v>33524.061568999998</v>
      </c>
      <c r="P235" s="81">
        <v>62.1</v>
      </c>
      <c r="Q235" s="72"/>
      <c r="R235" s="102">
        <v>20.818442243</v>
      </c>
      <c r="S235" s="80">
        <v>5.7865266933562035E-5</v>
      </c>
      <c r="T235" s="80">
        <f t="shared" si="7"/>
        <v>1.3093205795454265E-3</v>
      </c>
      <c r="U235" s="80">
        <f>R235/'סכום נכסי הקרן'!$C$42</f>
        <v>4.0281872693584099E-4</v>
      </c>
    </row>
    <row r="236" spans="2:21">
      <c r="B236" s="100" t="s">
        <v>855</v>
      </c>
      <c r="C236" s="72" t="s">
        <v>856</v>
      </c>
      <c r="D236" s="82" t="s">
        <v>115</v>
      </c>
      <c r="E236" s="82" t="s">
        <v>303</v>
      </c>
      <c r="F236" s="72" t="s">
        <v>853</v>
      </c>
      <c r="G236" s="82" t="s">
        <v>418</v>
      </c>
      <c r="H236" s="72" t="s">
        <v>854</v>
      </c>
      <c r="I236" s="72" t="s">
        <v>126</v>
      </c>
      <c r="J236" s="72"/>
      <c r="K236" s="102">
        <v>3.1299999999872035</v>
      </c>
      <c r="L236" s="82" t="s">
        <v>128</v>
      </c>
      <c r="M236" s="83">
        <v>0.04</v>
      </c>
      <c r="N236" s="83">
        <v>9.2399999999656118E-2</v>
      </c>
      <c r="O236" s="102">
        <v>57488.599039000001</v>
      </c>
      <c r="P236" s="81">
        <v>87</v>
      </c>
      <c r="Q236" s="72"/>
      <c r="R236" s="102">
        <v>50.015082128000003</v>
      </c>
      <c r="S236" s="80">
        <v>7.0087619631595187E-5</v>
      </c>
      <c r="T236" s="80">
        <f t="shared" si="7"/>
        <v>3.1455656265474922E-3</v>
      </c>
      <c r="U236" s="80">
        <f>R236/'סכום נכסי הקרן'!$C$42</f>
        <v>9.6774828179888115E-4</v>
      </c>
    </row>
    <row r="237" spans="2:21">
      <c r="B237" s="100" t="s">
        <v>857</v>
      </c>
      <c r="C237" s="72" t="s">
        <v>858</v>
      </c>
      <c r="D237" s="82" t="s">
        <v>115</v>
      </c>
      <c r="E237" s="82" t="s">
        <v>303</v>
      </c>
      <c r="F237" s="72" t="s">
        <v>830</v>
      </c>
      <c r="G237" s="82" t="s">
        <v>151</v>
      </c>
      <c r="H237" s="72" t="s">
        <v>640</v>
      </c>
      <c r="I237" s="72"/>
      <c r="J237" s="72"/>
      <c r="K237" s="102">
        <v>3.2099999999467759</v>
      </c>
      <c r="L237" s="82" t="s">
        <v>128</v>
      </c>
      <c r="M237" s="83">
        <v>4.2500000000000003E-2</v>
      </c>
      <c r="N237" s="83">
        <v>1.4899999999564525E-2</v>
      </c>
      <c r="O237" s="102">
        <v>3737.2891850000001</v>
      </c>
      <c r="P237" s="81">
        <v>110.6</v>
      </c>
      <c r="Q237" s="72"/>
      <c r="R237" s="102">
        <v>4.1334418820000005</v>
      </c>
      <c r="S237" s="80">
        <v>3.2190259991386738E-5</v>
      </c>
      <c r="T237" s="80">
        <f t="shared" si="7"/>
        <v>2.5996183851254831E-4</v>
      </c>
      <c r="U237" s="80">
        <f>R237/'סכום נכסי הקרן'!$C$42</f>
        <v>7.9978500664735201E-5</v>
      </c>
    </row>
    <row r="238" spans="2:21">
      <c r="B238" s="71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102"/>
      <c r="P238" s="81"/>
      <c r="Q238" s="72"/>
      <c r="R238" s="72"/>
      <c r="S238" s="72"/>
      <c r="T238" s="80"/>
      <c r="U238" s="72"/>
    </row>
    <row r="239" spans="2:21">
      <c r="B239" s="85" t="s">
        <v>46</v>
      </c>
      <c r="C239" s="70"/>
      <c r="D239" s="70"/>
      <c r="E239" s="70"/>
      <c r="F239" s="70"/>
      <c r="G239" s="70"/>
      <c r="H239" s="70"/>
      <c r="I239" s="70"/>
      <c r="J239" s="70"/>
      <c r="K239" s="101">
        <v>3.6385059274033735</v>
      </c>
      <c r="L239" s="70"/>
      <c r="M239" s="70"/>
      <c r="N239" s="87">
        <v>6.1326634482697984E-2</v>
      </c>
      <c r="O239" s="101"/>
      <c r="P239" s="79"/>
      <c r="Q239" s="70"/>
      <c r="R239" s="101">
        <v>509.71273031799996</v>
      </c>
      <c r="S239" s="70"/>
      <c r="T239" s="78">
        <f t="shared" si="7"/>
        <v>3.2057027114314698E-2</v>
      </c>
      <c r="U239" s="78">
        <f>R239/'סכום נכסי הקרן'!$C$42</f>
        <v>9.8624974305522722E-3</v>
      </c>
    </row>
    <row r="240" spans="2:21">
      <c r="B240" s="100" t="s">
        <v>859</v>
      </c>
      <c r="C240" s="72" t="s">
        <v>860</v>
      </c>
      <c r="D240" s="82" t="s">
        <v>115</v>
      </c>
      <c r="E240" s="82" t="s">
        <v>303</v>
      </c>
      <c r="F240" s="72" t="s">
        <v>697</v>
      </c>
      <c r="G240" s="82" t="s">
        <v>122</v>
      </c>
      <c r="H240" s="72" t="s">
        <v>389</v>
      </c>
      <c r="I240" s="72" t="s">
        <v>307</v>
      </c>
      <c r="J240" s="72"/>
      <c r="K240" s="102">
        <v>2.3800000000051402</v>
      </c>
      <c r="L240" s="82" t="s">
        <v>128</v>
      </c>
      <c r="M240" s="83">
        <v>3.49E-2</v>
      </c>
      <c r="N240" s="83">
        <v>3.780000000007238E-2</v>
      </c>
      <c r="O240" s="102">
        <v>213575.32251900004</v>
      </c>
      <c r="P240" s="81">
        <v>89.27</v>
      </c>
      <c r="Q240" s="72"/>
      <c r="R240" s="102">
        <v>190.65868887899998</v>
      </c>
      <c r="S240" s="80">
        <v>1.2719273536258938E-4</v>
      </c>
      <c r="T240" s="80">
        <f t="shared" si="7"/>
        <v>1.1990971375505304E-2</v>
      </c>
      <c r="U240" s="80">
        <f>R240/'סכום נכסי הקרן'!$C$42</f>
        <v>3.6890795880426125E-3</v>
      </c>
    </row>
    <row r="241" spans="2:21">
      <c r="B241" s="100" t="s">
        <v>861</v>
      </c>
      <c r="C241" s="72" t="s">
        <v>862</v>
      </c>
      <c r="D241" s="82" t="s">
        <v>115</v>
      </c>
      <c r="E241" s="82" t="s">
        <v>303</v>
      </c>
      <c r="F241" s="72" t="s">
        <v>697</v>
      </c>
      <c r="G241" s="82" t="s">
        <v>122</v>
      </c>
      <c r="H241" s="72" t="s">
        <v>389</v>
      </c>
      <c r="I241" s="72" t="s">
        <v>307</v>
      </c>
      <c r="J241" s="72"/>
      <c r="K241" s="102">
        <v>5.2699999999701159</v>
      </c>
      <c r="L241" s="82" t="s">
        <v>128</v>
      </c>
      <c r="M241" s="83">
        <v>3.7699999999999997E-2</v>
      </c>
      <c r="N241" s="83">
        <v>3.1099999999470461E-2</v>
      </c>
      <c r="O241" s="102">
        <v>19408.969461000001</v>
      </c>
      <c r="P241" s="81">
        <v>98.27</v>
      </c>
      <c r="Q241" s="72"/>
      <c r="R241" s="102">
        <v>19.073194190999999</v>
      </c>
      <c r="S241" s="80">
        <v>1.3750793111485816E-4</v>
      </c>
      <c r="T241" s="80">
        <f t="shared" si="7"/>
        <v>1.1995578430148627E-3</v>
      </c>
      <c r="U241" s="80">
        <f>R241/'סכום נכסי הקרן'!$C$42</f>
        <v>3.6904969703975066E-4</v>
      </c>
    </row>
    <row r="242" spans="2:21">
      <c r="B242" s="100" t="s">
        <v>863</v>
      </c>
      <c r="C242" s="72" t="s">
        <v>864</v>
      </c>
      <c r="D242" s="82" t="s">
        <v>115</v>
      </c>
      <c r="E242" s="82" t="s">
        <v>303</v>
      </c>
      <c r="F242" s="72" t="s">
        <v>865</v>
      </c>
      <c r="G242" s="82" t="s">
        <v>122</v>
      </c>
      <c r="H242" s="72" t="s">
        <v>595</v>
      </c>
      <c r="I242" s="72" t="s">
        <v>126</v>
      </c>
      <c r="J242" s="72"/>
      <c r="K242" s="102">
        <v>4.5399999999863585</v>
      </c>
      <c r="L242" s="82" t="s">
        <v>128</v>
      </c>
      <c r="M242" s="83">
        <v>4.6900000000000004E-2</v>
      </c>
      <c r="N242" s="83">
        <v>8.109999999965424E-2</v>
      </c>
      <c r="O242" s="102">
        <v>106206.35473200001</v>
      </c>
      <c r="P242" s="81">
        <v>80.06</v>
      </c>
      <c r="Q242" s="72"/>
      <c r="R242" s="102">
        <v>85.028812153999979</v>
      </c>
      <c r="S242" s="80">
        <v>5.7341102762074219E-5</v>
      </c>
      <c r="T242" s="80">
        <f t="shared" si="7"/>
        <v>5.3476610933735017E-3</v>
      </c>
      <c r="U242" s="80">
        <f>R242/'סכום נכסי הקרן'!$C$42</f>
        <v>1.6452334648745235E-3</v>
      </c>
    </row>
    <row r="243" spans="2:21">
      <c r="B243" s="100" t="s">
        <v>866</v>
      </c>
      <c r="C243" s="72" t="s">
        <v>867</v>
      </c>
      <c r="D243" s="82" t="s">
        <v>115</v>
      </c>
      <c r="E243" s="82" t="s">
        <v>303</v>
      </c>
      <c r="F243" s="72" t="s">
        <v>865</v>
      </c>
      <c r="G243" s="82" t="s">
        <v>122</v>
      </c>
      <c r="H243" s="72" t="s">
        <v>595</v>
      </c>
      <c r="I243" s="72" t="s">
        <v>126</v>
      </c>
      <c r="J243" s="72"/>
      <c r="K243" s="102">
        <v>4.7500000000114593</v>
      </c>
      <c r="L243" s="82" t="s">
        <v>128</v>
      </c>
      <c r="M243" s="83">
        <v>4.6900000000000004E-2</v>
      </c>
      <c r="N243" s="83">
        <v>8.1100000000213154E-2</v>
      </c>
      <c r="O243" s="102">
        <v>215546.86813399999</v>
      </c>
      <c r="P243" s="81">
        <v>80.97</v>
      </c>
      <c r="Q243" s="72"/>
      <c r="R243" s="102">
        <v>174.528309648</v>
      </c>
      <c r="S243" s="80">
        <v>1.4021530519240679E-4</v>
      </c>
      <c r="T243" s="80">
        <f t="shared" si="7"/>
        <v>1.0976494055996841E-2</v>
      </c>
      <c r="U243" s="80">
        <f>R243/'סכום נכסי הקרן'!$C$42</f>
        <v>3.3769707976258603E-3</v>
      </c>
    </row>
    <row r="244" spans="2:21">
      <c r="B244" s="100" t="s">
        <v>868</v>
      </c>
      <c r="C244" s="72" t="s">
        <v>869</v>
      </c>
      <c r="D244" s="82" t="s">
        <v>115</v>
      </c>
      <c r="E244" s="82" t="s">
        <v>303</v>
      </c>
      <c r="F244" s="72" t="s">
        <v>870</v>
      </c>
      <c r="G244" s="82" t="s">
        <v>122</v>
      </c>
      <c r="H244" s="72" t="s">
        <v>609</v>
      </c>
      <c r="I244" s="72" t="s">
        <v>126</v>
      </c>
      <c r="J244" s="72"/>
      <c r="K244" s="102">
        <v>0.98999999989838594</v>
      </c>
      <c r="L244" s="82" t="s">
        <v>128</v>
      </c>
      <c r="M244" s="83">
        <v>4.4999999999999998E-2</v>
      </c>
      <c r="N244" s="83">
        <v>5.589999999898386E-2</v>
      </c>
      <c r="O244" s="102">
        <v>2359.4273499999999</v>
      </c>
      <c r="P244" s="81">
        <v>83.42</v>
      </c>
      <c r="Q244" s="72"/>
      <c r="R244" s="102">
        <v>1.9682343800000004</v>
      </c>
      <c r="S244" s="80">
        <v>1.5628766314562229E-6</v>
      </c>
      <c r="T244" s="80">
        <f t="shared" si="7"/>
        <v>1.2378686882633314E-4</v>
      </c>
      <c r="U244" s="80">
        <f>R244/'סכום נכסי הקרן'!$C$42</f>
        <v>3.8083621147472732E-5</v>
      </c>
    </row>
    <row r="245" spans="2:21">
      <c r="B245" s="100" t="s">
        <v>871</v>
      </c>
      <c r="C245" s="72" t="s">
        <v>872</v>
      </c>
      <c r="D245" s="82" t="s">
        <v>115</v>
      </c>
      <c r="E245" s="82" t="s">
        <v>303</v>
      </c>
      <c r="F245" s="72" t="s">
        <v>833</v>
      </c>
      <c r="G245" s="82" t="s">
        <v>426</v>
      </c>
      <c r="H245" s="72" t="s">
        <v>633</v>
      </c>
      <c r="I245" s="72" t="s">
        <v>307</v>
      </c>
      <c r="J245" s="72"/>
      <c r="K245" s="102">
        <v>1.6500000000136998</v>
      </c>
      <c r="L245" s="82" t="s">
        <v>128</v>
      </c>
      <c r="M245" s="83">
        <v>6.7000000000000004E-2</v>
      </c>
      <c r="N245" s="83">
        <v>5.8400000000493189E-2</v>
      </c>
      <c r="O245" s="102">
        <v>25982.441526999999</v>
      </c>
      <c r="P245" s="81">
        <v>84.28</v>
      </c>
      <c r="Q245" s="72"/>
      <c r="R245" s="102">
        <v>21.898001638</v>
      </c>
      <c r="S245" s="80">
        <v>2.5382092820290623E-5</v>
      </c>
      <c r="T245" s="80">
        <f t="shared" si="7"/>
        <v>1.3772165977112615E-3</v>
      </c>
      <c r="U245" s="80">
        <f>R245/'סכום נכסי הקרן'!$C$42</f>
        <v>4.2370726105715577E-4</v>
      </c>
    </row>
    <row r="246" spans="2:21">
      <c r="B246" s="100" t="s">
        <v>873</v>
      </c>
      <c r="C246" s="72" t="s">
        <v>874</v>
      </c>
      <c r="D246" s="82" t="s">
        <v>115</v>
      </c>
      <c r="E246" s="82" t="s">
        <v>303</v>
      </c>
      <c r="F246" s="72" t="s">
        <v>833</v>
      </c>
      <c r="G246" s="82" t="s">
        <v>426</v>
      </c>
      <c r="H246" s="72" t="s">
        <v>633</v>
      </c>
      <c r="I246" s="72" t="s">
        <v>307</v>
      </c>
      <c r="J246" s="72"/>
      <c r="K246" s="102">
        <v>2.8499999999516832</v>
      </c>
      <c r="L246" s="82" t="s">
        <v>128</v>
      </c>
      <c r="M246" s="83">
        <v>4.7E-2</v>
      </c>
      <c r="N246" s="83">
        <v>6.1599999999710088E-2</v>
      </c>
      <c r="O246" s="102">
        <v>19286.533390000001</v>
      </c>
      <c r="P246" s="81">
        <v>85.85</v>
      </c>
      <c r="Q246" s="72"/>
      <c r="R246" s="102">
        <v>16.557489428</v>
      </c>
      <c r="S246" s="80">
        <v>2.7754856519447865E-5</v>
      </c>
      <c r="T246" s="80">
        <f t="shared" si="7"/>
        <v>1.0413392798865923E-3</v>
      </c>
      <c r="U246" s="80">
        <f>R246/'סכום נכסי הקרן'!$C$42</f>
        <v>3.2037300076489714E-4</v>
      </c>
    </row>
    <row r="247" spans="2:21">
      <c r="B247" s="71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102"/>
      <c r="P247" s="81"/>
      <c r="Q247" s="72"/>
      <c r="R247" s="72"/>
      <c r="S247" s="72"/>
      <c r="T247" s="80"/>
      <c r="U247" s="72"/>
    </row>
    <row r="248" spans="2:21">
      <c r="B248" s="99" t="s">
        <v>190</v>
      </c>
      <c r="C248" s="70"/>
      <c r="D248" s="70"/>
      <c r="E248" s="70"/>
      <c r="F248" s="70"/>
      <c r="G248" s="70"/>
      <c r="H248" s="70"/>
      <c r="I248" s="70"/>
      <c r="J248" s="70"/>
      <c r="K248" s="101">
        <v>7.2640281792541161</v>
      </c>
      <c r="L248" s="70"/>
      <c r="M248" s="70"/>
      <c r="N248" s="87">
        <v>2.7630781084216825E-2</v>
      </c>
      <c r="O248" s="101"/>
      <c r="P248" s="79"/>
      <c r="Q248" s="70"/>
      <c r="R248" s="101">
        <v>1199.4994784560006</v>
      </c>
      <c r="S248" s="70"/>
      <c r="T248" s="78">
        <f t="shared" si="7"/>
        <v>7.5439330856972409E-2</v>
      </c>
      <c r="U248" s="78">
        <f>R248/'סכום נכסי הקרן'!$C$42</f>
        <v>2.3209270282185321E-2</v>
      </c>
    </row>
    <row r="249" spans="2:21">
      <c r="B249" s="85" t="s">
        <v>64</v>
      </c>
      <c r="C249" s="70"/>
      <c r="D249" s="70"/>
      <c r="E249" s="70"/>
      <c r="F249" s="70"/>
      <c r="G249" s="70"/>
      <c r="H249" s="70"/>
      <c r="I249" s="70"/>
      <c r="J249" s="70"/>
      <c r="K249" s="101">
        <v>7.2191002891223324</v>
      </c>
      <c r="L249" s="70"/>
      <c r="M249" s="70"/>
      <c r="N249" s="87">
        <v>3.0809529126164258E-2</v>
      </c>
      <c r="O249" s="101"/>
      <c r="P249" s="79"/>
      <c r="Q249" s="70"/>
      <c r="R249" s="101">
        <v>121.969620757</v>
      </c>
      <c r="S249" s="70"/>
      <c r="T249" s="78">
        <f t="shared" si="7"/>
        <v>7.6709550442078736E-3</v>
      </c>
      <c r="U249" s="78">
        <f>R249/'סכום נכסי הקרן'!$C$42</f>
        <v>2.3600059401515552E-3</v>
      </c>
    </row>
    <row r="250" spans="2:21">
      <c r="B250" s="100" t="s">
        <v>875</v>
      </c>
      <c r="C250" s="72" t="s">
        <v>876</v>
      </c>
      <c r="D250" s="82" t="s">
        <v>28</v>
      </c>
      <c r="E250" s="82" t="s">
        <v>877</v>
      </c>
      <c r="F250" s="72" t="s">
        <v>324</v>
      </c>
      <c r="G250" s="82" t="s">
        <v>313</v>
      </c>
      <c r="H250" s="72" t="s">
        <v>878</v>
      </c>
      <c r="I250" s="72" t="s">
        <v>298</v>
      </c>
      <c r="J250" s="72"/>
      <c r="K250" s="102">
        <v>4.6500000000049351</v>
      </c>
      <c r="L250" s="82" t="s">
        <v>127</v>
      </c>
      <c r="M250" s="83">
        <v>3.2750000000000001E-2</v>
      </c>
      <c r="N250" s="83">
        <v>2.5400000000177673E-2</v>
      </c>
      <c r="O250" s="102">
        <v>6047.4768000000004</v>
      </c>
      <c r="P250" s="81">
        <v>104.21368</v>
      </c>
      <c r="Q250" s="72"/>
      <c r="R250" s="102">
        <v>20.261888566000003</v>
      </c>
      <c r="S250" s="80">
        <v>8.0633023999999998E-6</v>
      </c>
      <c r="T250" s="80">
        <f t="shared" si="7"/>
        <v>1.2743176156150781E-3</v>
      </c>
      <c r="U250" s="80">
        <f>R250/'סכום נכסי הקרן'!$C$42</f>
        <v>3.9204989798006352E-4</v>
      </c>
    </row>
    <row r="251" spans="2:21">
      <c r="B251" s="100" t="s">
        <v>879</v>
      </c>
      <c r="C251" s="72" t="s">
        <v>880</v>
      </c>
      <c r="D251" s="82" t="s">
        <v>28</v>
      </c>
      <c r="E251" s="82" t="s">
        <v>877</v>
      </c>
      <c r="F251" s="72" t="s">
        <v>881</v>
      </c>
      <c r="G251" s="82" t="s">
        <v>882</v>
      </c>
      <c r="H251" s="72" t="s">
        <v>883</v>
      </c>
      <c r="I251" s="72" t="s">
        <v>884</v>
      </c>
      <c r="J251" s="72"/>
      <c r="K251" s="102">
        <v>2.8099999998476988</v>
      </c>
      <c r="L251" s="82" t="s">
        <v>127</v>
      </c>
      <c r="M251" s="83">
        <v>5.0819999999999997E-2</v>
      </c>
      <c r="N251" s="83">
        <v>3.7099999998726665E-2</v>
      </c>
      <c r="O251" s="102">
        <v>3618.6062900000002</v>
      </c>
      <c r="P251" s="81">
        <v>103.28212000000001</v>
      </c>
      <c r="Q251" s="72"/>
      <c r="R251" s="102">
        <v>12.015654742999999</v>
      </c>
      <c r="S251" s="80">
        <v>1.130814465625E-5</v>
      </c>
      <c r="T251" s="80">
        <f t="shared" si="7"/>
        <v>7.5569266173180474E-4</v>
      </c>
      <c r="U251" s="80">
        <f>R251/'סכום נכסי הקרן'!$C$42</f>
        <v>2.3249245502522201E-4</v>
      </c>
    </row>
    <row r="252" spans="2:21">
      <c r="B252" s="100" t="s">
        <v>885</v>
      </c>
      <c r="C252" s="72" t="s">
        <v>886</v>
      </c>
      <c r="D252" s="82" t="s">
        <v>28</v>
      </c>
      <c r="E252" s="82" t="s">
        <v>877</v>
      </c>
      <c r="F252" s="72" t="s">
        <v>881</v>
      </c>
      <c r="G252" s="82" t="s">
        <v>882</v>
      </c>
      <c r="H252" s="72" t="s">
        <v>883</v>
      </c>
      <c r="I252" s="72" t="s">
        <v>884</v>
      </c>
      <c r="J252" s="72"/>
      <c r="K252" s="102">
        <v>4.4499999998830466</v>
      </c>
      <c r="L252" s="82" t="s">
        <v>127</v>
      </c>
      <c r="M252" s="83">
        <v>5.4120000000000001E-2</v>
      </c>
      <c r="N252" s="83">
        <v>4.4999999999100357E-2</v>
      </c>
      <c r="O252" s="102">
        <v>5028.3785680000001</v>
      </c>
      <c r="P252" s="81">
        <v>103.136</v>
      </c>
      <c r="Q252" s="72"/>
      <c r="R252" s="102">
        <v>16.673210291</v>
      </c>
      <c r="S252" s="80">
        <v>1.5713683025E-5</v>
      </c>
      <c r="T252" s="80">
        <f t="shared" si="7"/>
        <v>1.0486172359238459E-3</v>
      </c>
      <c r="U252" s="80">
        <f>R252/'סכום נכסי הקרן'!$C$42</f>
        <v>3.2261209868439931E-4</v>
      </c>
    </row>
    <row r="253" spans="2:21">
      <c r="B253" s="100" t="s">
        <v>887</v>
      </c>
      <c r="C253" s="72" t="s">
        <v>888</v>
      </c>
      <c r="D253" s="82" t="s">
        <v>28</v>
      </c>
      <c r="E253" s="82" t="s">
        <v>877</v>
      </c>
      <c r="F253" s="72" t="s">
        <v>671</v>
      </c>
      <c r="G253" s="82" t="s">
        <v>478</v>
      </c>
      <c r="H253" s="72" t="s">
        <v>883</v>
      </c>
      <c r="I253" s="72" t="s">
        <v>298</v>
      </c>
      <c r="J253" s="72"/>
      <c r="K253" s="102">
        <v>11.41000000009984</v>
      </c>
      <c r="L253" s="82" t="s">
        <v>127</v>
      </c>
      <c r="M253" s="83">
        <v>6.3750000000000001E-2</v>
      </c>
      <c r="N253" s="83">
        <v>3.8000000000267264E-2</v>
      </c>
      <c r="O253" s="102">
        <v>12360.622499999999</v>
      </c>
      <c r="P253" s="81">
        <v>131.81925000000001</v>
      </c>
      <c r="Q253" s="72"/>
      <c r="R253" s="102">
        <v>52.384180796999992</v>
      </c>
      <c r="S253" s="80">
        <v>1.7833822680709855E-5</v>
      </c>
      <c r="T253" s="80">
        <f t="shared" si="7"/>
        <v>3.2945637891424072E-3</v>
      </c>
      <c r="U253" s="80">
        <f>R253/'סכום נכסי הקרן'!$C$42</f>
        <v>1.0135882778318625E-3</v>
      </c>
    </row>
    <row r="254" spans="2:21">
      <c r="B254" s="100" t="s">
        <v>889</v>
      </c>
      <c r="C254" s="72" t="s">
        <v>890</v>
      </c>
      <c r="D254" s="82" t="s">
        <v>28</v>
      </c>
      <c r="E254" s="82" t="s">
        <v>877</v>
      </c>
      <c r="F254" s="72" t="s">
        <v>891</v>
      </c>
      <c r="G254" s="82" t="s">
        <v>892</v>
      </c>
      <c r="H254" s="72" t="s">
        <v>893</v>
      </c>
      <c r="I254" s="72" t="s">
        <v>298</v>
      </c>
      <c r="J254" s="72"/>
      <c r="K254" s="102">
        <v>3.4100000000082429</v>
      </c>
      <c r="L254" s="82" t="s">
        <v>129</v>
      </c>
      <c r="M254" s="83">
        <v>0.06</v>
      </c>
      <c r="N254" s="83">
        <v>3.4700000000027473E-2</v>
      </c>
      <c r="O254" s="102">
        <v>2495.52</v>
      </c>
      <c r="P254" s="81">
        <v>110.93300000000001</v>
      </c>
      <c r="Q254" s="72"/>
      <c r="R254" s="102">
        <v>10.918669750999999</v>
      </c>
      <c r="S254" s="80">
        <v>2.4955199999999998E-6</v>
      </c>
      <c r="T254" s="80">
        <f t="shared" si="7"/>
        <v>6.8670070696818554E-4</v>
      </c>
      <c r="U254" s="80">
        <f>R254/'סכום נכסי הקרן'!$C$42</f>
        <v>2.1126675077764586E-4</v>
      </c>
    </row>
    <row r="255" spans="2:21">
      <c r="B255" s="100" t="s">
        <v>894</v>
      </c>
      <c r="C255" s="72" t="s">
        <v>895</v>
      </c>
      <c r="D255" s="82" t="s">
        <v>28</v>
      </c>
      <c r="E255" s="82" t="s">
        <v>877</v>
      </c>
      <c r="F255" s="72" t="s">
        <v>896</v>
      </c>
      <c r="G255" s="82" t="s">
        <v>897</v>
      </c>
      <c r="H255" s="72" t="s">
        <v>640</v>
      </c>
      <c r="I255" s="72"/>
      <c r="J255" s="72"/>
      <c r="K255" s="102">
        <v>3.8599999998853018</v>
      </c>
      <c r="L255" s="82" t="s">
        <v>127</v>
      </c>
      <c r="M255" s="83">
        <v>0</v>
      </c>
      <c r="N255" s="83">
        <v>-5.239999999923535E-2</v>
      </c>
      <c r="O255" s="102">
        <v>662.87249999999995</v>
      </c>
      <c r="P255" s="81">
        <v>122.73099999999999</v>
      </c>
      <c r="Q255" s="72"/>
      <c r="R255" s="102">
        <v>2.6155634050000001</v>
      </c>
      <c r="S255" s="80">
        <v>1.1528217391304348E-6</v>
      </c>
      <c r="T255" s="80">
        <f t="shared" si="7"/>
        <v>1.6449890694506222E-4</v>
      </c>
      <c r="U255" s="80">
        <f>R255/'סכום נכסי הקרן'!$C$42</f>
        <v>5.0608874032173833E-5</v>
      </c>
    </row>
    <row r="256" spans="2:21">
      <c r="B256" s="100" t="s">
        <v>898</v>
      </c>
      <c r="C256" s="72" t="s">
        <v>899</v>
      </c>
      <c r="D256" s="82" t="s">
        <v>28</v>
      </c>
      <c r="E256" s="82" t="s">
        <v>877</v>
      </c>
      <c r="F256" s="72" t="s">
        <v>900</v>
      </c>
      <c r="G256" s="82" t="s">
        <v>153</v>
      </c>
      <c r="H256" s="72" t="s">
        <v>640</v>
      </c>
      <c r="I256" s="72"/>
      <c r="J256" s="72"/>
      <c r="K256" s="102">
        <v>4.6900000000337991</v>
      </c>
      <c r="L256" s="82" t="s">
        <v>127</v>
      </c>
      <c r="M256" s="83">
        <v>0</v>
      </c>
      <c r="N256" s="83">
        <v>-2.610000000078868E-2</v>
      </c>
      <c r="O256" s="102">
        <v>1962.6224999999999</v>
      </c>
      <c r="P256" s="81">
        <v>112.53</v>
      </c>
      <c r="Q256" s="72"/>
      <c r="R256" s="102">
        <v>7.1004532040000017</v>
      </c>
      <c r="S256" s="80">
        <v>4.2665706521739126E-6</v>
      </c>
      <c r="T256" s="80">
        <f t="shared" si="7"/>
        <v>4.4656412788148989E-4</v>
      </c>
      <c r="U256" s="80">
        <f>R256/'סכום נכסי הקרן'!$C$42</f>
        <v>1.3738758582018822E-4</v>
      </c>
    </row>
    <row r="257" spans="2:21">
      <c r="B257" s="71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102"/>
      <c r="P257" s="81"/>
      <c r="Q257" s="72"/>
      <c r="R257" s="72"/>
      <c r="S257" s="72"/>
      <c r="T257" s="80"/>
      <c r="U257" s="72"/>
    </row>
    <row r="258" spans="2:21">
      <c r="B258" s="85" t="s">
        <v>63</v>
      </c>
      <c r="C258" s="70"/>
      <c r="D258" s="70"/>
      <c r="E258" s="70"/>
      <c r="F258" s="70"/>
      <c r="G258" s="70"/>
      <c r="H258" s="70"/>
      <c r="I258" s="70"/>
      <c r="J258" s="70"/>
      <c r="K258" s="101">
        <v>7.2691137345931462</v>
      </c>
      <c r="L258" s="70"/>
      <c r="M258" s="70"/>
      <c r="N258" s="87">
        <v>2.7270966745534548E-2</v>
      </c>
      <c r="O258" s="101"/>
      <c r="P258" s="79"/>
      <c r="Q258" s="70"/>
      <c r="R258" s="101">
        <v>1077.5298576990003</v>
      </c>
      <c r="S258" s="70"/>
      <c r="T258" s="78">
        <f t="shared" si="7"/>
        <v>6.7768375812764514E-2</v>
      </c>
      <c r="U258" s="78">
        <f>R258/'סכום נכסי הקרן'!$C$42</f>
        <v>2.0849264342033758E-2</v>
      </c>
    </row>
    <row r="259" spans="2:21">
      <c r="B259" s="100" t="s">
        <v>901</v>
      </c>
      <c r="C259" s="72" t="s">
        <v>902</v>
      </c>
      <c r="D259" s="82" t="s">
        <v>28</v>
      </c>
      <c r="E259" s="82" t="s">
        <v>877</v>
      </c>
      <c r="F259" s="72"/>
      <c r="G259" s="82" t="s">
        <v>903</v>
      </c>
      <c r="H259" s="72" t="s">
        <v>904</v>
      </c>
      <c r="I259" s="72" t="s">
        <v>298</v>
      </c>
      <c r="J259" s="72"/>
      <c r="K259" s="102">
        <v>6.469999999943818</v>
      </c>
      <c r="L259" s="82" t="s">
        <v>127</v>
      </c>
      <c r="M259" s="83">
        <v>4.2500000000000003E-2</v>
      </c>
      <c r="N259" s="83">
        <v>3.0899999999707221E-2</v>
      </c>
      <c r="O259" s="102">
        <v>3639.3</v>
      </c>
      <c r="P259" s="81">
        <v>108.00917</v>
      </c>
      <c r="Q259" s="72"/>
      <c r="R259" s="102">
        <v>12.637449993000001</v>
      </c>
      <c r="S259" s="80">
        <v>4.7665137770885669E-6</v>
      </c>
      <c r="T259" s="80">
        <f t="shared" si="7"/>
        <v>7.9479882095283565E-4</v>
      </c>
      <c r="U259" s="80">
        <f>R259/'סכום נכסי הקרן'!$C$42</f>
        <v>2.4452365160065127E-4</v>
      </c>
    </row>
    <row r="260" spans="2:21">
      <c r="B260" s="100" t="s">
        <v>905</v>
      </c>
      <c r="C260" s="72" t="s">
        <v>906</v>
      </c>
      <c r="D260" s="82" t="s">
        <v>28</v>
      </c>
      <c r="E260" s="82" t="s">
        <v>877</v>
      </c>
      <c r="F260" s="72"/>
      <c r="G260" s="82" t="s">
        <v>907</v>
      </c>
      <c r="H260" s="72" t="s">
        <v>904</v>
      </c>
      <c r="I260" s="72" t="s">
        <v>884</v>
      </c>
      <c r="J260" s="72"/>
      <c r="K260" s="102">
        <v>8.1599999999637145</v>
      </c>
      <c r="L260" s="82" t="s">
        <v>127</v>
      </c>
      <c r="M260" s="83">
        <v>2.9500000000000002E-2</v>
      </c>
      <c r="N260" s="83">
        <v>1.9200000000181433E-2</v>
      </c>
      <c r="O260" s="102">
        <v>2534.5124999999998</v>
      </c>
      <c r="P260" s="81">
        <v>108.22592</v>
      </c>
      <c r="Q260" s="72"/>
      <c r="R260" s="102">
        <v>8.818743027</v>
      </c>
      <c r="S260" s="80">
        <v>3.3793499999999997E-6</v>
      </c>
      <c r="T260" s="80">
        <f t="shared" si="7"/>
        <v>5.5463139826690197E-4</v>
      </c>
      <c r="U260" s="80">
        <f>R260/'סכום נכסי הקרן'!$C$42</f>
        <v>1.7063499746264204E-4</v>
      </c>
    </row>
    <row r="261" spans="2:21">
      <c r="B261" s="100" t="s">
        <v>908</v>
      </c>
      <c r="C261" s="72" t="s">
        <v>909</v>
      </c>
      <c r="D261" s="82" t="s">
        <v>28</v>
      </c>
      <c r="E261" s="82" t="s">
        <v>877</v>
      </c>
      <c r="F261" s="72"/>
      <c r="G261" s="82" t="s">
        <v>910</v>
      </c>
      <c r="H261" s="72" t="s">
        <v>911</v>
      </c>
      <c r="I261" s="72" t="s">
        <v>912</v>
      </c>
      <c r="J261" s="72"/>
      <c r="K261" s="102">
        <v>2.7199999998981395</v>
      </c>
      <c r="L261" s="82" t="s">
        <v>127</v>
      </c>
      <c r="M261" s="83">
        <v>5.8749999999999997E-2</v>
      </c>
      <c r="N261" s="83">
        <v>3.6199999998805771E-2</v>
      </c>
      <c r="O261" s="102">
        <v>3249.375</v>
      </c>
      <c r="P261" s="81">
        <v>109.01180600000001</v>
      </c>
      <c r="Q261" s="72"/>
      <c r="R261" s="102">
        <v>11.388180578000002</v>
      </c>
      <c r="S261" s="80">
        <v>1.0831249999999999E-6</v>
      </c>
      <c r="T261" s="80">
        <f t="shared" si="7"/>
        <v>7.1622934224910794E-4</v>
      </c>
      <c r="U261" s="80">
        <f>R261/'סכום נכסי הקרן'!$C$42</f>
        <v>2.2035137639022393E-4</v>
      </c>
    </row>
    <row r="262" spans="2:21">
      <c r="B262" s="100" t="s">
        <v>913</v>
      </c>
      <c r="C262" s="72" t="s">
        <v>914</v>
      </c>
      <c r="D262" s="82" t="s">
        <v>28</v>
      </c>
      <c r="E262" s="82" t="s">
        <v>877</v>
      </c>
      <c r="F262" s="72"/>
      <c r="G262" s="82" t="s">
        <v>915</v>
      </c>
      <c r="H262" s="72" t="s">
        <v>904</v>
      </c>
      <c r="I262" s="72" t="s">
        <v>298</v>
      </c>
      <c r="J262" s="72"/>
      <c r="K262" s="102">
        <v>6.2799999994502649</v>
      </c>
      <c r="L262" s="82" t="s">
        <v>127</v>
      </c>
      <c r="M262" s="83">
        <v>5.1249999999999997E-2</v>
      </c>
      <c r="N262" s="83">
        <v>2.4899999998658783E-2</v>
      </c>
      <c r="O262" s="102">
        <v>1564.249125</v>
      </c>
      <c r="P262" s="81">
        <v>120.08735</v>
      </c>
      <c r="Q262" s="72"/>
      <c r="R262" s="102">
        <v>6.0392658689999994</v>
      </c>
      <c r="S262" s="80">
        <v>3.12849825E-6</v>
      </c>
      <c r="T262" s="80">
        <f t="shared" si="7"/>
        <v>3.798235715876753E-4</v>
      </c>
      <c r="U262" s="80">
        <f>R262/'סכום נכסי הקרן'!$C$42</f>
        <v>1.1685453505992443E-4</v>
      </c>
    </row>
    <row r="263" spans="2:21">
      <c r="B263" s="100" t="s">
        <v>916</v>
      </c>
      <c r="C263" s="72" t="s">
        <v>917</v>
      </c>
      <c r="D263" s="82" t="s">
        <v>28</v>
      </c>
      <c r="E263" s="82" t="s">
        <v>877</v>
      </c>
      <c r="F263" s="72"/>
      <c r="G263" s="82" t="s">
        <v>918</v>
      </c>
      <c r="H263" s="72" t="s">
        <v>919</v>
      </c>
      <c r="I263" s="72" t="s">
        <v>884</v>
      </c>
      <c r="J263" s="72"/>
      <c r="K263" s="102">
        <v>7.5200000001643383</v>
      </c>
      <c r="L263" s="82" t="s">
        <v>127</v>
      </c>
      <c r="M263" s="83">
        <v>3.61E-2</v>
      </c>
      <c r="N263" s="83">
        <v>2.3400000000187403E-2</v>
      </c>
      <c r="O263" s="102">
        <v>3899.25</v>
      </c>
      <c r="P263" s="81">
        <v>110.67103</v>
      </c>
      <c r="Q263" s="72"/>
      <c r="R263" s="102">
        <v>13.873818261</v>
      </c>
      <c r="S263" s="80">
        <v>3.1194000000000002E-6</v>
      </c>
      <c r="T263" s="80">
        <f t="shared" si="7"/>
        <v>8.725569163133875E-4</v>
      </c>
      <c r="U263" s="80">
        <f>R263/'סכום נכסי הקרן'!$C$42</f>
        <v>2.6844630085204226E-4</v>
      </c>
    </row>
    <row r="264" spans="2:21">
      <c r="B264" s="100" t="s">
        <v>920</v>
      </c>
      <c r="C264" s="72" t="s">
        <v>921</v>
      </c>
      <c r="D264" s="82" t="s">
        <v>28</v>
      </c>
      <c r="E264" s="82" t="s">
        <v>877</v>
      </c>
      <c r="F264" s="72"/>
      <c r="G264" s="82" t="s">
        <v>918</v>
      </c>
      <c r="H264" s="72" t="s">
        <v>919</v>
      </c>
      <c r="I264" s="72" t="s">
        <v>884</v>
      </c>
      <c r="J264" s="72"/>
      <c r="K264" s="102">
        <v>7.340000000273915</v>
      </c>
      <c r="L264" s="82" t="s">
        <v>127</v>
      </c>
      <c r="M264" s="83">
        <v>3.9329999999999997E-2</v>
      </c>
      <c r="N264" s="83">
        <v>2.3400000001127883E-2</v>
      </c>
      <c r="O264" s="102">
        <v>3398.8462500000001</v>
      </c>
      <c r="P264" s="81">
        <v>113.5929</v>
      </c>
      <c r="Q264" s="72"/>
      <c r="R264" s="102">
        <v>12.41262639</v>
      </c>
      <c r="S264" s="80">
        <v>2.2658975E-6</v>
      </c>
      <c r="T264" s="80">
        <f t="shared" si="7"/>
        <v>7.8065913813029264E-4</v>
      </c>
      <c r="U264" s="80">
        <f>R264/'סכום נכסי הקרן'!$C$42</f>
        <v>2.4017351067807382E-4</v>
      </c>
    </row>
    <row r="265" spans="2:21">
      <c r="B265" s="100" t="s">
        <v>922</v>
      </c>
      <c r="C265" s="72" t="s">
        <v>923</v>
      </c>
      <c r="D265" s="82" t="s">
        <v>28</v>
      </c>
      <c r="E265" s="82" t="s">
        <v>877</v>
      </c>
      <c r="F265" s="72"/>
      <c r="G265" s="82" t="s">
        <v>915</v>
      </c>
      <c r="H265" s="72" t="s">
        <v>919</v>
      </c>
      <c r="I265" s="72" t="s">
        <v>298</v>
      </c>
      <c r="J265" s="72"/>
      <c r="K265" s="102">
        <v>3.4400002649984898</v>
      </c>
      <c r="L265" s="82" t="s">
        <v>127</v>
      </c>
      <c r="M265" s="83">
        <v>4.4999999999999998E-2</v>
      </c>
      <c r="N265" s="83">
        <v>2.3500001528837439E-2</v>
      </c>
      <c r="O265" s="102">
        <v>1.689675</v>
      </c>
      <c r="P265" s="81">
        <v>108.367</v>
      </c>
      <c r="Q265" s="72"/>
      <c r="R265" s="102">
        <v>5.8868260000000004E-3</v>
      </c>
      <c r="S265" s="80">
        <v>3.3793499999999999E-9</v>
      </c>
      <c r="T265" s="80">
        <f t="shared" si="7"/>
        <v>3.702362712846462E-7</v>
      </c>
      <c r="U265" s="80">
        <f>R265/'סכום נכסי הקרן'!$C$42</f>
        <v>1.1390495635234879E-7</v>
      </c>
    </row>
    <row r="266" spans="2:21">
      <c r="B266" s="100" t="s">
        <v>924</v>
      </c>
      <c r="C266" s="72" t="s">
        <v>925</v>
      </c>
      <c r="D266" s="82" t="s">
        <v>28</v>
      </c>
      <c r="E266" s="82" t="s">
        <v>877</v>
      </c>
      <c r="F266" s="72"/>
      <c r="G266" s="82" t="s">
        <v>918</v>
      </c>
      <c r="H266" s="72" t="s">
        <v>919</v>
      </c>
      <c r="I266" s="72" t="s">
        <v>884</v>
      </c>
      <c r="J266" s="72"/>
      <c r="K266" s="102">
        <v>7.2699999999461502</v>
      </c>
      <c r="L266" s="82" t="s">
        <v>127</v>
      </c>
      <c r="M266" s="83">
        <v>4.1100000000000005E-2</v>
      </c>
      <c r="N266" s="83">
        <v>2.3400000000056678E-2</v>
      </c>
      <c r="O266" s="102">
        <v>2859.45</v>
      </c>
      <c r="P266" s="81">
        <v>115.143</v>
      </c>
      <c r="Q266" s="72"/>
      <c r="R266" s="102">
        <v>10.585247691000003</v>
      </c>
      <c r="S266" s="80">
        <v>2.2875599999999997E-6</v>
      </c>
      <c r="T266" s="80">
        <f t="shared" si="7"/>
        <v>6.6573101289901413E-4</v>
      </c>
      <c r="U266" s="80">
        <f>R266/'סכום נכסי הקרן'!$C$42</f>
        <v>2.0481532428887078E-4</v>
      </c>
    </row>
    <row r="267" spans="2:21">
      <c r="B267" s="100" t="s">
        <v>926</v>
      </c>
      <c r="C267" s="72" t="s">
        <v>927</v>
      </c>
      <c r="D267" s="82" t="s">
        <v>28</v>
      </c>
      <c r="E267" s="82" t="s">
        <v>877</v>
      </c>
      <c r="F267" s="72"/>
      <c r="G267" s="82" t="s">
        <v>928</v>
      </c>
      <c r="H267" s="72" t="s">
        <v>929</v>
      </c>
      <c r="I267" s="72" t="s">
        <v>912</v>
      </c>
      <c r="J267" s="72"/>
      <c r="K267" s="102">
        <v>16.380000000462307</v>
      </c>
      <c r="L267" s="82" t="s">
        <v>127</v>
      </c>
      <c r="M267" s="83">
        <v>4.4500000000000005E-2</v>
      </c>
      <c r="N267" s="83">
        <v>2.8900000000603807E-2</v>
      </c>
      <c r="O267" s="102">
        <v>4009.9886999999999</v>
      </c>
      <c r="P267" s="81">
        <v>127.17861000000001</v>
      </c>
      <c r="Q267" s="72"/>
      <c r="R267" s="102">
        <v>16.396011109</v>
      </c>
      <c r="S267" s="80">
        <v>2.0049943499999999E-6</v>
      </c>
      <c r="T267" s="80">
        <f t="shared" ref="T267:T330" si="8">IFERROR(R267/$R$11,0)</f>
        <v>1.0311835302993151E-3</v>
      </c>
      <c r="U267" s="80">
        <f>R267/'סכום נכסי הקרן'!$C$42</f>
        <v>3.1724853592127075E-4</v>
      </c>
    </row>
    <row r="268" spans="2:21">
      <c r="B268" s="100" t="s">
        <v>930</v>
      </c>
      <c r="C268" s="72" t="s">
        <v>931</v>
      </c>
      <c r="D268" s="82" t="s">
        <v>28</v>
      </c>
      <c r="E268" s="82" t="s">
        <v>877</v>
      </c>
      <c r="F268" s="72"/>
      <c r="G268" s="82" t="s">
        <v>932</v>
      </c>
      <c r="H268" s="72" t="s">
        <v>878</v>
      </c>
      <c r="I268" s="72" t="s">
        <v>298</v>
      </c>
      <c r="J268" s="72"/>
      <c r="K268" s="102">
        <v>16.249999999966661</v>
      </c>
      <c r="L268" s="82" t="s">
        <v>127</v>
      </c>
      <c r="M268" s="83">
        <v>5.5500000000000001E-2</v>
      </c>
      <c r="N268" s="83">
        <v>3.2299999999746622E-2</v>
      </c>
      <c r="O268" s="102">
        <v>3249.375</v>
      </c>
      <c r="P268" s="81">
        <v>143.56242</v>
      </c>
      <c r="Q268" s="72"/>
      <c r="R268" s="102">
        <v>14.997593306000001</v>
      </c>
      <c r="S268" s="80">
        <v>8.1234375000000003E-7</v>
      </c>
      <c r="T268" s="80">
        <f t="shared" si="8"/>
        <v>9.4323376023973014E-4</v>
      </c>
      <c r="U268" s="80">
        <f>R268/'סכום נכסי הקרן'!$C$42</f>
        <v>2.9019036929411678E-4</v>
      </c>
    </row>
    <row r="269" spans="2:21">
      <c r="B269" s="100" t="s">
        <v>933</v>
      </c>
      <c r="C269" s="72" t="s">
        <v>934</v>
      </c>
      <c r="D269" s="82" t="s">
        <v>28</v>
      </c>
      <c r="E269" s="82" t="s">
        <v>877</v>
      </c>
      <c r="F269" s="72"/>
      <c r="G269" s="82" t="s">
        <v>935</v>
      </c>
      <c r="H269" s="72" t="s">
        <v>878</v>
      </c>
      <c r="I269" s="72" t="s">
        <v>884</v>
      </c>
      <c r="J269" s="72"/>
      <c r="K269" s="102">
        <v>8.2100000000823137</v>
      </c>
      <c r="L269" s="82" t="s">
        <v>127</v>
      </c>
      <c r="M269" s="83">
        <v>3.875E-2</v>
      </c>
      <c r="N269" s="83">
        <v>2.440000000044323E-2</v>
      </c>
      <c r="O269" s="102">
        <v>5170.4054999999998</v>
      </c>
      <c r="P269" s="81">
        <v>114.00901</v>
      </c>
      <c r="Q269" s="72"/>
      <c r="R269" s="102">
        <v>18.951551564000003</v>
      </c>
      <c r="S269" s="80">
        <v>1.2926013749999999E-5</v>
      </c>
      <c r="T269" s="80">
        <f t="shared" si="8"/>
        <v>1.1919074533736967E-3</v>
      </c>
      <c r="U269" s="80">
        <f>R269/'סכום נכסי הקרן'!$C$42</f>
        <v>3.6669601814402319E-4</v>
      </c>
    </row>
    <row r="270" spans="2:21">
      <c r="B270" s="100" t="s">
        <v>936</v>
      </c>
      <c r="C270" s="72" t="s">
        <v>937</v>
      </c>
      <c r="D270" s="82" t="s">
        <v>28</v>
      </c>
      <c r="E270" s="82" t="s">
        <v>877</v>
      </c>
      <c r="F270" s="72"/>
      <c r="G270" s="82" t="s">
        <v>910</v>
      </c>
      <c r="H270" s="72" t="s">
        <v>878</v>
      </c>
      <c r="I270" s="72" t="s">
        <v>884</v>
      </c>
      <c r="J270" s="72"/>
      <c r="K270" s="102">
        <v>21.469999999340583</v>
      </c>
      <c r="L270" s="82" t="s">
        <v>127</v>
      </c>
      <c r="M270" s="83">
        <v>3.5000000000000003E-2</v>
      </c>
      <c r="N270" s="83">
        <v>3.5299999998610915E-2</v>
      </c>
      <c r="O270" s="102">
        <v>1949.625</v>
      </c>
      <c r="P270" s="81">
        <v>99.921440000000004</v>
      </c>
      <c r="Q270" s="72"/>
      <c r="R270" s="102">
        <v>6.2631204790000004</v>
      </c>
      <c r="S270" s="80">
        <v>1.2997499999999999E-6</v>
      </c>
      <c r="T270" s="80">
        <f t="shared" si="8"/>
        <v>3.9390231217152795E-4</v>
      </c>
      <c r="U270" s="80">
        <f>R270/'סכום נכסי הקרן'!$C$42</f>
        <v>1.2118592681183321E-4</v>
      </c>
    </row>
    <row r="271" spans="2:21">
      <c r="B271" s="100" t="s">
        <v>938</v>
      </c>
      <c r="C271" s="72" t="s">
        <v>939</v>
      </c>
      <c r="D271" s="82" t="s">
        <v>28</v>
      </c>
      <c r="E271" s="82" t="s">
        <v>877</v>
      </c>
      <c r="F271" s="72"/>
      <c r="G271" s="82" t="s">
        <v>910</v>
      </c>
      <c r="H271" s="72" t="s">
        <v>878</v>
      </c>
      <c r="I271" s="72" t="s">
        <v>884</v>
      </c>
      <c r="J271" s="72"/>
      <c r="K271" s="102">
        <v>20.769999999662442</v>
      </c>
      <c r="L271" s="82" t="s">
        <v>127</v>
      </c>
      <c r="M271" s="83">
        <v>3.6499999999999998E-2</v>
      </c>
      <c r="N271" s="83">
        <v>3.599999999959249E-2</v>
      </c>
      <c r="O271" s="102">
        <v>4513.1219250000004</v>
      </c>
      <c r="P271" s="81">
        <v>101.47317</v>
      </c>
      <c r="Q271" s="72"/>
      <c r="R271" s="102">
        <v>14.723438861</v>
      </c>
      <c r="S271" s="80">
        <v>6.9432634318056267E-7</v>
      </c>
      <c r="T271" s="80">
        <f t="shared" si="8"/>
        <v>9.2599154525445425E-4</v>
      </c>
      <c r="U271" s="80">
        <f>R271/'סכום נכסי הקרן'!$C$42</f>
        <v>2.8488571954032291E-4</v>
      </c>
    </row>
    <row r="272" spans="2:21">
      <c r="B272" s="100" t="s">
        <v>940</v>
      </c>
      <c r="C272" s="72" t="s">
        <v>941</v>
      </c>
      <c r="D272" s="82" t="s">
        <v>28</v>
      </c>
      <c r="E272" s="82" t="s">
        <v>877</v>
      </c>
      <c r="F272" s="72"/>
      <c r="G272" s="82" t="s">
        <v>882</v>
      </c>
      <c r="H272" s="72" t="s">
        <v>878</v>
      </c>
      <c r="I272" s="72" t="s">
        <v>884</v>
      </c>
      <c r="J272" s="72"/>
      <c r="K272" s="102">
        <v>7.6199999999417214</v>
      </c>
      <c r="L272" s="82" t="s">
        <v>127</v>
      </c>
      <c r="M272" s="83">
        <v>4.8750000000000002E-2</v>
      </c>
      <c r="N272" s="83">
        <v>3.4400000000000007E-2</v>
      </c>
      <c r="O272" s="102">
        <v>4809.0749999999998</v>
      </c>
      <c r="P272" s="81">
        <v>110.98033</v>
      </c>
      <c r="Q272" s="72"/>
      <c r="R272" s="102">
        <v>17.1588648</v>
      </c>
      <c r="S272" s="80">
        <v>1.9236300000000001E-6</v>
      </c>
      <c r="T272" s="80">
        <f t="shared" si="8"/>
        <v>1.0791611851665678E-3</v>
      </c>
      <c r="U272" s="80">
        <f>R272/'סכום נכסי הקרן'!$C$42</f>
        <v>3.3200909048438905E-4</v>
      </c>
    </row>
    <row r="273" spans="2:21">
      <c r="B273" s="100" t="s">
        <v>942</v>
      </c>
      <c r="C273" s="72" t="s">
        <v>943</v>
      </c>
      <c r="D273" s="82" t="s">
        <v>28</v>
      </c>
      <c r="E273" s="82" t="s">
        <v>877</v>
      </c>
      <c r="F273" s="72"/>
      <c r="G273" s="82" t="s">
        <v>944</v>
      </c>
      <c r="H273" s="72" t="s">
        <v>878</v>
      </c>
      <c r="I273" s="72" t="s">
        <v>298</v>
      </c>
      <c r="J273" s="72"/>
      <c r="K273" s="102">
        <v>2.3800000088438011</v>
      </c>
      <c r="L273" s="82" t="s">
        <v>127</v>
      </c>
      <c r="M273" s="83">
        <v>6.5000000000000002E-2</v>
      </c>
      <c r="N273" s="83">
        <v>1.4099999955780994E-2</v>
      </c>
      <c r="O273" s="102">
        <v>6.1088250000000004</v>
      </c>
      <c r="P273" s="81">
        <v>115.14694</v>
      </c>
      <c r="Q273" s="72"/>
      <c r="R273" s="102">
        <v>2.261471E-2</v>
      </c>
      <c r="S273" s="80">
        <v>2.4435300000000001E-9</v>
      </c>
      <c r="T273" s="80">
        <f t="shared" si="8"/>
        <v>1.4222920647873065E-6</v>
      </c>
      <c r="U273" s="80">
        <f>R273/'סכום נכסי הקרן'!$C$42</f>
        <v>4.3757494369139255E-7</v>
      </c>
    </row>
    <row r="274" spans="2:21">
      <c r="B274" s="100" t="s">
        <v>945</v>
      </c>
      <c r="C274" s="72" t="s">
        <v>946</v>
      </c>
      <c r="D274" s="82" t="s">
        <v>28</v>
      </c>
      <c r="E274" s="82" t="s">
        <v>877</v>
      </c>
      <c r="F274" s="72"/>
      <c r="G274" s="82" t="s">
        <v>947</v>
      </c>
      <c r="H274" s="72" t="s">
        <v>878</v>
      </c>
      <c r="I274" s="72" t="s">
        <v>884</v>
      </c>
      <c r="J274" s="72"/>
      <c r="K274" s="102">
        <v>8.0399999997215303</v>
      </c>
      <c r="L274" s="82" t="s">
        <v>127</v>
      </c>
      <c r="M274" s="83">
        <v>3.4000000000000002E-2</v>
      </c>
      <c r="N274" s="83">
        <v>2.0699999999527884E-2</v>
      </c>
      <c r="O274" s="102">
        <v>3509.3249999999998</v>
      </c>
      <c r="P274" s="81">
        <v>110.76378</v>
      </c>
      <c r="Q274" s="72"/>
      <c r="R274" s="102">
        <v>12.496900936999999</v>
      </c>
      <c r="S274" s="80">
        <v>4.128617647058823E-6</v>
      </c>
      <c r="T274" s="80">
        <f t="shared" si="8"/>
        <v>7.8595936172200101E-4</v>
      </c>
      <c r="U274" s="80">
        <f>R274/'סכום נכסי הקרן'!$C$42</f>
        <v>2.4180414976909654E-4</v>
      </c>
    </row>
    <row r="275" spans="2:21">
      <c r="B275" s="100" t="s">
        <v>948</v>
      </c>
      <c r="C275" s="72" t="s">
        <v>949</v>
      </c>
      <c r="D275" s="82" t="s">
        <v>28</v>
      </c>
      <c r="E275" s="82" t="s">
        <v>877</v>
      </c>
      <c r="F275" s="72"/>
      <c r="G275" s="82" t="s">
        <v>915</v>
      </c>
      <c r="H275" s="72" t="s">
        <v>878</v>
      </c>
      <c r="I275" s="72" t="s">
        <v>298</v>
      </c>
      <c r="J275" s="72"/>
      <c r="K275" s="102">
        <v>5.8300000000417533</v>
      </c>
      <c r="L275" s="82" t="s">
        <v>127</v>
      </c>
      <c r="M275" s="83">
        <v>4.4999999999999998E-2</v>
      </c>
      <c r="N275" s="83">
        <v>2.8199999999880702E-2</v>
      </c>
      <c r="O275" s="102">
        <v>2352.5475000000001</v>
      </c>
      <c r="P275" s="81">
        <v>110.82899999999999</v>
      </c>
      <c r="Q275" s="72"/>
      <c r="R275" s="102">
        <v>8.3824851549999995</v>
      </c>
      <c r="S275" s="80">
        <v>3.1367300000000004E-6</v>
      </c>
      <c r="T275" s="80">
        <f t="shared" si="8"/>
        <v>5.2719411918852345E-4</v>
      </c>
      <c r="U275" s="80">
        <f>R275/'סכום נכסי הקרן'!$C$42</f>
        <v>1.6219378756981889E-4</v>
      </c>
    </row>
    <row r="276" spans="2:21">
      <c r="B276" s="100" t="s">
        <v>950</v>
      </c>
      <c r="C276" s="72" t="s">
        <v>951</v>
      </c>
      <c r="D276" s="82" t="s">
        <v>28</v>
      </c>
      <c r="E276" s="82" t="s">
        <v>877</v>
      </c>
      <c r="F276" s="72"/>
      <c r="G276" s="82" t="s">
        <v>907</v>
      </c>
      <c r="H276" s="72" t="s">
        <v>878</v>
      </c>
      <c r="I276" s="72" t="s">
        <v>298</v>
      </c>
      <c r="J276" s="72"/>
      <c r="K276" s="102">
        <v>17.790000001094242</v>
      </c>
      <c r="L276" s="82" t="s">
        <v>127</v>
      </c>
      <c r="M276" s="83">
        <v>4.5999999999999999E-2</v>
      </c>
      <c r="N276" s="83">
        <v>3.0200000002022977E-2</v>
      </c>
      <c r="O276" s="102">
        <v>1299.75</v>
      </c>
      <c r="P276" s="81">
        <v>130.125</v>
      </c>
      <c r="Q276" s="72"/>
      <c r="R276" s="102">
        <v>5.4375284950000005</v>
      </c>
      <c r="S276" s="80">
        <v>2.5994999999999998E-6</v>
      </c>
      <c r="T276" s="80">
        <f t="shared" si="8"/>
        <v>3.4197889915428347E-4</v>
      </c>
      <c r="U276" s="80">
        <f>R276/'סכום נכסי הקרן'!$C$42</f>
        <v>1.0521144091699463E-4</v>
      </c>
    </row>
    <row r="277" spans="2:21">
      <c r="B277" s="100" t="s">
        <v>952</v>
      </c>
      <c r="C277" s="72" t="s">
        <v>953</v>
      </c>
      <c r="D277" s="82" t="s">
        <v>28</v>
      </c>
      <c r="E277" s="82" t="s">
        <v>877</v>
      </c>
      <c r="F277" s="72"/>
      <c r="G277" s="82" t="s">
        <v>954</v>
      </c>
      <c r="H277" s="72" t="s">
        <v>883</v>
      </c>
      <c r="I277" s="72" t="s">
        <v>298</v>
      </c>
      <c r="J277" s="72"/>
      <c r="K277" s="102">
        <v>3.8600000000658832</v>
      </c>
      <c r="L277" s="82" t="s">
        <v>127</v>
      </c>
      <c r="M277" s="83">
        <v>6.5000000000000002E-2</v>
      </c>
      <c r="N277" s="83">
        <v>1.8300000000200232E-2</v>
      </c>
      <c r="O277" s="102">
        <v>3899.25</v>
      </c>
      <c r="P277" s="81">
        <v>123.49822</v>
      </c>
      <c r="Q277" s="72"/>
      <c r="R277" s="102">
        <v>15.481846743</v>
      </c>
      <c r="S277" s="80">
        <v>3.1194000000000002E-6</v>
      </c>
      <c r="T277" s="80">
        <f t="shared" si="8"/>
        <v>9.7368959278372827E-4</v>
      </c>
      <c r="U277" s="80">
        <f>R277/'סכום נכסי הקרן'!$C$42</f>
        <v>2.9956025157107889E-4</v>
      </c>
    </row>
    <row r="278" spans="2:21">
      <c r="B278" s="100" t="s">
        <v>955</v>
      </c>
      <c r="C278" s="72" t="s">
        <v>956</v>
      </c>
      <c r="D278" s="82" t="s">
        <v>28</v>
      </c>
      <c r="E278" s="82" t="s">
        <v>877</v>
      </c>
      <c r="F278" s="72"/>
      <c r="G278" s="82" t="s">
        <v>954</v>
      </c>
      <c r="H278" s="72" t="s">
        <v>883</v>
      </c>
      <c r="I278" s="72" t="s">
        <v>298</v>
      </c>
      <c r="J278" s="72"/>
      <c r="K278" s="102">
        <v>3.5600000001536221</v>
      </c>
      <c r="L278" s="82" t="s">
        <v>127</v>
      </c>
      <c r="M278" s="83">
        <v>4.2500000000000003E-2</v>
      </c>
      <c r="N278" s="83">
        <v>2.1100000000600704E-2</v>
      </c>
      <c r="O278" s="102">
        <v>2859.45</v>
      </c>
      <c r="P278" s="81">
        <v>110.46053000000001</v>
      </c>
      <c r="Q278" s="72"/>
      <c r="R278" s="102">
        <v>10.154781849000001</v>
      </c>
      <c r="S278" s="80">
        <v>4.7657500000000001E-6</v>
      </c>
      <c r="T278" s="80">
        <f t="shared" si="8"/>
        <v>6.3865800814951303E-4</v>
      </c>
      <c r="U278" s="80">
        <f>R278/'סכום נכסי הקרן'!$C$42</f>
        <v>1.9648618513235633E-4</v>
      </c>
    </row>
    <row r="279" spans="2:21">
      <c r="B279" s="100" t="s">
        <v>957</v>
      </c>
      <c r="C279" s="72" t="s">
        <v>958</v>
      </c>
      <c r="D279" s="82" t="s">
        <v>28</v>
      </c>
      <c r="E279" s="82" t="s">
        <v>877</v>
      </c>
      <c r="F279" s="72"/>
      <c r="G279" s="82" t="s">
        <v>954</v>
      </c>
      <c r="H279" s="72" t="s">
        <v>883</v>
      </c>
      <c r="I279" s="72" t="s">
        <v>298</v>
      </c>
      <c r="J279" s="72"/>
      <c r="K279" s="102">
        <v>0.56000000000317351</v>
      </c>
      <c r="L279" s="82" t="s">
        <v>127</v>
      </c>
      <c r="M279" s="83">
        <v>5.2499999999999998E-2</v>
      </c>
      <c r="N279" s="83">
        <v>1.4000000000476043E-2</v>
      </c>
      <c r="O279" s="102">
        <v>3620.9735249999999</v>
      </c>
      <c r="P279" s="81">
        <v>108.26692</v>
      </c>
      <c r="Q279" s="72"/>
      <c r="R279" s="102">
        <v>12.603817191000003</v>
      </c>
      <c r="S279" s="80">
        <v>6.0349558749999999E-6</v>
      </c>
      <c r="T279" s="80">
        <f t="shared" si="8"/>
        <v>7.9268357528304112E-4</v>
      </c>
      <c r="U279" s="80">
        <f>R279/'סכום נכסי הקרן'!$C$42</f>
        <v>2.4387288617224944E-4</v>
      </c>
    </row>
    <row r="280" spans="2:21">
      <c r="B280" s="100" t="s">
        <v>959</v>
      </c>
      <c r="C280" s="72" t="s">
        <v>960</v>
      </c>
      <c r="D280" s="82" t="s">
        <v>28</v>
      </c>
      <c r="E280" s="82" t="s">
        <v>877</v>
      </c>
      <c r="F280" s="72"/>
      <c r="G280" s="82" t="s">
        <v>961</v>
      </c>
      <c r="H280" s="72" t="s">
        <v>883</v>
      </c>
      <c r="I280" s="72" t="s">
        <v>298</v>
      </c>
      <c r="J280" s="72"/>
      <c r="K280" s="102">
        <v>6.8299999997207896</v>
      </c>
      <c r="L280" s="82" t="s">
        <v>127</v>
      </c>
      <c r="M280" s="83">
        <v>4.7500000000000001E-2</v>
      </c>
      <c r="N280" s="83">
        <v>2.1199999999468169E-2</v>
      </c>
      <c r="O280" s="102">
        <v>1949.625</v>
      </c>
      <c r="P280" s="81">
        <v>119.99258</v>
      </c>
      <c r="Q280" s="72"/>
      <c r="R280" s="102">
        <v>7.52118837</v>
      </c>
      <c r="S280" s="80">
        <v>6.5055482979713805E-7</v>
      </c>
      <c r="T280" s="80">
        <f t="shared" si="8"/>
        <v>4.730251476327389E-4</v>
      </c>
      <c r="U280" s="80">
        <f>R280/'סכום נכסי הקרן'!$C$42</f>
        <v>1.4552844487040101E-4</v>
      </c>
    </row>
    <row r="281" spans="2:21">
      <c r="B281" s="100" t="s">
        <v>962</v>
      </c>
      <c r="C281" s="72" t="s">
        <v>963</v>
      </c>
      <c r="D281" s="82" t="s">
        <v>28</v>
      </c>
      <c r="E281" s="82" t="s">
        <v>877</v>
      </c>
      <c r="F281" s="72"/>
      <c r="G281" s="82" t="s">
        <v>944</v>
      </c>
      <c r="H281" s="72" t="s">
        <v>883</v>
      </c>
      <c r="I281" s="72" t="s">
        <v>298</v>
      </c>
      <c r="J281" s="72"/>
      <c r="K281" s="102">
        <v>4.5500000000659995</v>
      </c>
      <c r="L281" s="82" t="s">
        <v>127</v>
      </c>
      <c r="M281" s="83">
        <v>3.6249999999999998E-2</v>
      </c>
      <c r="N281" s="83">
        <v>2.9400000000659995E-2</v>
      </c>
      <c r="O281" s="102">
        <v>4555.6237499999997</v>
      </c>
      <c r="P281" s="81">
        <v>103.44965000000001</v>
      </c>
      <c r="Q281" s="72"/>
      <c r="R281" s="102">
        <v>15.151577899999999</v>
      </c>
      <c r="S281" s="80">
        <v>5.6945296874999994E-6</v>
      </c>
      <c r="T281" s="80">
        <f t="shared" si="8"/>
        <v>9.529182119150199E-4</v>
      </c>
      <c r="U281" s="80">
        <f>R281/'סכום נכסי הקרן'!$C$42</f>
        <v>2.9316983708516483E-4</v>
      </c>
    </row>
    <row r="282" spans="2:21">
      <c r="B282" s="100" t="s">
        <v>964</v>
      </c>
      <c r="C282" s="72" t="s">
        <v>965</v>
      </c>
      <c r="D282" s="82" t="s">
        <v>28</v>
      </c>
      <c r="E282" s="82" t="s">
        <v>877</v>
      </c>
      <c r="F282" s="72"/>
      <c r="G282" s="82" t="s">
        <v>966</v>
      </c>
      <c r="H282" s="72" t="s">
        <v>967</v>
      </c>
      <c r="I282" s="72" t="s">
        <v>912</v>
      </c>
      <c r="J282" s="72"/>
      <c r="K282" s="102">
        <v>7.8899999999216375</v>
      </c>
      <c r="L282" s="82" t="s">
        <v>127</v>
      </c>
      <c r="M282" s="83">
        <v>3.875E-2</v>
      </c>
      <c r="N282" s="83">
        <v>2.879999999969313E-2</v>
      </c>
      <c r="O282" s="102">
        <v>5199</v>
      </c>
      <c r="P282" s="81">
        <v>109.17524</v>
      </c>
      <c r="Q282" s="72"/>
      <c r="R282" s="102">
        <v>18.248405986999998</v>
      </c>
      <c r="S282" s="80">
        <v>7.9984615384615379E-6</v>
      </c>
      <c r="T282" s="80">
        <f t="shared" si="8"/>
        <v>1.1476849816038886E-3</v>
      </c>
      <c r="U282" s="80">
        <f>R282/'סכום נכסי הקרן'!$C$42</f>
        <v>3.5309076358791222E-4</v>
      </c>
    </row>
    <row r="283" spans="2:21">
      <c r="B283" s="100" t="s">
        <v>968</v>
      </c>
      <c r="C283" s="72" t="s">
        <v>969</v>
      </c>
      <c r="D283" s="82" t="s">
        <v>28</v>
      </c>
      <c r="E283" s="82" t="s">
        <v>877</v>
      </c>
      <c r="F283" s="72"/>
      <c r="G283" s="82" t="s">
        <v>954</v>
      </c>
      <c r="H283" s="72" t="s">
        <v>883</v>
      </c>
      <c r="I283" s="72" t="s">
        <v>298</v>
      </c>
      <c r="J283" s="72"/>
      <c r="K283" s="102">
        <v>18.730000000121578</v>
      </c>
      <c r="L283" s="82" t="s">
        <v>127</v>
      </c>
      <c r="M283" s="83">
        <v>5.9299999999999999E-2</v>
      </c>
      <c r="N283" s="83">
        <v>3.8500000000337722E-2</v>
      </c>
      <c r="O283" s="102">
        <v>6498.75</v>
      </c>
      <c r="P283" s="81">
        <v>141.72185999999999</v>
      </c>
      <c r="Q283" s="72"/>
      <c r="R283" s="102">
        <v>29.610630480000001</v>
      </c>
      <c r="S283" s="80">
        <v>1.8567857142857144E-6</v>
      </c>
      <c r="T283" s="80">
        <f t="shared" si="8"/>
        <v>1.8622818848905492E-3</v>
      </c>
      <c r="U283" s="80">
        <f>R283/'סכום נכסי הקרן'!$C$42</f>
        <v>5.7293991233814769E-4</v>
      </c>
    </row>
    <row r="284" spans="2:21">
      <c r="B284" s="100" t="s">
        <v>970</v>
      </c>
      <c r="C284" s="72" t="s">
        <v>971</v>
      </c>
      <c r="D284" s="82" t="s">
        <v>28</v>
      </c>
      <c r="E284" s="82" t="s">
        <v>877</v>
      </c>
      <c r="F284" s="72"/>
      <c r="G284" s="82" t="s">
        <v>961</v>
      </c>
      <c r="H284" s="72" t="s">
        <v>883</v>
      </c>
      <c r="I284" s="72" t="s">
        <v>298</v>
      </c>
      <c r="J284" s="72"/>
      <c r="K284" s="102">
        <v>7.4900000000332625</v>
      </c>
      <c r="L284" s="82" t="s">
        <v>127</v>
      </c>
      <c r="M284" s="83">
        <v>0.05</v>
      </c>
      <c r="N284" s="83">
        <v>2.3299999999784774E-2</v>
      </c>
      <c r="O284" s="102">
        <v>2599.5</v>
      </c>
      <c r="P284" s="81">
        <v>122.30867000000001</v>
      </c>
      <c r="Q284" s="72"/>
      <c r="R284" s="102">
        <v>10.221815334</v>
      </c>
      <c r="S284" s="80">
        <v>1.1566441967563239E-6</v>
      </c>
      <c r="T284" s="80">
        <f t="shared" si="8"/>
        <v>6.4287390098168018E-4</v>
      </c>
      <c r="U284" s="80">
        <f>R284/'סכום נכסי הקרן'!$C$42</f>
        <v>1.9778322468865897E-4</v>
      </c>
    </row>
    <row r="285" spans="2:21">
      <c r="B285" s="100" t="s">
        <v>972</v>
      </c>
      <c r="C285" s="72" t="s">
        <v>973</v>
      </c>
      <c r="D285" s="82" t="s">
        <v>28</v>
      </c>
      <c r="E285" s="82" t="s">
        <v>877</v>
      </c>
      <c r="F285" s="72"/>
      <c r="G285" s="82" t="s">
        <v>882</v>
      </c>
      <c r="H285" s="72" t="s">
        <v>967</v>
      </c>
      <c r="I285" s="72" t="s">
        <v>912</v>
      </c>
      <c r="J285" s="72"/>
      <c r="K285" s="102">
        <v>7.3099999999207412</v>
      </c>
      <c r="L285" s="82" t="s">
        <v>127</v>
      </c>
      <c r="M285" s="83">
        <v>3.7000000000000005E-2</v>
      </c>
      <c r="N285" s="83">
        <v>2.2399999999610651E-2</v>
      </c>
      <c r="O285" s="102">
        <v>2014.6125</v>
      </c>
      <c r="P285" s="81">
        <v>111.03149999999999</v>
      </c>
      <c r="Q285" s="72"/>
      <c r="R285" s="102">
        <v>7.1914871470000001</v>
      </c>
      <c r="S285" s="80">
        <v>1.3440498841826604E-6</v>
      </c>
      <c r="T285" s="80">
        <f t="shared" si="8"/>
        <v>4.5228946571492651E-4</v>
      </c>
      <c r="U285" s="80">
        <f>R285/'סכום נכסי הקרן'!$C$42</f>
        <v>1.3914901333715525E-4</v>
      </c>
    </row>
    <row r="286" spans="2:21">
      <c r="B286" s="100" t="s">
        <v>974</v>
      </c>
      <c r="C286" s="72" t="s">
        <v>975</v>
      </c>
      <c r="D286" s="82" t="s">
        <v>28</v>
      </c>
      <c r="E286" s="82" t="s">
        <v>877</v>
      </c>
      <c r="F286" s="72"/>
      <c r="G286" s="82" t="s">
        <v>882</v>
      </c>
      <c r="H286" s="72" t="s">
        <v>967</v>
      </c>
      <c r="I286" s="72" t="s">
        <v>912</v>
      </c>
      <c r="J286" s="72"/>
      <c r="K286" s="102">
        <v>2.7700000000177698</v>
      </c>
      <c r="L286" s="82" t="s">
        <v>127</v>
      </c>
      <c r="M286" s="83">
        <v>7.0000000000000007E-2</v>
      </c>
      <c r="N286" s="83">
        <v>1.21000000001777E-2</v>
      </c>
      <c r="O286" s="102">
        <v>3754.7177999999999</v>
      </c>
      <c r="P286" s="81">
        <v>116.544</v>
      </c>
      <c r="Q286" s="72"/>
      <c r="R286" s="102">
        <v>14.068513075</v>
      </c>
      <c r="S286" s="80">
        <v>3.0039424607778033E-6</v>
      </c>
      <c r="T286" s="80">
        <f t="shared" si="8"/>
        <v>8.8480172904843658E-4</v>
      </c>
      <c r="U286" s="80">
        <f>R286/'סכום נכסי הקרן'!$C$42</f>
        <v>2.7221347594617596E-4</v>
      </c>
    </row>
    <row r="287" spans="2:21">
      <c r="B287" s="100" t="s">
        <v>976</v>
      </c>
      <c r="C287" s="72" t="s">
        <v>977</v>
      </c>
      <c r="D287" s="82" t="s">
        <v>28</v>
      </c>
      <c r="E287" s="82" t="s">
        <v>877</v>
      </c>
      <c r="F287" s="72"/>
      <c r="G287" s="82" t="s">
        <v>882</v>
      </c>
      <c r="H287" s="72" t="s">
        <v>967</v>
      </c>
      <c r="I287" s="72" t="s">
        <v>912</v>
      </c>
      <c r="J287" s="72"/>
      <c r="K287" s="102">
        <v>5.299999999654303</v>
      </c>
      <c r="L287" s="82" t="s">
        <v>127</v>
      </c>
      <c r="M287" s="83">
        <v>5.1249999999999997E-2</v>
      </c>
      <c r="N287" s="83">
        <v>1.8699999998842663E-2</v>
      </c>
      <c r="O287" s="102">
        <v>1754.6624999999999</v>
      </c>
      <c r="P287" s="81">
        <v>117.93899999999999</v>
      </c>
      <c r="Q287" s="72"/>
      <c r="R287" s="102">
        <v>6.6532219709999998</v>
      </c>
      <c r="S287" s="80">
        <v>1.169775E-6</v>
      </c>
      <c r="T287" s="80">
        <f t="shared" si="8"/>
        <v>4.1843670843543266E-4</v>
      </c>
      <c r="U287" s="80">
        <f>R287/'סכום נכסי הקרן'!$C$42</f>
        <v>1.2873405094854901E-4</v>
      </c>
    </row>
    <row r="288" spans="2:21">
      <c r="B288" s="100" t="s">
        <v>978</v>
      </c>
      <c r="C288" s="72" t="s">
        <v>979</v>
      </c>
      <c r="D288" s="82" t="s">
        <v>28</v>
      </c>
      <c r="E288" s="82" t="s">
        <v>877</v>
      </c>
      <c r="F288" s="72"/>
      <c r="G288" s="82" t="s">
        <v>947</v>
      </c>
      <c r="H288" s="72" t="s">
        <v>883</v>
      </c>
      <c r="I288" s="72" t="s">
        <v>298</v>
      </c>
      <c r="J288" s="72"/>
      <c r="K288" s="102">
        <v>7.040000000141271</v>
      </c>
      <c r="L288" s="82" t="s">
        <v>127</v>
      </c>
      <c r="M288" s="83">
        <v>5.2999999999999999E-2</v>
      </c>
      <c r="N288" s="83">
        <v>2.3800000000436281E-2</v>
      </c>
      <c r="O288" s="102">
        <v>2430.5324999999998</v>
      </c>
      <c r="P288" s="81">
        <v>123.19828</v>
      </c>
      <c r="Q288" s="72"/>
      <c r="R288" s="102">
        <v>9.6269129909999993</v>
      </c>
      <c r="S288" s="80">
        <v>1.3888757142857141E-6</v>
      </c>
      <c r="T288" s="80">
        <f t="shared" si="8"/>
        <v>6.054590996522677E-4</v>
      </c>
      <c r="U288" s="80">
        <f>R288/'סכום נכסי הקרן'!$C$42</f>
        <v>1.8627238244305411E-4</v>
      </c>
    </row>
    <row r="289" spans="2:21">
      <c r="B289" s="100" t="s">
        <v>980</v>
      </c>
      <c r="C289" s="72" t="s">
        <v>981</v>
      </c>
      <c r="D289" s="82" t="s">
        <v>28</v>
      </c>
      <c r="E289" s="82" t="s">
        <v>877</v>
      </c>
      <c r="F289" s="72"/>
      <c r="G289" s="82" t="s">
        <v>947</v>
      </c>
      <c r="H289" s="72" t="s">
        <v>883</v>
      </c>
      <c r="I289" s="72" t="s">
        <v>298</v>
      </c>
      <c r="J289" s="72"/>
      <c r="K289" s="102">
        <v>7.319999999842894</v>
      </c>
      <c r="L289" s="82" t="s">
        <v>127</v>
      </c>
      <c r="M289" s="83">
        <v>6.2E-2</v>
      </c>
      <c r="N289" s="83">
        <v>2.5799999998851911E-2</v>
      </c>
      <c r="O289" s="102">
        <v>1559.7</v>
      </c>
      <c r="P289" s="81">
        <v>132.01267000000001</v>
      </c>
      <c r="Q289" s="72"/>
      <c r="R289" s="102">
        <v>6.6196900219999995</v>
      </c>
      <c r="S289" s="80">
        <v>2.0796E-6</v>
      </c>
      <c r="T289" s="80">
        <f t="shared" si="8"/>
        <v>4.1632780564695765E-4</v>
      </c>
      <c r="U289" s="80">
        <f>R289/'סכום נכסי הקרן'!$C$42</f>
        <v>1.2808523693786579E-4</v>
      </c>
    </row>
    <row r="290" spans="2:21">
      <c r="B290" s="100" t="s">
        <v>982</v>
      </c>
      <c r="C290" s="72" t="s">
        <v>983</v>
      </c>
      <c r="D290" s="82" t="s">
        <v>28</v>
      </c>
      <c r="E290" s="82" t="s">
        <v>877</v>
      </c>
      <c r="F290" s="72"/>
      <c r="G290" s="82" t="s">
        <v>882</v>
      </c>
      <c r="H290" s="72" t="s">
        <v>967</v>
      </c>
      <c r="I290" s="72" t="s">
        <v>912</v>
      </c>
      <c r="J290" s="72"/>
      <c r="K290" s="102">
        <v>7.5299999999888589</v>
      </c>
      <c r="L290" s="82" t="s">
        <v>129</v>
      </c>
      <c r="M290" s="83">
        <v>3.3750000000000002E-2</v>
      </c>
      <c r="N290" s="83">
        <v>2.3899999999789565E-2</v>
      </c>
      <c r="O290" s="102">
        <v>3795.27</v>
      </c>
      <c r="P290" s="81">
        <v>107.93747999999999</v>
      </c>
      <c r="Q290" s="72"/>
      <c r="R290" s="102">
        <v>16.157079706000001</v>
      </c>
      <c r="S290" s="80">
        <v>2.5301799999999998E-6</v>
      </c>
      <c r="T290" s="80">
        <f t="shared" si="8"/>
        <v>1.0161565749010192E-3</v>
      </c>
      <c r="U290" s="80">
        <f>R290/'סכום נכסי הקרן'!$C$42</f>
        <v>3.1262542135496283E-4</v>
      </c>
    </row>
    <row r="291" spans="2:21">
      <c r="B291" s="100" t="s">
        <v>984</v>
      </c>
      <c r="C291" s="72" t="s">
        <v>985</v>
      </c>
      <c r="D291" s="82" t="s">
        <v>28</v>
      </c>
      <c r="E291" s="82" t="s">
        <v>877</v>
      </c>
      <c r="F291" s="72"/>
      <c r="G291" s="82" t="s">
        <v>882</v>
      </c>
      <c r="H291" s="72" t="s">
        <v>883</v>
      </c>
      <c r="I291" s="72" t="s">
        <v>298</v>
      </c>
      <c r="J291" s="72"/>
      <c r="K291" s="102">
        <v>6.7100000002026787</v>
      </c>
      <c r="L291" s="82" t="s">
        <v>127</v>
      </c>
      <c r="M291" s="83">
        <v>5.2499999999999998E-2</v>
      </c>
      <c r="N291" s="83">
        <v>2.8800000000817932E-2</v>
      </c>
      <c r="O291" s="102">
        <v>4400.4336000000003</v>
      </c>
      <c r="P291" s="81">
        <v>117.52875</v>
      </c>
      <c r="Q291" s="72"/>
      <c r="R291" s="102">
        <v>16.627255352999999</v>
      </c>
      <c r="S291" s="80">
        <v>2.9336224000000001E-6</v>
      </c>
      <c r="T291" s="80">
        <f t="shared" si="8"/>
        <v>1.0457270222684334E-3</v>
      </c>
      <c r="U291" s="80">
        <f>R291/'סכום נכסי הקרן'!$C$42</f>
        <v>3.2172291065555913E-4</v>
      </c>
    </row>
    <row r="292" spans="2:21">
      <c r="B292" s="100" t="s">
        <v>986</v>
      </c>
      <c r="C292" s="72" t="s">
        <v>987</v>
      </c>
      <c r="D292" s="82" t="s">
        <v>28</v>
      </c>
      <c r="E292" s="82" t="s">
        <v>877</v>
      </c>
      <c r="F292" s="72"/>
      <c r="G292" s="82" t="s">
        <v>988</v>
      </c>
      <c r="H292" s="72" t="s">
        <v>883</v>
      </c>
      <c r="I292" s="72" t="s">
        <v>298</v>
      </c>
      <c r="J292" s="72"/>
      <c r="K292" s="102">
        <v>3.6599999999672663</v>
      </c>
      <c r="L292" s="82" t="s">
        <v>127</v>
      </c>
      <c r="M292" s="83">
        <v>6.25E-2</v>
      </c>
      <c r="N292" s="83">
        <v>2.1400000000054563E-2</v>
      </c>
      <c r="O292" s="102">
        <v>3899.25</v>
      </c>
      <c r="P292" s="81">
        <v>116.97131</v>
      </c>
      <c r="Q292" s="72"/>
      <c r="R292" s="102">
        <v>14.663626677999998</v>
      </c>
      <c r="S292" s="80">
        <v>1.949625E-6</v>
      </c>
      <c r="T292" s="80">
        <f t="shared" si="8"/>
        <v>9.2222981701391919E-4</v>
      </c>
      <c r="U292" s="80">
        <f>R292/'סכום נכסי הקרן'!$C$42</f>
        <v>2.8372840588879763E-4</v>
      </c>
    </row>
    <row r="293" spans="2:21">
      <c r="B293" s="100" t="s">
        <v>989</v>
      </c>
      <c r="C293" s="72" t="s">
        <v>990</v>
      </c>
      <c r="D293" s="82" t="s">
        <v>28</v>
      </c>
      <c r="E293" s="82" t="s">
        <v>877</v>
      </c>
      <c r="F293" s="72"/>
      <c r="G293" s="82" t="s">
        <v>947</v>
      </c>
      <c r="H293" s="72" t="s">
        <v>883</v>
      </c>
      <c r="I293" s="72" t="s">
        <v>298</v>
      </c>
      <c r="J293" s="72"/>
      <c r="K293" s="102">
        <v>7.5899999998943146</v>
      </c>
      <c r="L293" s="82" t="s">
        <v>127</v>
      </c>
      <c r="M293" s="83">
        <v>4.8750000000000002E-2</v>
      </c>
      <c r="N293" s="83">
        <v>2.35E-2</v>
      </c>
      <c r="O293" s="102">
        <v>3899.25</v>
      </c>
      <c r="P293" s="81">
        <v>120.76600000000001</v>
      </c>
      <c r="Q293" s="72"/>
      <c r="R293" s="102">
        <v>15.139332940000001</v>
      </c>
      <c r="S293" s="80">
        <v>5.9988461538461538E-6</v>
      </c>
      <c r="T293" s="80">
        <f t="shared" si="8"/>
        <v>9.5214809770875178E-4</v>
      </c>
      <c r="U293" s="80">
        <f>R293/'סכום נכסי הקרן'!$C$42</f>
        <v>2.9293290777311512E-4</v>
      </c>
    </row>
    <row r="294" spans="2:21">
      <c r="B294" s="100" t="s">
        <v>991</v>
      </c>
      <c r="C294" s="72" t="s">
        <v>992</v>
      </c>
      <c r="D294" s="82" t="s">
        <v>28</v>
      </c>
      <c r="E294" s="82" t="s">
        <v>877</v>
      </c>
      <c r="F294" s="72"/>
      <c r="G294" s="82" t="s">
        <v>954</v>
      </c>
      <c r="H294" s="72" t="s">
        <v>883</v>
      </c>
      <c r="I294" s="72" t="s">
        <v>298</v>
      </c>
      <c r="J294" s="72"/>
      <c r="K294" s="102">
        <v>8.1399999997168297</v>
      </c>
      <c r="L294" s="82" t="s">
        <v>127</v>
      </c>
      <c r="M294" s="83">
        <v>3.5000000000000003E-2</v>
      </c>
      <c r="N294" s="83">
        <v>2.6199999999162955E-2</v>
      </c>
      <c r="O294" s="102">
        <v>3249.375</v>
      </c>
      <c r="P294" s="81">
        <v>107.4965</v>
      </c>
      <c r="Q294" s="72"/>
      <c r="R294" s="102">
        <v>11.229880536999998</v>
      </c>
      <c r="S294" s="80">
        <v>6.4987500000000002E-6</v>
      </c>
      <c r="T294" s="80">
        <f t="shared" si="8"/>
        <v>7.0627348200726493E-4</v>
      </c>
      <c r="U294" s="80">
        <f>R294/'סכום נכסי הקרן'!$C$42</f>
        <v>2.1728840845798328E-4</v>
      </c>
    </row>
    <row r="295" spans="2:21">
      <c r="B295" s="100" t="s">
        <v>993</v>
      </c>
      <c r="C295" s="72" t="s">
        <v>994</v>
      </c>
      <c r="D295" s="82" t="s">
        <v>28</v>
      </c>
      <c r="E295" s="82" t="s">
        <v>877</v>
      </c>
      <c r="F295" s="72"/>
      <c r="G295" s="82" t="s">
        <v>944</v>
      </c>
      <c r="H295" s="72" t="s">
        <v>883</v>
      </c>
      <c r="I295" s="72" t="s">
        <v>298</v>
      </c>
      <c r="J295" s="72"/>
      <c r="K295" s="102">
        <v>4.650000000194197</v>
      </c>
      <c r="L295" s="82" t="s">
        <v>127</v>
      </c>
      <c r="M295" s="83">
        <v>3.4000000000000002E-2</v>
      </c>
      <c r="N295" s="83">
        <v>3.5200000001821434E-2</v>
      </c>
      <c r="O295" s="102">
        <v>2339.5500000000002</v>
      </c>
      <c r="P295" s="81">
        <v>99.268889999999999</v>
      </c>
      <c r="Q295" s="72"/>
      <c r="R295" s="102">
        <v>7.4666616069999998</v>
      </c>
      <c r="S295" s="80">
        <v>2.3395500000000003E-6</v>
      </c>
      <c r="T295" s="80">
        <f t="shared" si="8"/>
        <v>4.6959583183194204E-4</v>
      </c>
      <c r="U295" s="80">
        <f>R295/'סכום נכסי הקרן'!$C$42</f>
        <v>1.4447339949288351E-4</v>
      </c>
    </row>
    <row r="296" spans="2:21">
      <c r="B296" s="100" t="s">
        <v>995</v>
      </c>
      <c r="C296" s="72" t="s">
        <v>996</v>
      </c>
      <c r="D296" s="82" t="s">
        <v>28</v>
      </c>
      <c r="E296" s="82" t="s">
        <v>877</v>
      </c>
      <c r="F296" s="72"/>
      <c r="G296" s="82" t="s">
        <v>944</v>
      </c>
      <c r="H296" s="72" t="s">
        <v>883</v>
      </c>
      <c r="I296" s="72" t="s">
        <v>298</v>
      </c>
      <c r="J296" s="72"/>
      <c r="K296" s="102">
        <v>3.6600000000845458</v>
      </c>
      <c r="L296" s="82" t="s">
        <v>127</v>
      </c>
      <c r="M296" s="83">
        <v>4.1250000000000002E-2</v>
      </c>
      <c r="N296" s="83">
        <v>2.8900000001117223E-2</v>
      </c>
      <c r="O296" s="102">
        <v>1949.625</v>
      </c>
      <c r="P296" s="81">
        <v>105.67229</v>
      </c>
      <c r="Q296" s="72"/>
      <c r="R296" s="102">
        <v>6.623586134</v>
      </c>
      <c r="S296" s="80">
        <v>4.1481382978723402E-6</v>
      </c>
      <c r="T296" s="80">
        <f t="shared" si="8"/>
        <v>4.1657284125347761E-4</v>
      </c>
      <c r="U296" s="80">
        <f>R296/'סכום נכסי הקרן'!$C$42</f>
        <v>1.2816062331200083E-4</v>
      </c>
    </row>
    <row r="297" spans="2:21">
      <c r="B297" s="100" t="s">
        <v>997</v>
      </c>
      <c r="C297" s="72" t="s">
        <v>998</v>
      </c>
      <c r="D297" s="82" t="s">
        <v>28</v>
      </c>
      <c r="E297" s="82" t="s">
        <v>877</v>
      </c>
      <c r="F297" s="72"/>
      <c r="G297" s="82" t="s">
        <v>999</v>
      </c>
      <c r="H297" s="72" t="s">
        <v>883</v>
      </c>
      <c r="I297" s="72" t="s">
        <v>298</v>
      </c>
      <c r="J297" s="72"/>
      <c r="K297" s="102">
        <v>5.4899999999102711</v>
      </c>
      <c r="L297" s="82" t="s">
        <v>127</v>
      </c>
      <c r="M297" s="83">
        <v>6.8000000000000005E-2</v>
      </c>
      <c r="N297" s="83">
        <v>2.0799999999431926E-2</v>
      </c>
      <c r="O297" s="102">
        <v>3704.2874999999999</v>
      </c>
      <c r="P297" s="81">
        <v>130.07410999999999</v>
      </c>
      <c r="Q297" s="72"/>
      <c r="R297" s="102">
        <v>15.490895710999997</v>
      </c>
      <c r="S297" s="80">
        <v>3.7042874999999998E-6</v>
      </c>
      <c r="T297" s="80">
        <f t="shared" si="8"/>
        <v>9.742587035696242E-4</v>
      </c>
      <c r="U297" s="80">
        <f>R297/'סכום נכסי הקרן'!$C$42</f>
        <v>2.9973534122126959E-4</v>
      </c>
    </row>
    <row r="298" spans="2:21">
      <c r="B298" s="100" t="s">
        <v>1000</v>
      </c>
      <c r="C298" s="72" t="s">
        <v>1001</v>
      </c>
      <c r="D298" s="82" t="s">
        <v>28</v>
      </c>
      <c r="E298" s="82" t="s">
        <v>877</v>
      </c>
      <c r="F298" s="72"/>
      <c r="G298" s="82" t="s">
        <v>947</v>
      </c>
      <c r="H298" s="72" t="s">
        <v>883</v>
      </c>
      <c r="I298" s="72" t="s">
        <v>298</v>
      </c>
      <c r="J298" s="72"/>
      <c r="K298" s="102">
        <v>8.4800000002165135</v>
      </c>
      <c r="L298" s="82" t="s">
        <v>127</v>
      </c>
      <c r="M298" s="83">
        <v>0.03</v>
      </c>
      <c r="N298" s="83">
        <v>2.2500000000597001E-2</v>
      </c>
      <c r="O298" s="102">
        <v>3639.3</v>
      </c>
      <c r="P298" s="81">
        <v>107.37067</v>
      </c>
      <c r="Q298" s="72"/>
      <c r="R298" s="102">
        <v>12.562743261</v>
      </c>
      <c r="S298" s="80">
        <v>6.0655000000000006E-6</v>
      </c>
      <c r="T298" s="80">
        <f t="shared" si="8"/>
        <v>7.9010033964974611E-4</v>
      </c>
      <c r="U298" s="80">
        <f>R298/'סכום נכסי הקרן'!$C$42</f>
        <v>2.4307814139741326E-4</v>
      </c>
    </row>
    <row r="299" spans="2:21">
      <c r="B299" s="100" t="s">
        <v>1002</v>
      </c>
      <c r="C299" s="72" t="s">
        <v>1003</v>
      </c>
      <c r="D299" s="82" t="s">
        <v>28</v>
      </c>
      <c r="E299" s="82" t="s">
        <v>877</v>
      </c>
      <c r="F299" s="72"/>
      <c r="G299" s="82" t="s">
        <v>947</v>
      </c>
      <c r="H299" s="72" t="s">
        <v>883</v>
      </c>
      <c r="I299" s="72" t="s">
        <v>298</v>
      </c>
      <c r="J299" s="72"/>
      <c r="K299" s="102">
        <v>8.240000001085054</v>
      </c>
      <c r="L299" s="82" t="s">
        <v>127</v>
      </c>
      <c r="M299" s="83">
        <v>3.4209999999999997E-2</v>
      </c>
      <c r="N299" s="83">
        <v>2.7500000005651327E-2</v>
      </c>
      <c r="O299" s="102">
        <v>129.97499999999999</v>
      </c>
      <c r="P299" s="81">
        <v>105.86416</v>
      </c>
      <c r="Q299" s="72"/>
      <c r="R299" s="102">
        <v>0.44237417299999998</v>
      </c>
      <c r="S299" s="80">
        <v>1.29975E-7</v>
      </c>
      <c r="T299" s="80">
        <f t="shared" si="8"/>
        <v>2.7821947569734351E-5</v>
      </c>
      <c r="U299" s="80">
        <f>R299/'סכום נכסי הקרן'!$C$42</f>
        <v>8.5595549905792E-6</v>
      </c>
    </row>
    <row r="300" spans="2:21">
      <c r="B300" s="100" t="s">
        <v>1004</v>
      </c>
      <c r="C300" s="72" t="s">
        <v>1005</v>
      </c>
      <c r="D300" s="82" t="s">
        <v>28</v>
      </c>
      <c r="E300" s="82" t="s">
        <v>877</v>
      </c>
      <c r="F300" s="72"/>
      <c r="G300" s="82" t="s">
        <v>947</v>
      </c>
      <c r="H300" s="72" t="s">
        <v>883</v>
      </c>
      <c r="I300" s="72" t="s">
        <v>298</v>
      </c>
      <c r="J300" s="72"/>
      <c r="K300" s="102">
        <v>8.2399999998803626</v>
      </c>
      <c r="L300" s="82" t="s">
        <v>127</v>
      </c>
      <c r="M300" s="83">
        <v>3.4209999999999997E-2</v>
      </c>
      <c r="N300" s="83">
        <v>2.7499999999452879E-2</v>
      </c>
      <c r="O300" s="102">
        <v>4029.2249999999999</v>
      </c>
      <c r="P300" s="81">
        <v>105.82116000000001</v>
      </c>
      <c r="Q300" s="72"/>
      <c r="R300" s="102">
        <v>13.708029161000001</v>
      </c>
      <c r="S300" s="80">
        <v>4.0292249999999995E-6</v>
      </c>
      <c r="T300" s="80">
        <f t="shared" si="8"/>
        <v>8.6213005161522296E-4</v>
      </c>
      <c r="U300" s="80">
        <f>R300/'סכום נכסי הקרן'!$C$42</f>
        <v>2.6523842615025983E-4</v>
      </c>
    </row>
    <row r="301" spans="2:21">
      <c r="B301" s="100" t="s">
        <v>1006</v>
      </c>
      <c r="C301" s="72" t="s">
        <v>1007</v>
      </c>
      <c r="D301" s="82" t="s">
        <v>28</v>
      </c>
      <c r="E301" s="82" t="s">
        <v>877</v>
      </c>
      <c r="F301" s="72"/>
      <c r="G301" s="82" t="s">
        <v>944</v>
      </c>
      <c r="H301" s="72" t="s">
        <v>967</v>
      </c>
      <c r="I301" s="72" t="s">
        <v>912</v>
      </c>
      <c r="J301" s="72"/>
      <c r="K301" s="102">
        <v>8.1100000001301513</v>
      </c>
      <c r="L301" s="82" t="s">
        <v>127</v>
      </c>
      <c r="M301" s="83">
        <v>3.6240000000000001E-2</v>
      </c>
      <c r="N301" s="83">
        <v>2.5000000000371864E-2</v>
      </c>
      <c r="O301" s="102">
        <v>3834.2624999999998</v>
      </c>
      <c r="P301" s="81">
        <v>109.0758</v>
      </c>
      <c r="Q301" s="72"/>
      <c r="R301" s="102">
        <v>13.445941775</v>
      </c>
      <c r="S301" s="80">
        <v>5.1123499999999994E-6</v>
      </c>
      <c r="T301" s="80">
        <f t="shared" si="8"/>
        <v>8.4564676222576593E-4</v>
      </c>
      <c r="U301" s="80">
        <f>R301/'סכום נכסי הקרן'!$C$42</f>
        <v>2.6016726347909689E-4</v>
      </c>
    </row>
    <row r="302" spans="2:21">
      <c r="B302" s="100" t="s">
        <v>1008</v>
      </c>
      <c r="C302" s="72" t="s">
        <v>1009</v>
      </c>
      <c r="D302" s="82" t="s">
        <v>28</v>
      </c>
      <c r="E302" s="82" t="s">
        <v>877</v>
      </c>
      <c r="F302" s="72"/>
      <c r="G302" s="82" t="s">
        <v>966</v>
      </c>
      <c r="H302" s="72" t="s">
        <v>883</v>
      </c>
      <c r="I302" s="72" t="s">
        <v>884</v>
      </c>
      <c r="J302" s="72"/>
      <c r="K302" s="102">
        <v>9.5700000002228833</v>
      </c>
      <c r="L302" s="82" t="s">
        <v>127</v>
      </c>
      <c r="M302" s="83">
        <v>3.5000000000000003E-2</v>
      </c>
      <c r="N302" s="83">
        <v>2.5200000000830176E-2</v>
      </c>
      <c r="O302" s="102">
        <v>3119.4</v>
      </c>
      <c r="P302" s="81">
        <v>110.50122</v>
      </c>
      <c r="Q302" s="72"/>
      <c r="R302" s="102">
        <v>11.082025029</v>
      </c>
      <c r="S302" s="80">
        <v>3.1194000000000002E-6</v>
      </c>
      <c r="T302" s="80">
        <f t="shared" si="8"/>
        <v>6.9697450290191743E-4</v>
      </c>
      <c r="U302" s="80">
        <f>R302/'סכום נכסי הקרן'!$C$42</f>
        <v>2.1442753314330706E-4</v>
      </c>
    </row>
    <row r="303" spans="2:21">
      <c r="B303" s="100" t="s">
        <v>1010</v>
      </c>
      <c r="C303" s="72" t="s">
        <v>1011</v>
      </c>
      <c r="D303" s="82" t="s">
        <v>28</v>
      </c>
      <c r="E303" s="82" t="s">
        <v>877</v>
      </c>
      <c r="F303" s="72"/>
      <c r="G303" s="82" t="s">
        <v>988</v>
      </c>
      <c r="H303" s="72" t="s">
        <v>883</v>
      </c>
      <c r="I303" s="72" t="s">
        <v>884</v>
      </c>
      <c r="J303" s="72"/>
      <c r="K303" s="102">
        <v>8.3500000001874906</v>
      </c>
      <c r="L303" s="82" t="s">
        <v>127</v>
      </c>
      <c r="M303" s="83">
        <v>3.0499999999999999E-2</v>
      </c>
      <c r="N303" s="83">
        <v>2.5200000000329247E-2</v>
      </c>
      <c r="O303" s="102">
        <v>3249.375</v>
      </c>
      <c r="P303" s="81">
        <v>104.66328</v>
      </c>
      <c r="Q303" s="72"/>
      <c r="R303" s="102">
        <v>10.933901157000001</v>
      </c>
      <c r="S303" s="80">
        <v>2.5994999999999998E-6</v>
      </c>
      <c r="T303" s="80">
        <f t="shared" si="8"/>
        <v>6.8765864575622904E-4</v>
      </c>
      <c r="U303" s="80">
        <f>R303/'סכום נכסי הקרן'!$C$42</f>
        <v>2.1156146521894497E-4</v>
      </c>
    </row>
    <row r="304" spans="2:21">
      <c r="B304" s="100" t="s">
        <v>1012</v>
      </c>
      <c r="C304" s="72" t="s">
        <v>1013</v>
      </c>
      <c r="D304" s="82" t="s">
        <v>28</v>
      </c>
      <c r="E304" s="82" t="s">
        <v>877</v>
      </c>
      <c r="F304" s="72"/>
      <c r="G304" s="82" t="s">
        <v>928</v>
      </c>
      <c r="H304" s="72" t="s">
        <v>967</v>
      </c>
      <c r="I304" s="72" t="s">
        <v>912</v>
      </c>
      <c r="J304" s="72"/>
      <c r="K304" s="102">
        <v>7.3799999997995824</v>
      </c>
      <c r="L304" s="82" t="s">
        <v>129</v>
      </c>
      <c r="M304" s="83">
        <v>2.8750000000000001E-2</v>
      </c>
      <c r="N304" s="83">
        <v>1.5099999999388557E-2</v>
      </c>
      <c r="O304" s="102">
        <v>2677.4850000000001</v>
      </c>
      <c r="P304" s="81">
        <v>111.5067</v>
      </c>
      <c r="Q304" s="72"/>
      <c r="R304" s="102">
        <v>11.775406872</v>
      </c>
      <c r="S304" s="80">
        <v>2.677485E-6</v>
      </c>
      <c r="T304" s="80">
        <f t="shared" si="8"/>
        <v>7.4058291057844733E-4</v>
      </c>
      <c r="U304" s="80">
        <f>R304/'סכום נכסי הקרן'!$C$42</f>
        <v>2.278438679496061E-4</v>
      </c>
    </row>
    <row r="305" spans="2:21">
      <c r="B305" s="100" t="s">
        <v>1014</v>
      </c>
      <c r="C305" s="72" t="s">
        <v>1015</v>
      </c>
      <c r="D305" s="82" t="s">
        <v>28</v>
      </c>
      <c r="E305" s="82" t="s">
        <v>877</v>
      </c>
      <c r="F305" s="72"/>
      <c r="G305" s="82" t="s">
        <v>932</v>
      </c>
      <c r="H305" s="72" t="s">
        <v>883</v>
      </c>
      <c r="I305" s="72" t="s">
        <v>298</v>
      </c>
      <c r="J305" s="72"/>
      <c r="K305" s="102">
        <v>16.100000000280534</v>
      </c>
      <c r="L305" s="82" t="s">
        <v>127</v>
      </c>
      <c r="M305" s="83">
        <v>4.2000000000000003E-2</v>
      </c>
      <c r="N305" s="83">
        <v>3.3500000000779261E-2</v>
      </c>
      <c r="O305" s="102">
        <v>4289.1750000000002</v>
      </c>
      <c r="P305" s="81">
        <v>116.324</v>
      </c>
      <c r="Q305" s="72"/>
      <c r="R305" s="102">
        <v>16.040727865000001</v>
      </c>
      <c r="S305" s="80">
        <v>2.382875E-6</v>
      </c>
      <c r="T305" s="80">
        <f t="shared" si="8"/>
        <v>1.0088389351798955E-3</v>
      </c>
      <c r="U305" s="80">
        <f>R305/'סכום נכסי הקרן'!$C$42</f>
        <v>3.1037411456066985E-4</v>
      </c>
    </row>
    <row r="306" spans="2:21">
      <c r="B306" s="100" t="s">
        <v>1016</v>
      </c>
      <c r="C306" s="72" t="s">
        <v>1017</v>
      </c>
      <c r="D306" s="82" t="s">
        <v>28</v>
      </c>
      <c r="E306" s="82" t="s">
        <v>877</v>
      </c>
      <c r="F306" s="72"/>
      <c r="G306" s="82" t="s">
        <v>944</v>
      </c>
      <c r="H306" s="72" t="s">
        <v>883</v>
      </c>
      <c r="I306" s="72" t="s">
        <v>298</v>
      </c>
      <c r="J306" s="72"/>
      <c r="K306" s="102">
        <v>5.0099999998295788</v>
      </c>
      <c r="L306" s="82" t="s">
        <v>127</v>
      </c>
      <c r="M306" s="83">
        <v>3.4000000000000002E-2</v>
      </c>
      <c r="N306" s="83">
        <v>3.1499999999289902E-2</v>
      </c>
      <c r="O306" s="102">
        <v>2599.5</v>
      </c>
      <c r="P306" s="81">
        <v>101.10378</v>
      </c>
      <c r="Q306" s="72"/>
      <c r="R306" s="102">
        <v>8.4496395440000001</v>
      </c>
      <c r="S306" s="80">
        <v>2.5994999999999998E-6</v>
      </c>
      <c r="T306" s="80">
        <f t="shared" si="8"/>
        <v>5.3141761595635034E-4</v>
      </c>
      <c r="U306" s="80">
        <f>R306/'סכום נכסי הקרן'!$C$42</f>
        <v>1.6349316651322805E-4</v>
      </c>
    </row>
    <row r="307" spans="2:21">
      <c r="B307" s="100" t="s">
        <v>1018</v>
      </c>
      <c r="C307" s="72" t="s">
        <v>1019</v>
      </c>
      <c r="D307" s="82" t="s">
        <v>28</v>
      </c>
      <c r="E307" s="82" t="s">
        <v>877</v>
      </c>
      <c r="F307" s="72"/>
      <c r="G307" s="82" t="s">
        <v>944</v>
      </c>
      <c r="H307" s="72" t="s">
        <v>883</v>
      </c>
      <c r="I307" s="72" t="s">
        <v>298</v>
      </c>
      <c r="J307" s="72"/>
      <c r="K307" s="102">
        <v>4.0900000000363255</v>
      </c>
      <c r="L307" s="82" t="s">
        <v>127</v>
      </c>
      <c r="M307" s="83">
        <v>3.7499999999999999E-2</v>
      </c>
      <c r="N307" s="83">
        <v>2.7500000000412802E-2</v>
      </c>
      <c r="O307" s="102">
        <v>7148.625</v>
      </c>
      <c r="P307" s="81">
        <v>105.40383</v>
      </c>
      <c r="Q307" s="72"/>
      <c r="R307" s="102">
        <v>24.224783168000002</v>
      </c>
      <c r="S307" s="80">
        <v>1.4297249999999999E-5</v>
      </c>
      <c r="T307" s="80">
        <f t="shared" si="8"/>
        <v>1.5235533363478688E-3</v>
      </c>
      <c r="U307" s="80">
        <f>R307/'סכום נכסי הקרן'!$C$42</f>
        <v>4.6872845730384314E-4</v>
      </c>
    </row>
    <row r="308" spans="2:21">
      <c r="B308" s="100" t="s">
        <v>1020</v>
      </c>
      <c r="C308" s="72" t="s">
        <v>1021</v>
      </c>
      <c r="D308" s="82" t="s">
        <v>28</v>
      </c>
      <c r="E308" s="82" t="s">
        <v>877</v>
      </c>
      <c r="F308" s="72"/>
      <c r="G308" s="82" t="s">
        <v>907</v>
      </c>
      <c r="H308" s="72" t="s">
        <v>883</v>
      </c>
      <c r="I308" s="72" t="s">
        <v>884</v>
      </c>
      <c r="J308" s="72"/>
      <c r="K308" s="102">
        <v>4</v>
      </c>
      <c r="L308" s="82" t="s">
        <v>127</v>
      </c>
      <c r="M308" s="83">
        <v>4.6249999999999999E-2</v>
      </c>
      <c r="N308" s="83">
        <v>1.4700000000162189E-2</v>
      </c>
      <c r="O308" s="102">
        <v>6133.7802000000001</v>
      </c>
      <c r="P308" s="81">
        <v>115.68403000000001</v>
      </c>
      <c r="Q308" s="72"/>
      <c r="R308" s="102">
        <v>22.813009828999999</v>
      </c>
      <c r="S308" s="80">
        <v>1.2291110167080126E-5</v>
      </c>
      <c r="T308" s="80">
        <f t="shared" si="8"/>
        <v>1.4347636053569349E-3</v>
      </c>
      <c r="U308" s="80">
        <f>R308/'סכום נכסי הקרן'!$C$42</f>
        <v>4.414118726862232E-4</v>
      </c>
    </row>
    <row r="309" spans="2:21">
      <c r="B309" s="100" t="s">
        <v>1022</v>
      </c>
      <c r="C309" s="72" t="s">
        <v>1023</v>
      </c>
      <c r="D309" s="82" t="s">
        <v>28</v>
      </c>
      <c r="E309" s="82" t="s">
        <v>877</v>
      </c>
      <c r="F309" s="72"/>
      <c r="G309" s="82" t="s">
        <v>928</v>
      </c>
      <c r="H309" s="72" t="s">
        <v>883</v>
      </c>
      <c r="I309" s="72" t="s">
        <v>298</v>
      </c>
      <c r="J309" s="72"/>
      <c r="K309" s="102">
        <v>18.539999999631739</v>
      </c>
      <c r="L309" s="82" t="s">
        <v>127</v>
      </c>
      <c r="M309" s="83">
        <v>3.5499999999999997E-2</v>
      </c>
      <c r="N309" s="83">
        <v>3.2099999999472308E-2</v>
      </c>
      <c r="O309" s="102">
        <v>5199</v>
      </c>
      <c r="P309" s="81">
        <v>106.57261</v>
      </c>
      <c r="Q309" s="72"/>
      <c r="R309" s="102">
        <v>17.813382814000001</v>
      </c>
      <c r="S309" s="80">
        <v>5.1989999999999997E-6</v>
      </c>
      <c r="T309" s="80">
        <f t="shared" si="8"/>
        <v>1.1203253556366975E-3</v>
      </c>
      <c r="U309" s="80">
        <f>R309/'סכום נכסי הקרן'!$C$42</f>
        <v>3.4467344404545848E-4</v>
      </c>
    </row>
    <row r="310" spans="2:21">
      <c r="B310" s="100" t="s">
        <v>1024</v>
      </c>
      <c r="C310" s="72" t="s">
        <v>1025</v>
      </c>
      <c r="D310" s="82" t="s">
        <v>28</v>
      </c>
      <c r="E310" s="82" t="s">
        <v>877</v>
      </c>
      <c r="F310" s="72"/>
      <c r="G310" s="82" t="s">
        <v>882</v>
      </c>
      <c r="H310" s="72" t="s">
        <v>883</v>
      </c>
      <c r="I310" s="72" t="s">
        <v>298</v>
      </c>
      <c r="J310" s="72"/>
      <c r="K310" s="102">
        <v>7.5100000002253982</v>
      </c>
      <c r="L310" s="82" t="s">
        <v>127</v>
      </c>
      <c r="M310" s="83">
        <v>4.4999999999999998E-2</v>
      </c>
      <c r="N310" s="83">
        <v>2.1600000000310891E-2</v>
      </c>
      <c r="O310" s="102">
        <v>3366.3525</v>
      </c>
      <c r="P310" s="81">
        <v>118.87949999999999</v>
      </c>
      <c r="Q310" s="72"/>
      <c r="R310" s="102">
        <v>12.86611821</v>
      </c>
      <c r="S310" s="80">
        <v>1.6831762500000001E-6</v>
      </c>
      <c r="T310" s="80">
        <f t="shared" si="8"/>
        <v>8.0918030055209477E-4</v>
      </c>
      <c r="U310" s="80">
        <f>R310/'סכום נכסי הקרן'!$C$42</f>
        <v>2.4894818245591255E-4</v>
      </c>
    </row>
    <row r="311" spans="2:21">
      <c r="B311" s="100" t="s">
        <v>1026</v>
      </c>
      <c r="C311" s="72" t="s">
        <v>1027</v>
      </c>
      <c r="D311" s="82" t="s">
        <v>28</v>
      </c>
      <c r="E311" s="82" t="s">
        <v>877</v>
      </c>
      <c r="F311" s="72"/>
      <c r="G311" s="82" t="s">
        <v>915</v>
      </c>
      <c r="H311" s="72" t="s">
        <v>883</v>
      </c>
      <c r="I311" s="72" t="s">
        <v>298</v>
      </c>
      <c r="J311" s="72"/>
      <c r="K311" s="102">
        <v>4.1299999995084109</v>
      </c>
      <c r="L311" s="82" t="s">
        <v>127</v>
      </c>
      <c r="M311" s="83">
        <v>5.7500000000000002E-2</v>
      </c>
      <c r="N311" s="83">
        <v>2.5499999996698278E-2</v>
      </c>
      <c r="O311" s="102">
        <v>1101.538125</v>
      </c>
      <c r="P311" s="81">
        <v>115.45522</v>
      </c>
      <c r="Q311" s="72"/>
      <c r="R311" s="102">
        <v>4.0887832770000001</v>
      </c>
      <c r="S311" s="80">
        <v>1.5736258928571429E-6</v>
      </c>
      <c r="T311" s="80">
        <f t="shared" si="8"/>
        <v>2.5715315427490073E-4</v>
      </c>
      <c r="U311" s="80">
        <f>R311/'סכום נכסי הקרן'!$C$42</f>
        <v>7.9114395550488267E-5</v>
      </c>
    </row>
    <row r="312" spans="2:21">
      <c r="B312" s="100" t="s">
        <v>1028</v>
      </c>
      <c r="C312" s="72" t="s">
        <v>1029</v>
      </c>
      <c r="D312" s="82" t="s">
        <v>28</v>
      </c>
      <c r="E312" s="82" t="s">
        <v>877</v>
      </c>
      <c r="F312" s="72"/>
      <c r="G312" s="82" t="s">
        <v>910</v>
      </c>
      <c r="H312" s="72" t="s">
        <v>883</v>
      </c>
      <c r="I312" s="72" t="s">
        <v>298</v>
      </c>
      <c r="J312" s="72"/>
      <c r="K312" s="102">
        <v>21.750000000353449</v>
      </c>
      <c r="L312" s="82" t="s">
        <v>127</v>
      </c>
      <c r="M312" s="83">
        <v>3.6000000000000004E-2</v>
      </c>
      <c r="N312" s="83">
        <v>3.310000000060407E-2</v>
      </c>
      <c r="O312" s="102">
        <v>4549.125</v>
      </c>
      <c r="P312" s="81">
        <v>106.398</v>
      </c>
      <c r="Q312" s="72"/>
      <c r="R312" s="102">
        <v>15.561172325999999</v>
      </c>
      <c r="S312" s="80">
        <v>4.5491250000000003E-6</v>
      </c>
      <c r="T312" s="80">
        <f t="shared" si="8"/>
        <v>9.7867856444135842E-4</v>
      </c>
      <c r="U312" s="80">
        <f>R312/'סכום נכסי הקרן'!$C$42</f>
        <v>3.0109513251867944E-4</v>
      </c>
    </row>
    <row r="313" spans="2:21">
      <c r="B313" s="100" t="s">
        <v>1030</v>
      </c>
      <c r="C313" s="72" t="s">
        <v>1031</v>
      </c>
      <c r="D313" s="82" t="s">
        <v>28</v>
      </c>
      <c r="E313" s="82" t="s">
        <v>877</v>
      </c>
      <c r="F313" s="72"/>
      <c r="G313" s="82" t="s">
        <v>882</v>
      </c>
      <c r="H313" s="72" t="s">
        <v>883</v>
      </c>
      <c r="I313" s="72" t="s">
        <v>884</v>
      </c>
      <c r="J313" s="72"/>
      <c r="K313" s="102">
        <v>5.3099999998565401</v>
      </c>
      <c r="L313" s="82" t="s">
        <v>127</v>
      </c>
      <c r="M313" s="83">
        <v>5.2999999999999999E-2</v>
      </c>
      <c r="N313" s="83">
        <v>4.0899999998839344E-2</v>
      </c>
      <c r="O313" s="102">
        <v>4022.7262500000002</v>
      </c>
      <c r="P313" s="81">
        <v>107.25583</v>
      </c>
      <c r="Q313" s="72"/>
      <c r="R313" s="102">
        <v>13.871466528999999</v>
      </c>
      <c r="S313" s="80">
        <v>2.6818175000000003E-6</v>
      </c>
      <c r="T313" s="80">
        <f t="shared" si="8"/>
        <v>8.7240901038127048E-4</v>
      </c>
      <c r="U313" s="80">
        <f>R313/'סכום נכסי הקרן'!$C$42</f>
        <v>2.6840079688593004E-4</v>
      </c>
    </row>
    <row r="314" spans="2:21">
      <c r="B314" s="100" t="s">
        <v>1032</v>
      </c>
      <c r="C314" s="72" t="s">
        <v>1033</v>
      </c>
      <c r="D314" s="82" t="s">
        <v>28</v>
      </c>
      <c r="E314" s="82" t="s">
        <v>877</v>
      </c>
      <c r="F314" s="72"/>
      <c r="G314" s="82" t="s">
        <v>882</v>
      </c>
      <c r="H314" s="72" t="s">
        <v>883</v>
      </c>
      <c r="I314" s="72" t="s">
        <v>884</v>
      </c>
      <c r="J314" s="72"/>
      <c r="K314" s="102">
        <v>4.8099999999307279</v>
      </c>
      <c r="L314" s="82" t="s">
        <v>127</v>
      </c>
      <c r="M314" s="83">
        <v>5.8749999999999997E-2</v>
      </c>
      <c r="N314" s="83">
        <v>3.5099999999006079E-2</v>
      </c>
      <c r="O314" s="102">
        <v>909.82500000000005</v>
      </c>
      <c r="P314" s="81">
        <v>113.50713</v>
      </c>
      <c r="Q314" s="72"/>
      <c r="R314" s="102">
        <v>3.3201825829999998</v>
      </c>
      <c r="S314" s="80">
        <v>7.5818750000000008E-7</v>
      </c>
      <c r="T314" s="80">
        <f t="shared" si="8"/>
        <v>2.0881405693223227E-4</v>
      </c>
      <c r="U314" s="80">
        <f>R314/'סכום נכסי הקרן'!$C$42</f>
        <v>6.4242641484297931E-5</v>
      </c>
    </row>
    <row r="315" spans="2:21">
      <c r="B315" s="100" t="s">
        <v>1034</v>
      </c>
      <c r="C315" s="72" t="s">
        <v>1035</v>
      </c>
      <c r="D315" s="82" t="s">
        <v>28</v>
      </c>
      <c r="E315" s="82" t="s">
        <v>877</v>
      </c>
      <c r="F315" s="72"/>
      <c r="G315" s="82" t="s">
        <v>999</v>
      </c>
      <c r="H315" s="72" t="s">
        <v>883</v>
      </c>
      <c r="I315" s="72" t="s">
        <v>298</v>
      </c>
      <c r="J315" s="72"/>
      <c r="K315" s="102">
        <v>6.4199999997660857</v>
      </c>
      <c r="L315" s="82" t="s">
        <v>129</v>
      </c>
      <c r="M315" s="83">
        <v>4.6249999999999999E-2</v>
      </c>
      <c r="N315" s="83">
        <v>2.6899999999370233E-2</v>
      </c>
      <c r="O315" s="102">
        <v>1962.6224999999999</v>
      </c>
      <c r="P315" s="81">
        <v>114.87452</v>
      </c>
      <c r="Q315" s="72"/>
      <c r="R315" s="102">
        <v>8.8921832240000001</v>
      </c>
      <c r="S315" s="80">
        <v>1.308415E-6</v>
      </c>
      <c r="T315" s="80">
        <f t="shared" si="8"/>
        <v>5.5925022421821936E-4</v>
      </c>
      <c r="U315" s="80">
        <f>R315/'סכום נכסי הקרן'!$C$42</f>
        <v>1.7205600131663619E-4</v>
      </c>
    </row>
    <row r="316" spans="2:21">
      <c r="B316" s="100" t="s">
        <v>1036</v>
      </c>
      <c r="C316" s="72" t="s">
        <v>1037</v>
      </c>
      <c r="D316" s="82" t="s">
        <v>28</v>
      </c>
      <c r="E316" s="82" t="s">
        <v>877</v>
      </c>
      <c r="F316" s="72"/>
      <c r="G316" s="82" t="s">
        <v>1038</v>
      </c>
      <c r="H316" s="72" t="s">
        <v>883</v>
      </c>
      <c r="I316" s="72" t="s">
        <v>298</v>
      </c>
      <c r="J316" s="72"/>
      <c r="K316" s="102">
        <v>17.36000000034975</v>
      </c>
      <c r="L316" s="82" t="s">
        <v>127</v>
      </c>
      <c r="M316" s="83">
        <v>4.0999999999999995E-2</v>
      </c>
      <c r="N316" s="83">
        <v>3.7500000001126771E-2</v>
      </c>
      <c r="O316" s="102">
        <v>3249.375</v>
      </c>
      <c r="P316" s="81">
        <v>106.19217</v>
      </c>
      <c r="Q316" s="72"/>
      <c r="R316" s="102">
        <v>11.093620217</v>
      </c>
      <c r="S316" s="80">
        <v>3.2493750000000001E-6</v>
      </c>
      <c r="T316" s="80">
        <f t="shared" si="8"/>
        <v>6.9770375142564896E-4</v>
      </c>
      <c r="U316" s="80">
        <f>R316/'סכום נכסי הקרן'!$C$42</f>
        <v>2.1465188993303335E-4</v>
      </c>
    </row>
    <row r="317" spans="2:21">
      <c r="B317" s="100" t="s">
        <v>1039</v>
      </c>
      <c r="C317" s="72" t="s">
        <v>1040</v>
      </c>
      <c r="D317" s="82" t="s">
        <v>28</v>
      </c>
      <c r="E317" s="82" t="s">
        <v>877</v>
      </c>
      <c r="F317" s="72"/>
      <c r="G317" s="82" t="s">
        <v>1041</v>
      </c>
      <c r="H317" s="72" t="s">
        <v>1042</v>
      </c>
      <c r="I317" s="72" t="s">
        <v>884</v>
      </c>
      <c r="J317" s="72"/>
      <c r="K317" s="102">
        <v>8.1800000002965234</v>
      </c>
      <c r="L317" s="82" t="s">
        <v>127</v>
      </c>
      <c r="M317" s="83">
        <v>2.8750000000000001E-2</v>
      </c>
      <c r="N317" s="83">
        <v>2.8500000001482614E-2</v>
      </c>
      <c r="O317" s="102">
        <v>2599.5</v>
      </c>
      <c r="P317" s="81">
        <v>100.88113</v>
      </c>
      <c r="Q317" s="72"/>
      <c r="R317" s="102">
        <v>8.4310315750000004</v>
      </c>
      <c r="S317" s="80">
        <v>1.9996153846153845E-6</v>
      </c>
      <c r="T317" s="80">
        <f t="shared" si="8"/>
        <v>5.3024731721493343E-4</v>
      </c>
      <c r="U317" s="80">
        <f>R317/'סכום נכסי הקרן'!$C$42</f>
        <v>1.6313311851847659E-4</v>
      </c>
    </row>
    <row r="318" spans="2:21">
      <c r="B318" s="100" t="s">
        <v>1043</v>
      </c>
      <c r="C318" s="72" t="s">
        <v>1044</v>
      </c>
      <c r="D318" s="82" t="s">
        <v>28</v>
      </c>
      <c r="E318" s="82" t="s">
        <v>877</v>
      </c>
      <c r="F318" s="72"/>
      <c r="G318" s="82" t="s">
        <v>928</v>
      </c>
      <c r="H318" s="72" t="s">
        <v>1042</v>
      </c>
      <c r="I318" s="72" t="s">
        <v>884</v>
      </c>
      <c r="J318" s="72"/>
      <c r="K318" s="102">
        <v>6.2600000001681675</v>
      </c>
      <c r="L318" s="82" t="s">
        <v>129</v>
      </c>
      <c r="M318" s="83">
        <v>3.125E-2</v>
      </c>
      <c r="N318" s="83">
        <v>2.2900000000544075E-2</v>
      </c>
      <c r="O318" s="102">
        <v>3899.25</v>
      </c>
      <c r="P318" s="81">
        <v>105.17052</v>
      </c>
      <c r="Q318" s="72"/>
      <c r="R318" s="102">
        <v>16.174207928000001</v>
      </c>
      <c r="S318" s="80">
        <v>5.1989999999999997E-6</v>
      </c>
      <c r="T318" s="80">
        <f t="shared" si="8"/>
        <v>1.0172338088887429E-3</v>
      </c>
      <c r="U318" s="80">
        <f>R318/'סכום נכסי הקרן'!$C$42</f>
        <v>3.1295683753395357E-4</v>
      </c>
    </row>
    <row r="319" spans="2:21">
      <c r="B319" s="100" t="s">
        <v>1045</v>
      </c>
      <c r="C319" s="72" t="s">
        <v>1046</v>
      </c>
      <c r="D319" s="82" t="s">
        <v>28</v>
      </c>
      <c r="E319" s="82" t="s">
        <v>877</v>
      </c>
      <c r="F319" s="72"/>
      <c r="G319" s="82" t="s">
        <v>882</v>
      </c>
      <c r="H319" s="72" t="s">
        <v>1047</v>
      </c>
      <c r="I319" s="72" t="s">
        <v>912</v>
      </c>
      <c r="J319" s="72"/>
      <c r="K319" s="102">
        <v>5.0500000000732816</v>
      </c>
      <c r="L319" s="82" t="s">
        <v>127</v>
      </c>
      <c r="M319" s="83">
        <v>0.06</v>
      </c>
      <c r="N319" s="83">
        <v>4.7200000000223341E-2</v>
      </c>
      <c r="O319" s="102">
        <v>4095.5122500000002</v>
      </c>
      <c r="P319" s="81">
        <v>108.81667</v>
      </c>
      <c r="Q319" s="72"/>
      <c r="R319" s="102">
        <v>14.327968719000003</v>
      </c>
      <c r="S319" s="80">
        <v>5.4606830000000002E-6</v>
      </c>
      <c r="T319" s="80">
        <f t="shared" si="8"/>
        <v>9.0111950202122659E-4</v>
      </c>
      <c r="U319" s="80">
        <f>R319/'סכום נכסי הקרן'!$C$42</f>
        <v>2.7723371670158317E-4</v>
      </c>
    </row>
    <row r="320" spans="2:21">
      <c r="B320" s="100" t="s">
        <v>1048</v>
      </c>
      <c r="C320" s="72" t="s">
        <v>1049</v>
      </c>
      <c r="D320" s="82" t="s">
        <v>28</v>
      </c>
      <c r="E320" s="82" t="s">
        <v>877</v>
      </c>
      <c r="F320" s="72"/>
      <c r="G320" s="82" t="s">
        <v>932</v>
      </c>
      <c r="H320" s="72" t="s">
        <v>1042</v>
      </c>
      <c r="I320" s="72" t="s">
        <v>298</v>
      </c>
      <c r="J320" s="72"/>
      <c r="K320" s="102">
        <v>8.1899999999595874</v>
      </c>
      <c r="L320" s="82" t="s">
        <v>127</v>
      </c>
      <c r="M320" s="83">
        <v>4.2500000000000003E-2</v>
      </c>
      <c r="N320" s="83">
        <v>2.8799999999888515E-2</v>
      </c>
      <c r="O320" s="102">
        <v>3964.2375000000002</v>
      </c>
      <c r="P320" s="81">
        <v>112.60486</v>
      </c>
      <c r="Q320" s="72"/>
      <c r="R320" s="102">
        <v>14.351516081999998</v>
      </c>
      <c r="S320" s="80">
        <v>2.9364722222222225E-6</v>
      </c>
      <c r="T320" s="80">
        <f t="shared" si="8"/>
        <v>9.0260045081701299E-4</v>
      </c>
      <c r="U320" s="80">
        <f>R320/'סכום נכסי הקרן'!$C$42</f>
        <v>2.7768933766859108E-4</v>
      </c>
    </row>
    <row r="321" spans="2:21">
      <c r="B321" s="100" t="s">
        <v>1050</v>
      </c>
      <c r="C321" s="72" t="s">
        <v>1051</v>
      </c>
      <c r="D321" s="82" t="s">
        <v>28</v>
      </c>
      <c r="E321" s="82" t="s">
        <v>877</v>
      </c>
      <c r="F321" s="72"/>
      <c r="G321" s="82" t="s">
        <v>1041</v>
      </c>
      <c r="H321" s="72" t="s">
        <v>1042</v>
      </c>
      <c r="I321" s="72" t="s">
        <v>884</v>
      </c>
      <c r="J321" s="72"/>
      <c r="K321" s="102">
        <v>3.3299999999132086</v>
      </c>
      <c r="L321" s="82" t="s">
        <v>129</v>
      </c>
      <c r="M321" s="83">
        <v>0.03</v>
      </c>
      <c r="N321" s="83">
        <v>1.6499999999401438E-2</v>
      </c>
      <c r="O321" s="102">
        <v>3210.3825000000002</v>
      </c>
      <c r="P321" s="81">
        <v>105.55423</v>
      </c>
      <c r="Q321" s="72"/>
      <c r="R321" s="102">
        <v>13.365350452000001</v>
      </c>
      <c r="S321" s="80">
        <v>6.4207650000000005E-6</v>
      </c>
      <c r="T321" s="80">
        <f t="shared" si="8"/>
        <v>8.4057818521577515E-4</v>
      </c>
      <c r="U321" s="80">
        <f>R321/'סכום נכסי הקרן'!$C$42</f>
        <v>2.5860789156481015E-4</v>
      </c>
    </row>
    <row r="322" spans="2:21">
      <c r="B322" s="100" t="s">
        <v>1052</v>
      </c>
      <c r="C322" s="72" t="s">
        <v>1053</v>
      </c>
      <c r="D322" s="82" t="s">
        <v>28</v>
      </c>
      <c r="E322" s="82" t="s">
        <v>877</v>
      </c>
      <c r="F322" s="72"/>
      <c r="G322" s="82" t="s">
        <v>918</v>
      </c>
      <c r="H322" s="72" t="s">
        <v>1042</v>
      </c>
      <c r="I322" s="72" t="s">
        <v>884</v>
      </c>
      <c r="J322" s="72"/>
      <c r="K322" s="102">
        <v>3.5800000001157524</v>
      </c>
      <c r="L322" s="82" t="s">
        <v>127</v>
      </c>
      <c r="M322" s="83">
        <v>3.7539999999999997E-2</v>
      </c>
      <c r="N322" s="83">
        <v>1.8800000000702317E-2</v>
      </c>
      <c r="O322" s="102">
        <v>4458.1424999999999</v>
      </c>
      <c r="P322" s="81">
        <v>107.28924000000001</v>
      </c>
      <c r="Q322" s="72"/>
      <c r="R322" s="102">
        <v>15.377689509</v>
      </c>
      <c r="S322" s="80">
        <v>5.9441899999999999E-6</v>
      </c>
      <c r="T322" s="80">
        <f t="shared" si="8"/>
        <v>9.6713890045079995E-4</v>
      </c>
      <c r="U322" s="80">
        <f>R322/'סכום נכסי הקרן'!$C$42</f>
        <v>2.9754489980213732E-4</v>
      </c>
    </row>
    <row r="323" spans="2:21">
      <c r="B323" s="100" t="s">
        <v>1054</v>
      </c>
      <c r="C323" s="72" t="s">
        <v>1055</v>
      </c>
      <c r="D323" s="82" t="s">
        <v>28</v>
      </c>
      <c r="E323" s="82" t="s">
        <v>877</v>
      </c>
      <c r="F323" s="72"/>
      <c r="G323" s="82" t="s">
        <v>961</v>
      </c>
      <c r="H323" s="72" t="s">
        <v>1042</v>
      </c>
      <c r="I323" s="72" t="s">
        <v>884</v>
      </c>
      <c r="J323" s="72"/>
      <c r="K323" s="102">
        <v>7.2199999996746573</v>
      </c>
      <c r="L323" s="82" t="s">
        <v>127</v>
      </c>
      <c r="M323" s="83">
        <v>3.3750000000000002E-2</v>
      </c>
      <c r="N323" s="83">
        <v>2.9199999998676573E-2</v>
      </c>
      <c r="O323" s="102">
        <v>3249.375</v>
      </c>
      <c r="P323" s="81">
        <v>104.15513</v>
      </c>
      <c r="Q323" s="72"/>
      <c r="R323" s="102">
        <v>10.880815756999999</v>
      </c>
      <c r="S323" s="80">
        <v>4.6419642857142856E-6</v>
      </c>
      <c r="T323" s="80">
        <f t="shared" si="8"/>
        <v>6.8431998064948823E-4</v>
      </c>
      <c r="U323" s="80">
        <f>R323/'סכום נכסי הקרן'!$C$42</f>
        <v>2.105343089602162E-4</v>
      </c>
    </row>
    <row r="324" spans="2:21">
      <c r="B324" s="100" t="s">
        <v>1056</v>
      </c>
      <c r="C324" s="72" t="s">
        <v>1057</v>
      </c>
      <c r="D324" s="82" t="s">
        <v>28</v>
      </c>
      <c r="E324" s="82" t="s">
        <v>877</v>
      </c>
      <c r="F324" s="72"/>
      <c r="G324" s="82" t="s">
        <v>947</v>
      </c>
      <c r="H324" s="72" t="s">
        <v>1042</v>
      </c>
      <c r="I324" s="72" t="s">
        <v>298</v>
      </c>
      <c r="J324" s="72"/>
      <c r="K324" s="102">
        <v>7.0400000001787264</v>
      </c>
      <c r="L324" s="82" t="s">
        <v>127</v>
      </c>
      <c r="M324" s="83">
        <v>4.0910000000000002E-2</v>
      </c>
      <c r="N324" s="83">
        <v>3.1500000000664191E-2</v>
      </c>
      <c r="O324" s="102">
        <v>2416.2352500000002</v>
      </c>
      <c r="P324" s="81">
        <v>106.59855</v>
      </c>
      <c r="Q324" s="72"/>
      <c r="R324" s="102">
        <v>8.2807848630000009</v>
      </c>
      <c r="S324" s="80">
        <v>4.8324705E-6</v>
      </c>
      <c r="T324" s="80">
        <f t="shared" si="8"/>
        <v>5.2079794969096414E-4</v>
      </c>
      <c r="U324" s="80">
        <f>R324/'סכום נכסי הקרן'!$C$42</f>
        <v>1.6022597548886371E-4</v>
      </c>
    </row>
    <row r="325" spans="2:21">
      <c r="B325" s="100" t="s">
        <v>1058</v>
      </c>
      <c r="C325" s="72" t="s">
        <v>1059</v>
      </c>
      <c r="D325" s="82" t="s">
        <v>28</v>
      </c>
      <c r="E325" s="82" t="s">
        <v>877</v>
      </c>
      <c r="F325" s="72"/>
      <c r="G325" s="82" t="s">
        <v>947</v>
      </c>
      <c r="H325" s="72" t="s">
        <v>1042</v>
      </c>
      <c r="I325" s="72" t="s">
        <v>298</v>
      </c>
      <c r="J325" s="72"/>
      <c r="K325" s="102">
        <v>8.0300000008591024</v>
      </c>
      <c r="L325" s="82" t="s">
        <v>127</v>
      </c>
      <c r="M325" s="83">
        <v>4.1250000000000002E-2</v>
      </c>
      <c r="N325" s="83">
        <v>3.2800000003236504E-2</v>
      </c>
      <c r="O325" s="102">
        <v>1202.26875</v>
      </c>
      <c r="P325" s="81">
        <v>108.71267</v>
      </c>
      <c r="Q325" s="72"/>
      <c r="R325" s="102">
        <v>4.2020642129999999</v>
      </c>
      <c r="S325" s="80">
        <v>2.4045375000000001E-6</v>
      </c>
      <c r="T325" s="80">
        <f t="shared" si="8"/>
        <v>2.6427765758997655E-4</v>
      </c>
      <c r="U325" s="80">
        <f>R325/'סכום נכסי הקרן'!$C$42</f>
        <v>8.1306283007435897E-5</v>
      </c>
    </row>
    <row r="326" spans="2:21">
      <c r="B326" s="100" t="s">
        <v>1060</v>
      </c>
      <c r="C326" s="72" t="s">
        <v>1061</v>
      </c>
      <c r="D326" s="82" t="s">
        <v>28</v>
      </c>
      <c r="E326" s="82" t="s">
        <v>877</v>
      </c>
      <c r="F326" s="72"/>
      <c r="G326" s="82" t="s">
        <v>947</v>
      </c>
      <c r="H326" s="72" t="s">
        <v>1042</v>
      </c>
      <c r="I326" s="72" t="s">
        <v>298</v>
      </c>
      <c r="J326" s="72"/>
      <c r="K326" s="102">
        <v>5.4199999999098454</v>
      </c>
      <c r="L326" s="82" t="s">
        <v>127</v>
      </c>
      <c r="M326" s="83">
        <v>4.8750000000000002E-2</v>
      </c>
      <c r="N326" s="83">
        <v>2.8200000000047451E-2</v>
      </c>
      <c r="O326" s="102">
        <v>1176.7936500000001</v>
      </c>
      <c r="P326" s="81">
        <v>111.40625</v>
      </c>
      <c r="Q326" s="72"/>
      <c r="R326" s="102">
        <v>4.2149346889999997</v>
      </c>
      <c r="S326" s="80">
        <v>2.3301091205018238E-6</v>
      </c>
      <c r="T326" s="80">
        <f t="shared" si="8"/>
        <v>2.6508711196214556E-4</v>
      </c>
      <c r="U326" s="80">
        <f>R326/'סכום נכסי הקרן'!$C$42</f>
        <v>8.1555315509333165E-5</v>
      </c>
    </row>
    <row r="327" spans="2:21">
      <c r="B327" s="100" t="s">
        <v>1062</v>
      </c>
      <c r="C327" s="72" t="s">
        <v>1063</v>
      </c>
      <c r="D327" s="82" t="s">
        <v>28</v>
      </c>
      <c r="E327" s="82" t="s">
        <v>877</v>
      </c>
      <c r="F327" s="72"/>
      <c r="G327" s="82" t="s">
        <v>1041</v>
      </c>
      <c r="H327" s="72" t="s">
        <v>1042</v>
      </c>
      <c r="I327" s="72" t="s">
        <v>884</v>
      </c>
      <c r="J327" s="72"/>
      <c r="K327" s="102">
        <v>2.9299999998124759</v>
      </c>
      <c r="L327" s="82" t="s">
        <v>129</v>
      </c>
      <c r="M327" s="83">
        <v>4.2500000000000003E-2</v>
      </c>
      <c r="N327" s="83">
        <v>1.5199999999158774E-2</v>
      </c>
      <c r="O327" s="102">
        <v>1299.75</v>
      </c>
      <c r="P327" s="81">
        <v>111.30643999999999</v>
      </c>
      <c r="Q327" s="72"/>
      <c r="R327" s="102">
        <v>5.7059508990000003</v>
      </c>
      <c r="S327" s="80">
        <v>4.3324999999999996E-6</v>
      </c>
      <c r="T327" s="80">
        <f t="shared" si="8"/>
        <v>3.5886061265935751E-4</v>
      </c>
      <c r="U327" s="80">
        <f>R327/'סכום נכסי הקרן'!$C$42</f>
        <v>1.1040518066938624E-4</v>
      </c>
    </row>
    <row r="328" spans="2:21">
      <c r="B328" s="100" t="s">
        <v>1064</v>
      </c>
      <c r="C328" s="72" t="s">
        <v>1065</v>
      </c>
      <c r="D328" s="82" t="s">
        <v>28</v>
      </c>
      <c r="E328" s="82" t="s">
        <v>877</v>
      </c>
      <c r="F328" s="72"/>
      <c r="G328" s="82" t="s">
        <v>1066</v>
      </c>
      <c r="H328" s="72" t="s">
        <v>1042</v>
      </c>
      <c r="I328" s="72" t="s">
        <v>298</v>
      </c>
      <c r="J328" s="72"/>
      <c r="K328" s="102">
        <v>1.6300000000395267</v>
      </c>
      <c r="L328" s="82" t="s">
        <v>127</v>
      </c>
      <c r="M328" s="83">
        <v>4.7500000000000001E-2</v>
      </c>
      <c r="N328" s="83">
        <v>2.1900000000621134E-2</v>
      </c>
      <c r="O328" s="102">
        <v>5237.4726000000001</v>
      </c>
      <c r="P328" s="81">
        <v>105.17322</v>
      </c>
      <c r="Q328" s="72"/>
      <c r="R328" s="102">
        <v>17.709566110000001</v>
      </c>
      <c r="S328" s="80">
        <v>5.8194139999999997E-6</v>
      </c>
      <c r="T328" s="80">
        <f t="shared" si="8"/>
        <v>1.1137960800328287E-3</v>
      </c>
      <c r="U328" s="80">
        <f>R328/'סכום נכסי הקרן'!$C$42</f>
        <v>3.4266468123545445E-4</v>
      </c>
    </row>
    <row r="329" spans="2:21">
      <c r="B329" s="100" t="s">
        <v>1067</v>
      </c>
      <c r="C329" s="72" t="s">
        <v>1068</v>
      </c>
      <c r="D329" s="82" t="s">
        <v>28</v>
      </c>
      <c r="E329" s="82" t="s">
        <v>877</v>
      </c>
      <c r="F329" s="72"/>
      <c r="G329" s="82" t="s">
        <v>897</v>
      </c>
      <c r="H329" s="72" t="s">
        <v>1047</v>
      </c>
      <c r="I329" s="72" t="s">
        <v>912</v>
      </c>
      <c r="J329" s="72"/>
      <c r="K329" s="102">
        <v>7.000000002243828E-2</v>
      </c>
      <c r="L329" s="82" t="s">
        <v>127</v>
      </c>
      <c r="M329" s="83">
        <v>4.6249999999999999E-2</v>
      </c>
      <c r="N329" s="83">
        <v>-3.9999999999198635E-2</v>
      </c>
      <c r="O329" s="102">
        <v>3819.44535</v>
      </c>
      <c r="P329" s="81">
        <v>101.62183</v>
      </c>
      <c r="Q329" s="72"/>
      <c r="R329" s="102">
        <v>12.478670096</v>
      </c>
      <c r="S329" s="80">
        <v>5.0925937999999997E-6</v>
      </c>
      <c r="T329" s="80">
        <f t="shared" si="8"/>
        <v>7.8481278144355848E-4</v>
      </c>
      <c r="U329" s="80">
        <f>R329/'סכום נכסי הקרן'!$C$42</f>
        <v>2.4145139887271001E-4</v>
      </c>
    </row>
    <row r="330" spans="2:21">
      <c r="B330" s="100" t="s">
        <v>1069</v>
      </c>
      <c r="C330" s="72" t="s">
        <v>1070</v>
      </c>
      <c r="D330" s="82" t="s">
        <v>28</v>
      </c>
      <c r="E330" s="82" t="s">
        <v>877</v>
      </c>
      <c r="F330" s="72"/>
      <c r="G330" s="82" t="s">
        <v>910</v>
      </c>
      <c r="H330" s="72" t="s">
        <v>1042</v>
      </c>
      <c r="I330" s="72" t="s">
        <v>298</v>
      </c>
      <c r="J330" s="72"/>
      <c r="K330" s="102">
        <v>3.2100000000311177</v>
      </c>
      <c r="L330" s="82" t="s">
        <v>127</v>
      </c>
      <c r="M330" s="83">
        <v>6.2539999999999998E-2</v>
      </c>
      <c r="N330" s="83">
        <v>2.8700000000363032E-2</v>
      </c>
      <c r="O330" s="102">
        <v>4289.1750000000002</v>
      </c>
      <c r="P330" s="81">
        <v>111.86438</v>
      </c>
      <c r="Q330" s="72"/>
      <c r="R330" s="102">
        <v>15.425760211999998</v>
      </c>
      <c r="S330" s="80">
        <v>3.2993653846153846E-6</v>
      </c>
      <c r="T330" s="80">
        <f t="shared" si="8"/>
        <v>9.70162179521177E-4</v>
      </c>
      <c r="U330" s="80">
        <f>R330/'סכום נכסי הקרן'!$C$42</f>
        <v>2.9847502604113971E-4</v>
      </c>
    </row>
    <row r="331" spans="2:21">
      <c r="B331" s="100" t="s">
        <v>1071</v>
      </c>
      <c r="C331" s="72" t="s">
        <v>1072</v>
      </c>
      <c r="D331" s="82" t="s">
        <v>28</v>
      </c>
      <c r="E331" s="82" t="s">
        <v>877</v>
      </c>
      <c r="F331" s="72"/>
      <c r="G331" s="82" t="s">
        <v>882</v>
      </c>
      <c r="H331" s="72" t="s">
        <v>1073</v>
      </c>
      <c r="I331" s="72" t="s">
        <v>298</v>
      </c>
      <c r="J331" s="72"/>
      <c r="K331" s="102">
        <v>3.4599999999929874</v>
      </c>
      <c r="L331" s="82" t="s">
        <v>127</v>
      </c>
      <c r="M331" s="83">
        <v>4.4999999999999998E-2</v>
      </c>
      <c r="N331" s="83">
        <v>3.3000000000350631E-2</v>
      </c>
      <c r="O331" s="102">
        <v>4172.1975000000002</v>
      </c>
      <c r="P331" s="81">
        <v>106.3105</v>
      </c>
      <c r="Q331" s="72"/>
      <c r="R331" s="102">
        <v>14.260081135</v>
      </c>
      <c r="S331" s="80">
        <v>2.7816504433628908E-6</v>
      </c>
      <c r="T331" s="80">
        <f t="shared" ref="T331:T352" si="9">IFERROR(R331/$R$11,0)</f>
        <v>8.9684989290305587E-4</v>
      </c>
      <c r="U331" s="80">
        <f>R331/'סכום נכסי הקרן'!$C$42</f>
        <v>2.7592015107345239E-4</v>
      </c>
    </row>
    <row r="332" spans="2:21">
      <c r="B332" s="100" t="s">
        <v>1074</v>
      </c>
      <c r="C332" s="72" t="s">
        <v>1075</v>
      </c>
      <c r="D332" s="82" t="s">
        <v>28</v>
      </c>
      <c r="E332" s="82" t="s">
        <v>877</v>
      </c>
      <c r="F332" s="72"/>
      <c r="G332" s="82" t="s">
        <v>999</v>
      </c>
      <c r="H332" s="72" t="s">
        <v>1076</v>
      </c>
      <c r="I332" s="72" t="s">
        <v>912</v>
      </c>
      <c r="J332" s="72"/>
      <c r="K332" s="102">
        <v>6.639999999894199</v>
      </c>
      <c r="L332" s="82" t="s">
        <v>127</v>
      </c>
      <c r="M332" s="83">
        <v>9.6250000000000002E-2</v>
      </c>
      <c r="N332" s="83">
        <v>4.0799999999059547E-2</v>
      </c>
      <c r="O332" s="102">
        <v>3704.2874999999999</v>
      </c>
      <c r="P332" s="81">
        <v>142.85506000000001</v>
      </c>
      <c r="Q332" s="72"/>
      <c r="R332" s="102">
        <v>17.013014719999997</v>
      </c>
      <c r="S332" s="80">
        <v>3.7042874999999998E-6</v>
      </c>
      <c r="T332" s="80">
        <f t="shared" si="9"/>
        <v>1.0699883321238978E-3</v>
      </c>
      <c r="U332" s="80">
        <f>R332/'סכום נכסי הקרן'!$C$42</f>
        <v>3.2918701845501583E-4</v>
      </c>
    </row>
    <row r="333" spans="2:21">
      <c r="B333" s="100" t="s">
        <v>1077</v>
      </c>
      <c r="C333" s="72" t="s">
        <v>1078</v>
      </c>
      <c r="D333" s="82" t="s">
        <v>28</v>
      </c>
      <c r="E333" s="82" t="s">
        <v>877</v>
      </c>
      <c r="F333" s="72"/>
      <c r="G333" s="82" t="s">
        <v>966</v>
      </c>
      <c r="H333" s="72" t="s">
        <v>1073</v>
      </c>
      <c r="I333" s="72" t="s">
        <v>884</v>
      </c>
      <c r="J333" s="72"/>
      <c r="K333" s="102">
        <v>4.8499999999017982</v>
      </c>
      <c r="L333" s="82" t="s">
        <v>127</v>
      </c>
      <c r="M333" s="83">
        <v>0.04</v>
      </c>
      <c r="N333" s="83">
        <v>3.0699999999718203E-2</v>
      </c>
      <c r="O333" s="102">
        <v>3444.3375000000001</v>
      </c>
      <c r="P333" s="81">
        <v>105.75322</v>
      </c>
      <c r="Q333" s="72"/>
      <c r="R333" s="102">
        <v>11.710630719000001</v>
      </c>
      <c r="S333" s="80">
        <v>3.1312159090909093E-6</v>
      </c>
      <c r="T333" s="80">
        <f t="shared" si="9"/>
        <v>7.3650898664135735E-4</v>
      </c>
      <c r="U333" s="80">
        <f>R333/'סכום נכסי הקרן'!$C$42</f>
        <v>2.2659050580162721E-4</v>
      </c>
    </row>
    <row r="334" spans="2:21">
      <c r="B334" s="100" t="s">
        <v>1079</v>
      </c>
      <c r="C334" s="72" t="s">
        <v>1080</v>
      </c>
      <c r="D334" s="82" t="s">
        <v>28</v>
      </c>
      <c r="E334" s="82" t="s">
        <v>877</v>
      </c>
      <c r="F334" s="72"/>
      <c r="G334" s="82" t="s">
        <v>944</v>
      </c>
      <c r="H334" s="72" t="s">
        <v>1076</v>
      </c>
      <c r="I334" s="72" t="s">
        <v>912</v>
      </c>
      <c r="J334" s="72"/>
      <c r="K334" s="102">
        <v>3.86000000004513</v>
      </c>
      <c r="L334" s="82" t="s">
        <v>127</v>
      </c>
      <c r="M334" s="83">
        <v>3.6249999999999998E-2</v>
      </c>
      <c r="N334" s="83">
        <v>2.6800000000386834E-2</v>
      </c>
      <c r="O334" s="102">
        <v>4549.125</v>
      </c>
      <c r="P334" s="81">
        <v>106.05126</v>
      </c>
      <c r="Q334" s="72"/>
      <c r="R334" s="102">
        <v>15.510460655000001</v>
      </c>
      <c r="S334" s="80">
        <v>1.13728125E-5</v>
      </c>
      <c r="T334" s="80">
        <f t="shared" si="9"/>
        <v>9.7548918870957136E-4</v>
      </c>
      <c r="U334" s="80">
        <f>R334/'סכום נכסי הקרן'!$C$42</f>
        <v>3.0011390584885612E-4</v>
      </c>
    </row>
    <row r="335" spans="2:21">
      <c r="B335" s="100" t="s">
        <v>1081</v>
      </c>
      <c r="C335" s="72" t="s">
        <v>1082</v>
      </c>
      <c r="D335" s="82" t="s">
        <v>28</v>
      </c>
      <c r="E335" s="82" t="s">
        <v>877</v>
      </c>
      <c r="F335" s="72"/>
      <c r="G335" s="82" t="s">
        <v>954</v>
      </c>
      <c r="H335" s="72" t="s">
        <v>1083</v>
      </c>
      <c r="I335" s="72" t="s">
        <v>912</v>
      </c>
      <c r="J335" s="72"/>
      <c r="K335" s="102">
        <v>7.0299999998688669</v>
      </c>
      <c r="L335" s="82" t="s">
        <v>127</v>
      </c>
      <c r="M335" s="83">
        <v>3.7499999999999999E-2</v>
      </c>
      <c r="N335" s="83">
        <v>3.3599999999822196E-2</v>
      </c>
      <c r="O335" s="102">
        <v>2729.4749999999999</v>
      </c>
      <c r="P335" s="81">
        <v>102.54407999999999</v>
      </c>
      <c r="Q335" s="72"/>
      <c r="R335" s="102">
        <v>8.9985121059999997</v>
      </c>
      <c r="S335" s="80">
        <v>2.7294749999999998E-6</v>
      </c>
      <c r="T335" s="80">
        <f t="shared" si="9"/>
        <v>5.6593749657883358E-4</v>
      </c>
      <c r="U335" s="80">
        <f>R335/'סכום נכסי הקרן'!$C$42</f>
        <v>1.7411337258312241E-4</v>
      </c>
    </row>
    <row r="336" spans="2:21">
      <c r="B336" s="100" t="s">
        <v>1084</v>
      </c>
      <c r="C336" s="72" t="s">
        <v>1085</v>
      </c>
      <c r="D336" s="82" t="s">
        <v>28</v>
      </c>
      <c r="E336" s="82" t="s">
        <v>877</v>
      </c>
      <c r="F336" s="72"/>
      <c r="G336" s="82" t="s">
        <v>954</v>
      </c>
      <c r="H336" s="72" t="s">
        <v>1083</v>
      </c>
      <c r="I336" s="72" t="s">
        <v>912</v>
      </c>
      <c r="J336" s="72"/>
      <c r="K336" s="102">
        <v>3.1400000008304247</v>
      </c>
      <c r="L336" s="82" t="s">
        <v>127</v>
      </c>
      <c r="M336" s="83">
        <v>5.8749999999999997E-2</v>
      </c>
      <c r="N336" s="83">
        <v>3.2700000009879188E-2</v>
      </c>
      <c r="O336" s="102">
        <v>389.92500000000001</v>
      </c>
      <c r="P336" s="81">
        <v>111.42825999999999</v>
      </c>
      <c r="Q336" s="72"/>
      <c r="R336" s="102">
        <v>1.3968746060000004</v>
      </c>
      <c r="S336" s="80">
        <v>7.7985000000000004E-7</v>
      </c>
      <c r="T336" s="80">
        <f t="shared" si="9"/>
        <v>8.7852714786822191E-5</v>
      </c>
      <c r="U336" s="80">
        <f>R336/'סכום נכסי הקרן'!$C$42</f>
        <v>2.7028307109150914E-5</v>
      </c>
    </row>
    <row r="337" spans="2:21">
      <c r="B337" s="100" t="s">
        <v>1086</v>
      </c>
      <c r="C337" s="72" t="s">
        <v>1087</v>
      </c>
      <c r="D337" s="82" t="s">
        <v>28</v>
      </c>
      <c r="E337" s="82" t="s">
        <v>877</v>
      </c>
      <c r="F337" s="72"/>
      <c r="G337" s="82" t="s">
        <v>910</v>
      </c>
      <c r="H337" s="72" t="s">
        <v>1083</v>
      </c>
      <c r="I337" s="72" t="s">
        <v>912</v>
      </c>
      <c r="J337" s="72"/>
      <c r="K337" s="102">
        <v>3.7800000000342973</v>
      </c>
      <c r="L337" s="82" t="s">
        <v>127</v>
      </c>
      <c r="M337" s="83">
        <v>0.04</v>
      </c>
      <c r="N337" s="83">
        <v>3.2600000000611397E-2</v>
      </c>
      <c r="O337" s="102">
        <v>4029.2249999999999</v>
      </c>
      <c r="P337" s="81">
        <v>103.536</v>
      </c>
      <c r="Q337" s="72"/>
      <c r="R337" s="102">
        <v>13.412010343</v>
      </c>
      <c r="S337" s="80">
        <v>3.2233799999999998E-6</v>
      </c>
      <c r="T337" s="80">
        <f t="shared" si="9"/>
        <v>8.4351273501602193E-4</v>
      </c>
      <c r="U337" s="80">
        <f>R337/'סכום נכסי הקרן'!$C$42</f>
        <v>2.5951071982026743E-4</v>
      </c>
    </row>
    <row r="338" spans="2:21">
      <c r="B338" s="100" t="s">
        <v>1088</v>
      </c>
      <c r="C338" s="72" t="s">
        <v>1089</v>
      </c>
      <c r="D338" s="82" t="s">
        <v>28</v>
      </c>
      <c r="E338" s="82" t="s">
        <v>877</v>
      </c>
      <c r="F338" s="72"/>
      <c r="G338" s="82" t="s">
        <v>1066</v>
      </c>
      <c r="H338" s="72" t="s">
        <v>893</v>
      </c>
      <c r="I338" s="72" t="s">
        <v>884</v>
      </c>
      <c r="J338" s="72"/>
      <c r="K338" s="102">
        <v>4.3900000000705086</v>
      </c>
      <c r="L338" s="82" t="s">
        <v>130</v>
      </c>
      <c r="M338" s="83">
        <v>0.06</v>
      </c>
      <c r="N338" s="83">
        <v>2.9400000000038111E-2</v>
      </c>
      <c r="O338" s="102">
        <v>3080.4074999999998</v>
      </c>
      <c r="P338" s="81">
        <v>116.36433</v>
      </c>
      <c r="Q338" s="72"/>
      <c r="R338" s="102">
        <v>15.742746451</v>
      </c>
      <c r="S338" s="80">
        <v>2.4643259999999997E-6</v>
      </c>
      <c r="T338" s="80">
        <f t="shared" si="9"/>
        <v>9.900981863227886E-4</v>
      </c>
      <c r="U338" s="80">
        <f>R338/'סכום נכסי הקרן'!$C$42</f>
        <v>3.0460843370727262E-4</v>
      </c>
    </row>
    <row r="339" spans="2:21">
      <c r="B339" s="100" t="s">
        <v>1090</v>
      </c>
      <c r="C339" s="72" t="s">
        <v>1091</v>
      </c>
      <c r="D339" s="82" t="s">
        <v>28</v>
      </c>
      <c r="E339" s="82" t="s">
        <v>877</v>
      </c>
      <c r="F339" s="72"/>
      <c r="G339" s="82" t="s">
        <v>1066</v>
      </c>
      <c r="H339" s="72" t="s">
        <v>893</v>
      </c>
      <c r="I339" s="72" t="s">
        <v>884</v>
      </c>
      <c r="J339" s="72"/>
      <c r="K339" s="102">
        <v>4.440000000169948</v>
      </c>
      <c r="L339" s="82" t="s">
        <v>129</v>
      </c>
      <c r="M339" s="83">
        <v>0.05</v>
      </c>
      <c r="N339" s="83">
        <v>1.8300000000866078E-2</v>
      </c>
      <c r="O339" s="102">
        <v>1299.75</v>
      </c>
      <c r="P339" s="81">
        <v>119.37445</v>
      </c>
      <c r="Q339" s="72"/>
      <c r="R339" s="102">
        <v>6.1195451089999997</v>
      </c>
      <c r="S339" s="80">
        <v>1.2997499999999999E-6</v>
      </c>
      <c r="T339" s="80">
        <f t="shared" si="9"/>
        <v>3.8487252096704633E-4</v>
      </c>
      <c r="U339" s="80">
        <f>R339/'סכום נכסי הקרן'!$C$42</f>
        <v>1.1840786843994954E-4</v>
      </c>
    </row>
    <row r="340" spans="2:21">
      <c r="B340" s="100" t="s">
        <v>1092</v>
      </c>
      <c r="C340" s="72" t="s">
        <v>1093</v>
      </c>
      <c r="D340" s="82" t="s">
        <v>28</v>
      </c>
      <c r="E340" s="82" t="s">
        <v>877</v>
      </c>
      <c r="F340" s="72"/>
      <c r="G340" s="82" t="s">
        <v>1066</v>
      </c>
      <c r="H340" s="72" t="s">
        <v>893</v>
      </c>
      <c r="I340" s="72" t="s">
        <v>884</v>
      </c>
      <c r="J340" s="72"/>
      <c r="K340" s="102">
        <v>8.2299999994013966</v>
      </c>
      <c r="L340" s="82" t="s">
        <v>129</v>
      </c>
      <c r="M340" s="83">
        <v>3.3750000000000002E-2</v>
      </c>
      <c r="N340" s="83">
        <v>2.2699999997992819E-2</v>
      </c>
      <c r="O340" s="102">
        <v>1299.75</v>
      </c>
      <c r="P340" s="81">
        <v>109.82038</v>
      </c>
      <c r="Q340" s="72"/>
      <c r="R340" s="102">
        <v>5.6297706190000003</v>
      </c>
      <c r="S340" s="80">
        <v>1.0398E-6</v>
      </c>
      <c r="T340" s="80">
        <f t="shared" si="9"/>
        <v>3.5406945647219987E-4</v>
      </c>
      <c r="U340" s="80">
        <f>R340/'סכום נכסי הקרן'!$C$42</f>
        <v>1.089311585956389E-4</v>
      </c>
    </row>
    <row r="341" spans="2:21">
      <c r="B341" s="100" t="s">
        <v>1094</v>
      </c>
      <c r="C341" s="72" t="s">
        <v>1095</v>
      </c>
      <c r="D341" s="82" t="s">
        <v>28</v>
      </c>
      <c r="E341" s="82" t="s">
        <v>877</v>
      </c>
      <c r="F341" s="72"/>
      <c r="G341" s="82" t="s">
        <v>1096</v>
      </c>
      <c r="H341" s="72" t="s">
        <v>893</v>
      </c>
      <c r="I341" s="72" t="s">
        <v>884</v>
      </c>
      <c r="J341" s="72"/>
      <c r="K341" s="102">
        <v>6.2299999997857105</v>
      </c>
      <c r="L341" s="82" t="s">
        <v>127</v>
      </c>
      <c r="M341" s="83">
        <v>5.8749999999999997E-2</v>
      </c>
      <c r="N341" s="83">
        <v>2.8499999998990434E-2</v>
      </c>
      <c r="O341" s="102">
        <v>3899.25</v>
      </c>
      <c r="P341" s="81">
        <v>122.4716</v>
      </c>
      <c r="Q341" s="72"/>
      <c r="R341" s="102">
        <v>15.353148123</v>
      </c>
      <c r="S341" s="80">
        <v>3.89925E-6</v>
      </c>
      <c r="T341" s="80">
        <f t="shared" si="9"/>
        <v>9.6559543522101458E-4</v>
      </c>
      <c r="U341" s="80">
        <f>R341/'סכום נכסי הקרן'!$C$42</f>
        <v>2.9707004535575889E-4</v>
      </c>
    </row>
    <row r="342" spans="2:21">
      <c r="B342" s="100" t="s">
        <v>1097</v>
      </c>
      <c r="C342" s="72" t="s">
        <v>1098</v>
      </c>
      <c r="D342" s="82" t="s">
        <v>28</v>
      </c>
      <c r="E342" s="82" t="s">
        <v>877</v>
      </c>
      <c r="F342" s="72"/>
      <c r="G342" s="82" t="s">
        <v>882</v>
      </c>
      <c r="H342" s="72" t="s">
        <v>1083</v>
      </c>
      <c r="I342" s="72" t="s">
        <v>912</v>
      </c>
      <c r="J342" s="72"/>
      <c r="K342" s="102">
        <v>3.2000000001157254</v>
      </c>
      <c r="L342" s="82" t="s">
        <v>127</v>
      </c>
      <c r="M342" s="83">
        <v>5.1249999999999997E-2</v>
      </c>
      <c r="N342" s="83">
        <v>4.2000000001983867E-2</v>
      </c>
      <c r="O342" s="102">
        <v>3596.018325</v>
      </c>
      <c r="P342" s="81">
        <v>104.63954</v>
      </c>
      <c r="Q342" s="72"/>
      <c r="R342" s="102">
        <v>12.097585553</v>
      </c>
      <c r="S342" s="80">
        <v>6.5382151363636365E-6</v>
      </c>
      <c r="T342" s="80">
        <f t="shared" si="9"/>
        <v>7.6084548221566671E-4</v>
      </c>
      <c r="U342" s="80">
        <f>R342/'סכום נכסי הקרן'!$C$42</f>
        <v>2.3407774484641983E-4</v>
      </c>
    </row>
    <row r="343" spans="2:21">
      <c r="B343" s="100" t="s">
        <v>1099</v>
      </c>
      <c r="C343" s="72" t="s">
        <v>1100</v>
      </c>
      <c r="D343" s="82" t="s">
        <v>28</v>
      </c>
      <c r="E343" s="82" t="s">
        <v>877</v>
      </c>
      <c r="F343" s="72"/>
      <c r="G343" s="82" t="s">
        <v>882</v>
      </c>
      <c r="H343" s="72" t="s">
        <v>1083</v>
      </c>
      <c r="I343" s="72" t="s">
        <v>912</v>
      </c>
      <c r="J343" s="72"/>
      <c r="K343" s="102">
        <v>1.439999999273391</v>
      </c>
      <c r="L343" s="82" t="s">
        <v>127</v>
      </c>
      <c r="M343" s="83">
        <v>6.5000000000000002E-2</v>
      </c>
      <c r="N343" s="83">
        <v>3.5299999990276269E-2</v>
      </c>
      <c r="O343" s="102">
        <v>259.95</v>
      </c>
      <c r="P343" s="81">
        <v>111.97917</v>
      </c>
      <c r="Q343" s="72"/>
      <c r="R343" s="102">
        <v>0.93585384699999996</v>
      </c>
      <c r="S343" s="80">
        <v>3.6864183244558647E-7</v>
      </c>
      <c r="T343" s="80">
        <f t="shared" si="9"/>
        <v>5.8858039762118285E-5</v>
      </c>
      <c r="U343" s="80">
        <f>R343/'סכום נכסי הקרן'!$C$42</f>
        <v>1.8107956918501193E-5</v>
      </c>
    </row>
    <row r="344" spans="2:21">
      <c r="B344" s="100" t="s">
        <v>1101</v>
      </c>
      <c r="C344" s="72" t="s">
        <v>1102</v>
      </c>
      <c r="D344" s="82" t="s">
        <v>28</v>
      </c>
      <c r="E344" s="82" t="s">
        <v>877</v>
      </c>
      <c r="F344" s="72"/>
      <c r="G344" s="82" t="s">
        <v>882</v>
      </c>
      <c r="H344" s="72" t="s">
        <v>1083</v>
      </c>
      <c r="I344" s="72" t="s">
        <v>912</v>
      </c>
      <c r="J344" s="72"/>
      <c r="K344" s="102">
        <v>2.7199999999817952</v>
      </c>
      <c r="L344" s="82" t="s">
        <v>127</v>
      </c>
      <c r="M344" s="83">
        <v>6.8750000000000006E-2</v>
      </c>
      <c r="N344" s="83">
        <v>3.6899999999863466E-2</v>
      </c>
      <c r="O344" s="102">
        <v>2989.4250000000002</v>
      </c>
      <c r="P344" s="81">
        <v>114.30604</v>
      </c>
      <c r="Q344" s="72"/>
      <c r="R344" s="102">
        <v>10.985955234999999</v>
      </c>
      <c r="S344" s="80">
        <v>4.4005231594473413E-6</v>
      </c>
      <c r="T344" s="80">
        <f t="shared" si="9"/>
        <v>6.909324486075244E-4</v>
      </c>
      <c r="U344" s="80">
        <f>R344/'סכום נכסי הקרן'!$C$42</f>
        <v>2.1256866629513636E-4</v>
      </c>
    </row>
    <row r="345" spans="2:21">
      <c r="B345" s="100" t="s">
        <v>1103</v>
      </c>
      <c r="C345" s="72" t="s">
        <v>1104</v>
      </c>
      <c r="D345" s="82" t="s">
        <v>28</v>
      </c>
      <c r="E345" s="82" t="s">
        <v>877</v>
      </c>
      <c r="F345" s="72"/>
      <c r="G345" s="82" t="s">
        <v>966</v>
      </c>
      <c r="H345" s="72" t="s">
        <v>1083</v>
      </c>
      <c r="I345" s="72" t="s">
        <v>912</v>
      </c>
      <c r="J345" s="72"/>
      <c r="K345" s="102">
        <v>6.7099999998627622</v>
      </c>
      <c r="L345" s="82" t="s">
        <v>127</v>
      </c>
      <c r="M345" s="83">
        <v>3.3750000000000002E-2</v>
      </c>
      <c r="N345" s="83">
        <v>2.7999999999393427E-2</v>
      </c>
      <c r="O345" s="102">
        <v>3899.25</v>
      </c>
      <c r="P345" s="81">
        <v>105.20650000000001</v>
      </c>
      <c r="Q345" s="72"/>
      <c r="R345" s="102">
        <v>13.188780210999999</v>
      </c>
      <c r="S345" s="80">
        <v>4.5873529411764706E-6</v>
      </c>
      <c r="T345" s="80">
        <f t="shared" si="9"/>
        <v>8.2947326931581949E-4</v>
      </c>
      <c r="U345" s="80">
        <f>R345/'סכום נכסי הקרן'!$C$42</f>
        <v>2.5519141117381016E-4</v>
      </c>
    </row>
    <row r="346" spans="2:21">
      <c r="B346" s="100" t="s">
        <v>1105</v>
      </c>
      <c r="C346" s="72" t="s">
        <v>1106</v>
      </c>
      <c r="D346" s="82" t="s">
        <v>28</v>
      </c>
      <c r="E346" s="82" t="s">
        <v>877</v>
      </c>
      <c r="F346" s="72"/>
      <c r="G346" s="82" t="s">
        <v>1107</v>
      </c>
      <c r="H346" s="72" t="s">
        <v>1083</v>
      </c>
      <c r="I346" s="72" t="s">
        <v>912</v>
      </c>
      <c r="J346" s="72"/>
      <c r="K346" s="102">
        <v>0.52000000004776437</v>
      </c>
      <c r="L346" s="82" t="s">
        <v>127</v>
      </c>
      <c r="M346" s="83">
        <v>4.6249999999999999E-2</v>
      </c>
      <c r="N346" s="83">
        <v>1.8599999999913158E-2</v>
      </c>
      <c r="O346" s="102">
        <v>2706.7293749999999</v>
      </c>
      <c r="P346" s="81">
        <v>105.85778999999999</v>
      </c>
      <c r="Q346" s="72"/>
      <c r="R346" s="102">
        <v>9.2118878779999989</v>
      </c>
      <c r="S346" s="80">
        <v>1.8044862499999999E-6</v>
      </c>
      <c r="T346" s="80">
        <f t="shared" si="9"/>
        <v>5.7935719850441491E-4</v>
      </c>
      <c r="U346" s="80">
        <f>R346/'סכום נכסי הקרן'!$C$42</f>
        <v>1.7824200794559254E-4</v>
      </c>
    </row>
    <row r="347" spans="2:21">
      <c r="B347" s="100" t="s">
        <v>1108</v>
      </c>
      <c r="C347" s="72" t="s">
        <v>1109</v>
      </c>
      <c r="D347" s="82" t="s">
        <v>28</v>
      </c>
      <c r="E347" s="82" t="s">
        <v>877</v>
      </c>
      <c r="F347" s="72"/>
      <c r="G347" s="82" t="s">
        <v>954</v>
      </c>
      <c r="H347" s="72" t="s">
        <v>893</v>
      </c>
      <c r="I347" s="72" t="s">
        <v>884</v>
      </c>
      <c r="J347" s="72"/>
      <c r="K347" s="102">
        <v>4.2200000000317734</v>
      </c>
      <c r="L347" s="82" t="s">
        <v>127</v>
      </c>
      <c r="M347" s="83">
        <v>3.875E-2</v>
      </c>
      <c r="N347" s="83">
        <v>3.1100000000158869E-2</v>
      </c>
      <c r="O347" s="102">
        <v>1299.75</v>
      </c>
      <c r="P347" s="81">
        <v>105.44293999999999</v>
      </c>
      <c r="Q347" s="72"/>
      <c r="R347" s="102">
        <v>4.4061403630000004</v>
      </c>
      <c r="S347" s="80">
        <v>1.1815909090909091E-6</v>
      </c>
      <c r="T347" s="80">
        <f t="shared" si="9"/>
        <v>2.7711248451268945E-4</v>
      </c>
      <c r="U347" s="80">
        <f>R347/'סכום נכסי הקרן'!$C$42</f>
        <v>8.5254978783106086E-5</v>
      </c>
    </row>
    <row r="348" spans="2:21">
      <c r="B348" s="100" t="s">
        <v>1110</v>
      </c>
      <c r="C348" s="72" t="s">
        <v>1111</v>
      </c>
      <c r="D348" s="82" t="s">
        <v>28</v>
      </c>
      <c r="E348" s="82" t="s">
        <v>877</v>
      </c>
      <c r="F348" s="72"/>
      <c r="G348" s="82" t="s">
        <v>954</v>
      </c>
      <c r="H348" s="72" t="s">
        <v>893</v>
      </c>
      <c r="I348" s="72" t="s">
        <v>884</v>
      </c>
      <c r="J348" s="72"/>
      <c r="K348" s="102">
        <v>4.1300000000464188</v>
      </c>
      <c r="L348" s="82" t="s">
        <v>127</v>
      </c>
      <c r="M348" s="83">
        <v>0.04</v>
      </c>
      <c r="N348" s="83">
        <v>3.0400000000142823E-2</v>
      </c>
      <c r="O348" s="102">
        <v>3249.375</v>
      </c>
      <c r="P348" s="81">
        <v>107.23333</v>
      </c>
      <c r="Q348" s="72"/>
      <c r="R348" s="102">
        <v>11.202388195999999</v>
      </c>
      <c r="S348" s="80">
        <v>4.3324999999999996E-6</v>
      </c>
      <c r="T348" s="80">
        <f t="shared" si="9"/>
        <v>7.0454442430779743E-4</v>
      </c>
      <c r="U348" s="80">
        <f>R348/'סכום נכסי הקרן'!$C$42</f>
        <v>2.1675645560229691E-4</v>
      </c>
    </row>
    <row r="349" spans="2:21">
      <c r="B349" s="100" t="s">
        <v>1112</v>
      </c>
      <c r="C349" s="72" t="s">
        <v>1113</v>
      </c>
      <c r="D349" s="82" t="s">
        <v>28</v>
      </c>
      <c r="E349" s="82" t="s">
        <v>877</v>
      </c>
      <c r="F349" s="72"/>
      <c r="G349" s="82" t="s">
        <v>1107</v>
      </c>
      <c r="H349" s="72" t="s">
        <v>1114</v>
      </c>
      <c r="I349" s="72" t="s">
        <v>912</v>
      </c>
      <c r="J349" s="72"/>
      <c r="K349" s="102">
        <v>3.7499999998407127</v>
      </c>
      <c r="L349" s="82" t="s">
        <v>127</v>
      </c>
      <c r="M349" s="83">
        <v>4.4999999999999998E-2</v>
      </c>
      <c r="N349" s="83">
        <v>3.3100000000318569E-2</v>
      </c>
      <c r="O349" s="102">
        <v>909.82500000000005</v>
      </c>
      <c r="P349" s="81">
        <v>107.3125</v>
      </c>
      <c r="Q349" s="72"/>
      <c r="R349" s="102">
        <v>3.1389843900000001</v>
      </c>
      <c r="S349" s="80">
        <v>3.3084545454545454E-7</v>
      </c>
      <c r="T349" s="80">
        <f t="shared" si="9"/>
        <v>1.9741807829453591E-4</v>
      </c>
      <c r="U349" s="80">
        <f>R349/'סכום נכסי הקרן'!$C$42</f>
        <v>6.0736614252511318E-5</v>
      </c>
    </row>
    <row r="350" spans="2:21">
      <c r="B350" s="100" t="s">
        <v>1115</v>
      </c>
      <c r="C350" s="72" t="s">
        <v>1116</v>
      </c>
      <c r="D350" s="82" t="s">
        <v>28</v>
      </c>
      <c r="E350" s="82" t="s">
        <v>877</v>
      </c>
      <c r="F350" s="72"/>
      <c r="G350" s="82" t="s">
        <v>1107</v>
      </c>
      <c r="H350" s="72" t="s">
        <v>1114</v>
      </c>
      <c r="I350" s="72" t="s">
        <v>912</v>
      </c>
      <c r="J350" s="72"/>
      <c r="K350" s="102">
        <v>3.3600000000137307</v>
      </c>
      <c r="L350" s="82" t="s">
        <v>127</v>
      </c>
      <c r="M350" s="83">
        <v>4.7500000000000001E-2</v>
      </c>
      <c r="N350" s="83">
        <v>3.0900000000034317E-2</v>
      </c>
      <c r="O350" s="102">
        <v>4159.2</v>
      </c>
      <c r="P350" s="81">
        <v>108.92713999999999</v>
      </c>
      <c r="Q350" s="72"/>
      <c r="R350" s="102">
        <v>14.565549655000002</v>
      </c>
      <c r="S350" s="80">
        <v>1.3636721311475408E-6</v>
      </c>
      <c r="T350" s="80">
        <f t="shared" si="9"/>
        <v>9.1606152338774148E-4</v>
      </c>
      <c r="U350" s="80">
        <f>R350/'סכום נכסי הקרן'!$C$42</f>
        <v>2.818307009075424E-4</v>
      </c>
    </row>
    <row r="351" spans="2:21">
      <c r="B351" s="100" t="s">
        <v>1117</v>
      </c>
      <c r="C351" s="72" t="s">
        <v>1118</v>
      </c>
      <c r="D351" s="82" t="s">
        <v>28</v>
      </c>
      <c r="E351" s="82" t="s">
        <v>877</v>
      </c>
      <c r="F351" s="72"/>
      <c r="G351" s="82" t="s">
        <v>882</v>
      </c>
      <c r="H351" s="72" t="s">
        <v>1119</v>
      </c>
      <c r="I351" s="72" t="s">
        <v>884</v>
      </c>
      <c r="J351" s="72"/>
      <c r="K351" s="102">
        <v>2.3099999998818803</v>
      </c>
      <c r="L351" s="82" t="s">
        <v>127</v>
      </c>
      <c r="M351" s="83">
        <v>7.7499999999999999E-2</v>
      </c>
      <c r="N351" s="83">
        <v>8.6299999997151211E-2</v>
      </c>
      <c r="O351" s="102">
        <v>1797.164325</v>
      </c>
      <c r="P351" s="81">
        <v>99.636111</v>
      </c>
      <c r="Q351" s="72"/>
      <c r="R351" s="102">
        <v>5.7568582280000005</v>
      </c>
      <c r="S351" s="80">
        <v>4.992123125E-6</v>
      </c>
      <c r="T351" s="80">
        <f t="shared" si="9"/>
        <v>3.6206229378090256E-4</v>
      </c>
      <c r="U351" s="80">
        <f>R351/'סכום נכסי הקרן'!$C$42</f>
        <v>1.1139019315111403E-4</v>
      </c>
    </row>
    <row r="352" spans="2:21">
      <c r="B352" s="100" t="s">
        <v>1120</v>
      </c>
      <c r="C352" s="72" t="s">
        <v>1121</v>
      </c>
      <c r="D352" s="82" t="s">
        <v>28</v>
      </c>
      <c r="E352" s="82" t="s">
        <v>877</v>
      </c>
      <c r="F352" s="72"/>
      <c r="G352" s="82" t="s">
        <v>944</v>
      </c>
      <c r="H352" s="72" t="s">
        <v>640</v>
      </c>
      <c r="I352" s="72"/>
      <c r="J352" s="72"/>
      <c r="K352" s="102">
        <v>3.6799999998636168</v>
      </c>
      <c r="L352" s="82" t="s">
        <v>127</v>
      </c>
      <c r="M352" s="83">
        <v>4.2500000000000003E-2</v>
      </c>
      <c r="N352" s="83">
        <v>4.0199999998585652E-2</v>
      </c>
      <c r="O352" s="102">
        <v>4809.0749999999998</v>
      </c>
      <c r="P352" s="81">
        <v>102.43556</v>
      </c>
      <c r="Q352" s="72"/>
      <c r="R352" s="102">
        <v>15.837741662000001</v>
      </c>
      <c r="S352" s="80">
        <v>1.0124368421052631E-5</v>
      </c>
      <c r="T352" s="80">
        <f t="shared" si="9"/>
        <v>9.9607265757614975E-4</v>
      </c>
      <c r="U352" s="80">
        <f>R352/'סכום נכסי הקרן'!$C$42</f>
        <v>3.0644650831023135E-4</v>
      </c>
    </row>
    <row r="353" spans="2:21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</row>
    <row r="354" spans="2:21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</row>
    <row r="355" spans="2:21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</row>
    <row r="356" spans="2:21">
      <c r="B356" s="115" t="s">
        <v>212</v>
      </c>
      <c r="C356" s="117"/>
      <c r="D356" s="117"/>
      <c r="E356" s="117"/>
      <c r="F356" s="117"/>
      <c r="G356" s="117"/>
      <c r="H356" s="117"/>
      <c r="I356" s="117"/>
      <c r="J356" s="117"/>
      <c r="K356" s="117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</row>
    <row r="357" spans="2:21">
      <c r="B357" s="115" t="s">
        <v>107</v>
      </c>
      <c r="C357" s="117"/>
      <c r="D357" s="117"/>
      <c r="E357" s="117"/>
      <c r="F357" s="117"/>
      <c r="G357" s="117"/>
      <c r="H357" s="117"/>
      <c r="I357" s="117"/>
      <c r="J357" s="117"/>
      <c r="K357" s="117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</row>
    <row r="358" spans="2:21">
      <c r="B358" s="115" t="s">
        <v>195</v>
      </c>
      <c r="C358" s="117"/>
      <c r="D358" s="117"/>
      <c r="E358" s="117"/>
      <c r="F358" s="117"/>
      <c r="G358" s="117"/>
      <c r="H358" s="117"/>
      <c r="I358" s="117"/>
      <c r="J358" s="117"/>
      <c r="K358" s="117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</row>
    <row r="359" spans="2:21">
      <c r="B359" s="115" t="s">
        <v>203</v>
      </c>
      <c r="C359" s="117"/>
      <c r="D359" s="117"/>
      <c r="E359" s="117"/>
      <c r="F359" s="117"/>
      <c r="G359" s="117"/>
      <c r="H359" s="117"/>
      <c r="I359" s="117"/>
      <c r="J359" s="117"/>
      <c r="K359" s="117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</row>
    <row r="360" spans="2:21">
      <c r="B360" s="136" t="s">
        <v>208</v>
      </c>
      <c r="C360" s="136"/>
      <c r="D360" s="136"/>
      <c r="E360" s="136"/>
      <c r="F360" s="136"/>
      <c r="G360" s="136"/>
      <c r="H360" s="136"/>
      <c r="I360" s="136"/>
      <c r="J360" s="136"/>
      <c r="K360" s="136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</row>
    <row r="361" spans="2:21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</row>
    <row r="362" spans="2:21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</row>
    <row r="363" spans="2:21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</row>
    <row r="364" spans="2:21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</row>
    <row r="365" spans="2:21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</row>
    <row r="366" spans="2:21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</row>
    <row r="367" spans="2:21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</row>
    <row r="368" spans="2:21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</row>
    <row r="369" spans="2:21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</row>
    <row r="370" spans="2:21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</row>
    <row r="371" spans="2:21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</row>
    <row r="372" spans="2:21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</row>
    <row r="373" spans="2:21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</row>
    <row r="374" spans="2:21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</row>
    <row r="375" spans="2:21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</row>
    <row r="376" spans="2:21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</row>
    <row r="377" spans="2:21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</row>
    <row r="378" spans="2:21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</row>
    <row r="379" spans="2:21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</row>
    <row r="380" spans="2:21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</row>
    <row r="381" spans="2:21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</row>
    <row r="382" spans="2:21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</row>
    <row r="383" spans="2:21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</row>
    <row r="384" spans="2:21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</row>
    <row r="385" spans="2:21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</row>
    <row r="386" spans="2:21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</row>
    <row r="387" spans="2:21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</row>
    <row r="388" spans="2:21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</row>
    <row r="389" spans="2:21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</row>
    <row r="390" spans="2:21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</row>
    <row r="391" spans="2:21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</row>
    <row r="392" spans="2:21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</row>
    <row r="393" spans="2:21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</row>
    <row r="394" spans="2:21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</row>
    <row r="395" spans="2:21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</row>
    <row r="396" spans="2:21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</row>
    <row r="397" spans="2:21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</row>
    <row r="398" spans="2:21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</row>
    <row r="399" spans="2:21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</row>
    <row r="400" spans="2:21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</row>
    <row r="401" spans="2:21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</row>
    <row r="402" spans="2:21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</row>
    <row r="403" spans="2:21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</row>
    <row r="404" spans="2:21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</row>
    <row r="405" spans="2:21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</row>
    <row r="406" spans="2:21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</row>
    <row r="407" spans="2:21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</row>
    <row r="408" spans="2:21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</row>
    <row r="409" spans="2:21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</row>
    <row r="410" spans="2:21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</row>
    <row r="411" spans="2:21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</row>
    <row r="412" spans="2:21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</row>
    <row r="413" spans="2:21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</row>
    <row r="414" spans="2:21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</row>
    <row r="415" spans="2:21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</row>
    <row r="416" spans="2:21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</row>
    <row r="417" spans="2:21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</row>
    <row r="418" spans="2:21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</row>
    <row r="419" spans="2:21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</row>
    <row r="420" spans="2:21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</row>
    <row r="421" spans="2:21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</row>
    <row r="422" spans="2:21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</row>
    <row r="423" spans="2:21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</row>
    <row r="424" spans="2:21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</row>
    <row r="425" spans="2:21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</row>
    <row r="426" spans="2:21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</row>
    <row r="427" spans="2:21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</row>
    <row r="428" spans="2:21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</row>
    <row r="429" spans="2:21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</row>
    <row r="430" spans="2:21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</row>
    <row r="431" spans="2:21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</row>
    <row r="432" spans="2:21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</row>
    <row r="433" spans="2:21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</row>
    <row r="434" spans="2:21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</row>
    <row r="435" spans="2:21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</row>
    <row r="436" spans="2:21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</row>
    <row r="437" spans="2:21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</row>
    <row r="438" spans="2:21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</row>
    <row r="439" spans="2:21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</row>
    <row r="440" spans="2:21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</row>
    <row r="441" spans="2:21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</row>
    <row r="442" spans="2:21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</row>
    <row r="443" spans="2:21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</row>
    <row r="444" spans="2:21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</row>
    <row r="445" spans="2:21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</row>
    <row r="446" spans="2:21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</row>
    <row r="447" spans="2:21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</row>
    <row r="448" spans="2:21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</row>
    <row r="449" spans="2:21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</row>
    <row r="450" spans="2:21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</row>
    <row r="451" spans="2:21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</row>
    <row r="452" spans="2:21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</row>
    <row r="453" spans="2:21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</row>
    <row r="454" spans="2:21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</row>
    <row r="455" spans="2:21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</row>
    <row r="456" spans="2:21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</row>
    <row r="457" spans="2:21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</row>
    <row r="458" spans="2:21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</row>
    <row r="459" spans="2:21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</row>
    <row r="460" spans="2:21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</row>
    <row r="461" spans="2:21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</row>
    <row r="462" spans="2:21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</row>
    <row r="463" spans="2:21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</row>
    <row r="464" spans="2:21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</row>
    <row r="465" spans="2:21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</row>
    <row r="466" spans="2:21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</row>
    <row r="467" spans="2:21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</row>
    <row r="468" spans="2:21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</row>
    <row r="469" spans="2:21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</row>
    <row r="470" spans="2:21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</row>
    <row r="471" spans="2:21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</row>
    <row r="472" spans="2:21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</row>
    <row r="473" spans="2:21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</row>
    <row r="474" spans="2:21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</row>
    <row r="475" spans="2:21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</row>
    <row r="476" spans="2:21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</row>
    <row r="477" spans="2:21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</row>
    <row r="478" spans="2:21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</row>
    <row r="479" spans="2:21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</row>
    <row r="480" spans="2:21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</row>
    <row r="481" spans="2:21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</row>
    <row r="482" spans="2:21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</row>
    <row r="483" spans="2:21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</row>
    <row r="484" spans="2:21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</row>
    <row r="485" spans="2:21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</row>
    <row r="486" spans="2:21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</row>
    <row r="487" spans="2:21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</row>
    <row r="488" spans="2:21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</row>
    <row r="489" spans="2:21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</row>
    <row r="490" spans="2:21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</row>
    <row r="491" spans="2:21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</row>
    <row r="492" spans="2:21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</row>
    <row r="493" spans="2:21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</row>
    <row r="494" spans="2:21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</row>
    <row r="495" spans="2:21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</row>
    <row r="496" spans="2:21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</row>
    <row r="497" spans="2:21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</row>
    <row r="498" spans="2:21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</row>
    <row r="499" spans="2:21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</row>
    <row r="500" spans="2:21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</row>
    <row r="501" spans="2:21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</row>
    <row r="502" spans="2:21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</row>
    <row r="503" spans="2:21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</row>
    <row r="504" spans="2:21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</row>
    <row r="505" spans="2:21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</row>
    <row r="506" spans="2:21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</row>
    <row r="507" spans="2:21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</row>
    <row r="508" spans="2:21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</row>
    <row r="509" spans="2:21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</row>
    <row r="510" spans="2:21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</row>
    <row r="511" spans="2:21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</row>
    <row r="512" spans="2:21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</row>
    <row r="513" spans="2:21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</row>
    <row r="514" spans="2:21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</row>
    <row r="515" spans="2:21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</row>
    <row r="516" spans="2:21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</row>
    <row r="517" spans="2:21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</row>
    <row r="518" spans="2:21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</row>
    <row r="519" spans="2:21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</row>
    <row r="520" spans="2:21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</row>
    <row r="521" spans="2:21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</row>
    <row r="522" spans="2:21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</row>
    <row r="523" spans="2:21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</row>
    <row r="524" spans="2:21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</row>
    <row r="525" spans="2:21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</row>
    <row r="526" spans="2:21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</row>
    <row r="527" spans="2:21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</row>
    <row r="528" spans="2:21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</row>
    <row r="529" spans="2:21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</row>
    <row r="530" spans="2:21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</row>
    <row r="531" spans="2:21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</row>
    <row r="532" spans="2:21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</row>
    <row r="533" spans="2:21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</row>
    <row r="534" spans="2:21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</row>
    <row r="535" spans="2:21">
      <c r="B535" s="113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</row>
    <row r="536" spans="2:21">
      <c r="B536" s="113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</row>
    <row r="537" spans="2:21">
      <c r="B537" s="113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</row>
    <row r="538" spans="2:21">
      <c r="B538" s="113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</row>
    <row r="539" spans="2:21">
      <c r="B539" s="113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</row>
    <row r="540" spans="2:21">
      <c r="B540" s="113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</row>
    <row r="541" spans="2:21">
      <c r="B541" s="113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</row>
    <row r="542" spans="2:21">
      <c r="B542" s="113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</row>
    <row r="543" spans="2:21">
      <c r="B543" s="113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</row>
    <row r="544" spans="2:21"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</row>
    <row r="545" spans="2:21">
      <c r="B545" s="113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</row>
    <row r="546" spans="2:21">
      <c r="B546" s="113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</row>
    <row r="547" spans="2:21">
      <c r="B547" s="113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</row>
    <row r="548" spans="2:21">
      <c r="B548" s="113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</row>
    <row r="549" spans="2:21"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</row>
    <row r="550" spans="2:21">
      <c r="B550" s="113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</row>
    <row r="551" spans="2:21">
      <c r="B551" s="113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</row>
    <row r="552" spans="2:21">
      <c r="B552" s="113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</row>
    <row r="553" spans="2:21">
      <c r="B553" s="113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</row>
    <row r="554" spans="2:21"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</row>
    <row r="555" spans="2:21">
      <c r="B555" s="113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</row>
    <row r="556" spans="2:21">
      <c r="B556" s="113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</row>
    <row r="557" spans="2:21">
      <c r="B557" s="113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</row>
    <row r="558" spans="2:21">
      <c r="B558" s="113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</row>
    <row r="559" spans="2:21">
      <c r="B559" s="113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</row>
    <row r="560" spans="2:21">
      <c r="B560" s="113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</row>
    <row r="561" spans="2:21">
      <c r="B561" s="113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</row>
    <row r="562" spans="2:21">
      <c r="B562" s="113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</row>
    <row r="563" spans="2:21">
      <c r="B563" s="113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</row>
    <row r="564" spans="2:21">
      <c r="B564" s="113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</row>
    <row r="565" spans="2:21">
      <c r="B565" s="113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</row>
    <row r="566" spans="2:21">
      <c r="B566" s="113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</row>
    <row r="567" spans="2:21">
      <c r="B567" s="113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</row>
    <row r="568" spans="2:21">
      <c r="B568" s="113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</row>
    <row r="569" spans="2:21">
      <c r="B569" s="113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</row>
    <row r="570" spans="2:21">
      <c r="B570" s="113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</row>
    <row r="571" spans="2:21">
      <c r="B571" s="113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</row>
    <row r="572" spans="2:21">
      <c r="B572" s="113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</row>
    <row r="573" spans="2:21">
      <c r="B573" s="113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</row>
    <row r="574" spans="2:21">
      <c r="B574" s="113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</row>
    <row r="575" spans="2:21">
      <c r="B575" s="113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</row>
    <row r="576" spans="2:21">
      <c r="B576" s="113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</row>
    <row r="577" spans="2:21">
      <c r="B577" s="113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</row>
    <row r="578" spans="2:21">
      <c r="B578" s="113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</row>
    <row r="579" spans="2:21">
      <c r="B579" s="113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</row>
    <row r="580" spans="2:21">
      <c r="B580" s="113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</row>
    <row r="581" spans="2:21">
      <c r="B581" s="113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</row>
    <row r="582" spans="2:21">
      <c r="B582" s="113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</row>
    <row r="583" spans="2:21">
      <c r="B583" s="113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</row>
    <row r="584" spans="2:21">
      <c r="B584" s="113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</row>
    <row r="585" spans="2:21">
      <c r="B585" s="113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</row>
    <row r="586" spans="2:21">
      <c r="B586" s="113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</row>
    <row r="587" spans="2:21">
      <c r="B587" s="113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</row>
    <row r="588" spans="2:21">
      <c r="B588" s="113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</row>
    <row r="589" spans="2:21">
      <c r="B589" s="113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</row>
    <row r="590" spans="2:21">
      <c r="B590" s="113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</row>
    <row r="591" spans="2:21">
      <c r="B591" s="113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</row>
    <row r="592" spans="2:21">
      <c r="B592" s="113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</row>
    <row r="593" spans="2:21">
      <c r="B593" s="113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</row>
    <row r="594" spans="2:21">
      <c r="B594" s="113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</row>
    <row r="595" spans="2:21">
      <c r="B595" s="113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</row>
    <row r="596" spans="2:21">
      <c r="B596" s="113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</row>
    <row r="597" spans="2:21">
      <c r="B597" s="113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</row>
    <row r="598" spans="2:21">
      <c r="B598" s="113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</row>
    <row r="599" spans="2:21">
      <c r="B599" s="113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</row>
    <row r="600" spans="2:21">
      <c r="B600" s="113"/>
      <c r="C600" s="11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</row>
    <row r="601" spans="2:21">
      <c r="B601" s="113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</row>
    <row r="602" spans="2:21">
      <c r="B602" s="113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</row>
    <row r="603" spans="2:21">
      <c r="B603" s="113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</row>
    <row r="604" spans="2:21">
      <c r="B604" s="113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</row>
    <row r="605" spans="2:21">
      <c r="B605" s="113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</row>
    <row r="606" spans="2:21">
      <c r="B606" s="113"/>
      <c r="C606" s="11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</row>
    <row r="607" spans="2:21">
      <c r="B607" s="113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</row>
    <row r="608" spans="2:21">
      <c r="B608" s="113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</row>
    <row r="609" spans="2:21">
      <c r="B609" s="113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</row>
    <row r="610" spans="2:21">
      <c r="B610" s="113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</row>
    <row r="611" spans="2:21">
      <c r="B611" s="113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</row>
    <row r="612" spans="2:21">
      <c r="B612" s="113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</row>
    <row r="613" spans="2:21">
      <c r="B613" s="113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</row>
    <row r="614" spans="2:21">
      <c r="B614" s="113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</row>
    <row r="615" spans="2:21">
      <c r="B615" s="113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</row>
    <row r="616" spans="2:21">
      <c r="B616" s="113"/>
      <c r="C616" s="11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</row>
    <row r="617" spans="2:21">
      <c r="B617" s="113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</row>
    <row r="618" spans="2:21">
      <c r="B618" s="113"/>
      <c r="C618" s="11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</row>
    <row r="619" spans="2:21">
      <c r="B619" s="113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</row>
    <row r="620" spans="2:21">
      <c r="B620" s="113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</row>
    <row r="621" spans="2:21">
      <c r="B621" s="113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</row>
    <row r="622" spans="2:21">
      <c r="B622" s="113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</row>
    <row r="623" spans="2:21">
      <c r="B623" s="113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</row>
    <row r="624" spans="2:21">
      <c r="B624" s="113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</row>
    <row r="625" spans="2:21">
      <c r="B625" s="113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</row>
    <row r="626" spans="2:21">
      <c r="B626" s="113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</row>
    <row r="627" spans="2:21">
      <c r="B627" s="113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</row>
    <row r="628" spans="2:21">
      <c r="B628" s="113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</row>
    <row r="629" spans="2:21">
      <c r="B629" s="113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</row>
    <row r="630" spans="2:21">
      <c r="B630" s="113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</row>
    <row r="631" spans="2:21">
      <c r="B631" s="113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</row>
    <row r="632" spans="2:21">
      <c r="B632" s="113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</row>
    <row r="633" spans="2:21">
      <c r="B633" s="113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</row>
    <row r="634" spans="2:21">
      <c r="B634" s="113"/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</row>
    <row r="635" spans="2:21">
      <c r="B635" s="113"/>
      <c r="C635" s="11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</row>
    <row r="636" spans="2:21">
      <c r="B636" s="113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</row>
    <row r="637" spans="2:21">
      <c r="B637" s="113"/>
      <c r="C637" s="11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</row>
    <row r="638" spans="2:21">
      <c r="B638" s="113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</row>
    <row r="639" spans="2:21">
      <c r="B639" s="113"/>
      <c r="C639" s="11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</row>
    <row r="640" spans="2:21">
      <c r="B640" s="113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</row>
    <row r="641" spans="2:21">
      <c r="B641" s="113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</row>
    <row r="642" spans="2:21">
      <c r="B642" s="113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</row>
    <row r="643" spans="2:21">
      <c r="B643" s="113"/>
      <c r="C643" s="11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</row>
    <row r="644" spans="2:21">
      <c r="B644" s="113"/>
      <c r="C644" s="11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</row>
    <row r="645" spans="2:21">
      <c r="B645" s="113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</row>
    <row r="646" spans="2:21">
      <c r="B646" s="113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</row>
    <row r="647" spans="2:21">
      <c r="B647" s="113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</row>
    <row r="648" spans="2:21">
      <c r="B648" s="113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</row>
    <row r="649" spans="2:21">
      <c r="B649" s="113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</row>
    <row r="650" spans="2:21">
      <c r="B650" s="113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</row>
    <row r="651" spans="2:21">
      <c r="B651" s="113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</row>
    <row r="652" spans="2:21">
      <c r="B652" s="113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</row>
    <row r="653" spans="2:21">
      <c r="B653" s="113"/>
      <c r="C653" s="11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</row>
    <row r="654" spans="2:21">
      <c r="B654" s="113"/>
      <c r="C654" s="11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</row>
    <row r="655" spans="2:21">
      <c r="B655" s="113"/>
      <c r="C655" s="11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</row>
    <row r="656" spans="2:21">
      <c r="B656" s="113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</row>
    <row r="657" spans="2:21">
      <c r="B657" s="113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</row>
    <row r="658" spans="2:21">
      <c r="B658" s="113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</row>
    <row r="659" spans="2:21">
      <c r="B659" s="113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</row>
    <row r="660" spans="2:21">
      <c r="B660" s="113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</row>
    <row r="661" spans="2:21">
      <c r="B661" s="113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</row>
    <row r="662" spans="2:21">
      <c r="B662" s="113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</row>
    <row r="663" spans="2:21">
      <c r="B663" s="113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</row>
    <row r="664" spans="2:21">
      <c r="B664" s="113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</row>
    <row r="665" spans="2:21">
      <c r="B665" s="113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</row>
    <row r="666" spans="2:21">
      <c r="B666" s="113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</row>
    <row r="667" spans="2:21">
      <c r="B667" s="113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</row>
    <row r="668" spans="2:21">
      <c r="B668" s="113"/>
      <c r="C668" s="11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</row>
    <row r="669" spans="2:21">
      <c r="B669" s="113"/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</row>
    <row r="670" spans="2:21">
      <c r="B670" s="113"/>
      <c r="C670" s="11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</row>
    <row r="671" spans="2:21">
      <c r="B671" s="113"/>
      <c r="C671" s="11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</row>
    <row r="672" spans="2:21">
      <c r="B672" s="113"/>
      <c r="C672" s="11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</row>
    <row r="673" spans="2:21">
      <c r="B673" s="113"/>
      <c r="C673" s="11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</row>
    <row r="674" spans="2:21">
      <c r="B674" s="113"/>
      <c r="C674" s="11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</row>
    <row r="675" spans="2:21">
      <c r="B675" s="113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</row>
    <row r="676" spans="2:21">
      <c r="B676" s="113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</row>
    <row r="677" spans="2:21">
      <c r="B677" s="113"/>
      <c r="C677" s="114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</row>
    <row r="678" spans="2:21">
      <c r="B678" s="113"/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</row>
    <row r="679" spans="2:21">
      <c r="B679" s="113"/>
      <c r="C679" s="11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</row>
    <row r="680" spans="2:21">
      <c r="B680" s="113"/>
      <c r="C680" s="11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</row>
    <row r="681" spans="2:21">
      <c r="B681" s="113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</row>
    <row r="682" spans="2:21">
      <c r="B682" s="113"/>
      <c r="C682" s="11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</row>
    <row r="683" spans="2:21">
      <c r="B683" s="113"/>
      <c r="C683" s="11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</row>
    <row r="684" spans="2:21">
      <c r="B684" s="113"/>
      <c r="C684" s="11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</row>
    <row r="685" spans="2:21">
      <c r="B685" s="113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</row>
    <row r="686" spans="2:21">
      <c r="B686" s="113"/>
      <c r="C686" s="11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</row>
    <row r="687" spans="2:21">
      <c r="B687" s="113"/>
      <c r="C687" s="114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</row>
    <row r="688" spans="2:21">
      <c r="B688" s="113"/>
      <c r="C688" s="114"/>
      <c r="D688" s="114"/>
      <c r="E688" s="114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</row>
    <row r="689" spans="2:21">
      <c r="B689" s="113"/>
      <c r="C689" s="114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</row>
    <row r="690" spans="2:21">
      <c r="B690" s="113"/>
      <c r="C690" s="11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</row>
    <row r="691" spans="2:21">
      <c r="B691" s="113"/>
      <c r="C691" s="11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</row>
    <row r="692" spans="2:21">
      <c r="B692" s="113"/>
      <c r="C692" s="11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</row>
    <row r="693" spans="2:21">
      <c r="B693" s="113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</row>
    <row r="694" spans="2:21">
      <c r="B694" s="113"/>
      <c r="C694" s="11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</row>
    <row r="695" spans="2:21">
      <c r="B695" s="113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</row>
    <row r="696" spans="2:21">
      <c r="B696" s="113"/>
      <c r="C696" s="11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</row>
    <row r="697" spans="2:21">
      <c r="B697" s="113"/>
      <c r="C697" s="11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</row>
    <row r="698" spans="2:21">
      <c r="B698" s="113"/>
      <c r="C698" s="11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</row>
    <row r="699" spans="2:21">
      <c r="B699" s="113"/>
      <c r="C699" s="11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</row>
    <row r="700" spans="2:21">
      <c r="B700" s="113"/>
      <c r="C700" s="11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</row>
    <row r="701" spans="2:21">
      <c r="B701" s="113"/>
      <c r="C701" s="11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</row>
    <row r="702" spans="2:21">
      <c r="B702" s="113"/>
      <c r="C702" s="11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</row>
    <row r="703" spans="2:21">
      <c r="B703" s="113"/>
      <c r="C703" s="114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</row>
    <row r="704" spans="2:21">
      <c r="B704" s="113"/>
      <c r="C704" s="114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</row>
    <row r="705" spans="2:21">
      <c r="B705" s="113"/>
      <c r="C705" s="114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</row>
    <row r="706" spans="2:21">
      <c r="B706" s="113"/>
      <c r="C706" s="114"/>
      <c r="D706" s="114"/>
      <c r="E706" s="114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</row>
    <row r="707" spans="2:21">
      <c r="B707" s="113"/>
      <c r="C707" s="114"/>
      <c r="D707" s="114"/>
      <c r="E707" s="114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</row>
    <row r="708" spans="2:21">
      <c r="B708" s="113"/>
      <c r="C708" s="114"/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</row>
    <row r="709" spans="2:21">
      <c r="B709" s="113"/>
      <c r="C709" s="114"/>
      <c r="D709" s="114"/>
      <c r="E709" s="114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</row>
    <row r="710" spans="2:21">
      <c r="B710" s="113"/>
      <c r="C710" s="114"/>
      <c r="D710" s="114"/>
      <c r="E710" s="114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</row>
    <row r="711" spans="2:21">
      <c r="B711" s="113"/>
      <c r="C711" s="11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</row>
    <row r="712" spans="2:21">
      <c r="B712" s="113"/>
      <c r="C712" s="11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</row>
    <row r="713" spans="2:21">
      <c r="B713" s="113"/>
      <c r="C713" s="114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</row>
    <row r="714" spans="2:21">
      <c r="B714" s="113"/>
      <c r="C714" s="114"/>
      <c r="D714" s="114"/>
      <c r="E714" s="114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</row>
    <row r="715" spans="2:21">
      <c r="B715" s="113"/>
      <c r="C715" s="114"/>
      <c r="D715" s="114"/>
      <c r="E715" s="114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</row>
    <row r="716" spans="2:21">
      <c r="B716" s="113"/>
      <c r="C716" s="11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</row>
    <row r="717" spans="2:21">
      <c r="B717" s="113"/>
      <c r="C717" s="11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</row>
    <row r="718" spans="2:21">
      <c r="B718" s="113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</row>
    <row r="719" spans="2:21">
      <c r="B719" s="113"/>
      <c r="C719" s="11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</row>
    <row r="720" spans="2:21">
      <c r="B720" s="113"/>
      <c r="C720" s="11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</row>
    <row r="721" spans="2:21">
      <c r="B721" s="113"/>
      <c r="C721" s="11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</row>
    <row r="722" spans="2:21">
      <c r="B722" s="113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</row>
    <row r="723" spans="2:21">
      <c r="B723" s="113"/>
      <c r="C723" s="11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</row>
    <row r="724" spans="2:21">
      <c r="B724" s="113"/>
      <c r="C724" s="11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</row>
    <row r="725" spans="2:21">
      <c r="B725" s="113"/>
      <c r="C725" s="114"/>
      <c r="D725" s="114"/>
      <c r="E725" s="114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</row>
    <row r="726" spans="2:21">
      <c r="B726" s="113"/>
      <c r="C726" s="11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</row>
    <row r="727" spans="2:21">
      <c r="B727" s="113"/>
      <c r="C727" s="11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</row>
    <row r="728" spans="2:21">
      <c r="B728" s="113"/>
      <c r="C728" s="11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</row>
    <row r="729" spans="2:21">
      <c r="B729" s="113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</row>
    <row r="730" spans="2:21">
      <c r="B730" s="113"/>
      <c r="C730" s="11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</row>
    <row r="731" spans="2:21">
      <c r="B731" s="113"/>
      <c r="C731" s="11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</row>
    <row r="732" spans="2:21">
      <c r="B732" s="113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</row>
    <row r="733" spans="2:21">
      <c r="B733" s="113"/>
      <c r="C733" s="11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60:K360"/>
  </mergeCells>
  <phoneticPr fontId="4" type="noConversion"/>
  <conditionalFormatting sqref="B12:B352">
    <cfRule type="cellIs" dxfId="10" priority="2" operator="equal">
      <formula>"NR3"</formula>
    </cfRule>
  </conditionalFormatting>
  <conditionalFormatting sqref="B12:B352">
    <cfRule type="containsText" dxfId="9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58 B360"/>
    <dataValidation type="list" allowBlank="1" showInputMessage="1" showErrorMessage="1" sqref="I12:I35 I37:I359 I361:I827">
      <formula1>#REF!</formula1>
    </dataValidation>
    <dataValidation type="list" allowBlank="1" showInputMessage="1" showErrorMessage="1" sqref="G555:G827">
      <formula1>#REF!</formula1>
    </dataValidation>
    <dataValidation type="list" allowBlank="1" showInputMessage="1" showErrorMessage="1" sqref="E12:E35 E37:E359 E361:E821">
      <formula1>#REF!</formula1>
    </dataValidation>
    <dataValidation type="list" allowBlank="1" showInputMessage="1" showErrorMessage="1" sqref="L12:L827">
      <formula1>#REF!</formula1>
    </dataValidation>
    <dataValidation type="list" allowBlank="1" showInputMessage="1" showErrorMessage="1" sqref="G12:G35 G37:G359 G361:G554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36.42578125" style="2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0.7109375" style="1" bestFit="1" customWidth="1"/>
    <col min="11" max="11" width="8.28515625" style="1" bestFit="1" customWidth="1"/>
    <col min="12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141</v>
      </c>
      <c r="C1" s="67" t="s" vm="1">
        <v>221</v>
      </c>
    </row>
    <row r="2" spans="2:15">
      <c r="B2" s="46" t="s">
        <v>140</v>
      </c>
      <c r="C2" s="67" t="s">
        <v>222</v>
      </c>
    </row>
    <row r="3" spans="2:15">
      <c r="B3" s="46" t="s">
        <v>142</v>
      </c>
      <c r="C3" s="67" t="s">
        <v>223</v>
      </c>
    </row>
    <row r="4" spans="2:15">
      <c r="B4" s="46" t="s">
        <v>143</v>
      </c>
      <c r="C4" s="67">
        <v>12152</v>
      </c>
    </row>
    <row r="6" spans="2:15" ht="26.25" customHeight="1">
      <c r="B6" s="127" t="s">
        <v>169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15" ht="26.25" customHeight="1">
      <c r="B7" s="127" t="s">
        <v>87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2:15" s="3" customFormat="1" ht="78.75">
      <c r="B8" s="21" t="s">
        <v>110</v>
      </c>
      <c r="C8" s="29" t="s">
        <v>44</v>
      </c>
      <c r="D8" s="29" t="s">
        <v>114</v>
      </c>
      <c r="E8" s="29" t="s">
        <v>185</v>
      </c>
      <c r="F8" s="29" t="s">
        <v>112</v>
      </c>
      <c r="G8" s="29" t="s">
        <v>65</v>
      </c>
      <c r="H8" s="29" t="s">
        <v>98</v>
      </c>
      <c r="I8" s="12" t="s">
        <v>197</v>
      </c>
      <c r="J8" s="12" t="s">
        <v>196</v>
      </c>
      <c r="K8" s="29" t="s">
        <v>211</v>
      </c>
      <c r="L8" s="12" t="s">
        <v>61</v>
      </c>
      <c r="M8" s="12" t="s">
        <v>58</v>
      </c>
      <c r="N8" s="12" t="s">
        <v>144</v>
      </c>
      <c r="O8" s="13" t="s">
        <v>146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204</v>
      </c>
      <c r="J9" s="15"/>
      <c r="K9" s="15" t="s">
        <v>200</v>
      </c>
      <c r="L9" s="15" t="s">
        <v>200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75"/>
      <c r="J11" s="77"/>
      <c r="K11" s="75">
        <v>5.0424722659999999</v>
      </c>
      <c r="L11" s="75">
        <f>L12+L144</f>
        <v>4291.2536306499996</v>
      </c>
      <c r="M11" s="69"/>
      <c r="N11" s="76">
        <f t="shared" ref="N11:N43" si="0">IFERROR(L11/$L$11,0)</f>
        <v>1</v>
      </c>
      <c r="O11" s="76">
        <f>L11/'סכום נכסי הקרן'!$C$42</f>
        <v>8.3032020565249665E-2</v>
      </c>
    </row>
    <row r="12" spans="2:15">
      <c r="B12" s="99" t="s">
        <v>191</v>
      </c>
      <c r="C12" s="70"/>
      <c r="D12" s="70"/>
      <c r="E12" s="70"/>
      <c r="F12" s="70"/>
      <c r="G12" s="70"/>
      <c r="H12" s="70"/>
      <c r="I12" s="101"/>
      <c r="J12" s="79"/>
      <c r="K12" s="101">
        <v>4.5464606719999994</v>
      </c>
      <c r="L12" s="101">
        <f>L13+L45+L97</f>
        <v>2348.1345308910004</v>
      </c>
      <c r="M12" s="70"/>
      <c r="N12" s="78">
        <f t="shared" si="0"/>
        <v>0.54719080553048705</v>
      </c>
      <c r="O12" s="78">
        <f>L12/'סכום נכסי הקרן'!$C$42</f>
        <v>4.5434358217922931E-2</v>
      </c>
    </row>
    <row r="13" spans="2:15">
      <c r="B13" s="85" t="s">
        <v>1122</v>
      </c>
      <c r="C13" s="70"/>
      <c r="D13" s="70"/>
      <c r="E13" s="70"/>
      <c r="F13" s="70"/>
      <c r="G13" s="70"/>
      <c r="H13" s="70"/>
      <c r="I13" s="101"/>
      <c r="J13" s="79"/>
      <c r="K13" s="101">
        <v>0.52869574699999999</v>
      </c>
      <c r="L13" s="101">
        <f>SUM(L14:L43)</f>
        <v>1477.3594694579999</v>
      </c>
      <c r="M13" s="70"/>
      <c r="N13" s="78">
        <f t="shared" si="0"/>
        <v>0.34427223292188003</v>
      </c>
      <c r="O13" s="78">
        <f>L13/'סכום נכסי הקרן'!$C$42</f>
        <v>2.8585619124013965E-2</v>
      </c>
    </row>
    <row r="14" spans="2:15">
      <c r="B14" s="100" t="s">
        <v>1123</v>
      </c>
      <c r="C14" s="72" t="s">
        <v>1124</v>
      </c>
      <c r="D14" s="82" t="s">
        <v>115</v>
      </c>
      <c r="E14" s="82" t="s">
        <v>303</v>
      </c>
      <c r="F14" s="72" t="s">
        <v>1125</v>
      </c>
      <c r="G14" s="82" t="s">
        <v>151</v>
      </c>
      <c r="H14" s="82" t="s">
        <v>128</v>
      </c>
      <c r="I14" s="102">
        <v>224.814696</v>
      </c>
      <c r="J14" s="81">
        <v>29350</v>
      </c>
      <c r="K14" s="72"/>
      <c r="L14" s="102">
        <v>65.983113463999999</v>
      </c>
      <c r="M14" s="80">
        <v>4.0259725589167402E-6</v>
      </c>
      <c r="N14" s="80">
        <f t="shared" si="0"/>
        <v>1.5376185875549259E-2</v>
      </c>
      <c r="O14" s="80">
        <f>L14/'סכום נכסי הקרן'!$C$42</f>
        <v>1.2767157818337075E-3</v>
      </c>
    </row>
    <row r="15" spans="2:15">
      <c r="B15" s="100" t="s">
        <v>1126</v>
      </c>
      <c r="C15" s="72" t="s">
        <v>1127</v>
      </c>
      <c r="D15" s="82" t="s">
        <v>115</v>
      </c>
      <c r="E15" s="82" t="s">
        <v>303</v>
      </c>
      <c r="F15" s="72" t="s">
        <v>671</v>
      </c>
      <c r="G15" s="82" t="s">
        <v>478</v>
      </c>
      <c r="H15" s="82" t="s">
        <v>128</v>
      </c>
      <c r="I15" s="102">
        <v>6892.8981430000013</v>
      </c>
      <c r="J15" s="81">
        <v>1636</v>
      </c>
      <c r="K15" s="72"/>
      <c r="L15" s="102">
        <v>112.767813623</v>
      </c>
      <c r="M15" s="80">
        <v>5.3827589465272656E-6</v>
      </c>
      <c r="N15" s="80">
        <f t="shared" si="0"/>
        <v>2.6278524489338786E-2</v>
      </c>
      <c r="O15" s="80">
        <f>L15/'סכום נכסי הקרן'!$C$42</f>
        <v>2.1819589858231951E-3</v>
      </c>
    </row>
    <row r="16" spans="2:15">
      <c r="B16" s="100" t="s">
        <v>1128</v>
      </c>
      <c r="C16" s="72" t="s">
        <v>1129</v>
      </c>
      <c r="D16" s="82" t="s">
        <v>115</v>
      </c>
      <c r="E16" s="82" t="s">
        <v>303</v>
      </c>
      <c r="F16" s="72" t="s">
        <v>388</v>
      </c>
      <c r="G16" s="82" t="s">
        <v>357</v>
      </c>
      <c r="H16" s="82" t="s">
        <v>128</v>
      </c>
      <c r="I16" s="102">
        <v>486.636709</v>
      </c>
      <c r="J16" s="81">
        <v>4870</v>
      </c>
      <c r="K16" s="72"/>
      <c r="L16" s="102">
        <v>23.699207732999998</v>
      </c>
      <c r="M16" s="80">
        <v>3.9090902635401261E-6</v>
      </c>
      <c r="N16" s="80">
        <f t="shared" si="0"/>
        <v>5.5226770013615482E-3</v>
      </c>
      <c r="O16" s="80">
        <f>L16/'סכום נכסי הקרן'!$C$42</f>
        <v>4.585590303522835E-4</v>
      </c>
    </row>
    <row r="17" spans="2:15">
      <c r="B17" s="100" t="s">
        <v>1130</v>
      </c>
      <c r="C17" s="72" t="s">
        <v>1131</v>
      </c>
      <c r="D17" s="82" t="s">
        <v>115</v>
      </c>
      <c r="E17" s="82" t="s">
        <v>303</v>
      </c>
      <c r="F17" s="72" t="s">
        <v>1132</v>
      </c>
      <c r="G17" s="82" t="s">
        <v>710</v>
      </c>
      <c r="H17" s="82" t="s">
        <v>128</v>
      </c>
      <c r="I17" s="102">
        <v>153.614609</v>
      </c>
      <c r="J17" s="81">
        <v>42310</v>
      </c>
      <c r="K17" s="102">
        <v>0.21730322799999999</v>
      </c>
      <c r="L17" s="102">
        <v>65.211644218000004</v>
      </c>
      <c r="M17" s="80">
        <v>3.4755749595063886E-6</v>
      </c>
      <c r="N17" s="80">
        <f t="shared" si="0"/>
        <v>1.5196408749235906E-2</v>
      </c>
      <c r="O17" s="80">
        <f>L17/'סכום נכסי הקרן'!$C$42</f>
        <v>1.2617885237844958E-3</v>
      </c>
    </row>
    <row r="18" spans="2:15">
      <c r="B18" s="100" t="s">
        <v>1133</v>
      </c>
      <c r="C18" s="72" t="s">
        <v>1134</v>
      </c>
      <c r="D18" s="82" t="s">
        <v>115</v>
      </c>
      <c r="E18" s="82" t="s">
        <v>303</v>
      </c>
      <c r="F18" s="72" t="s">
        <v>755</v>
      </c>
      <c r="G18" s="82" t="s">
        <v>657</v>
      </c>
      <c r="H18" s="82" t="s">
        <v>128</v>
      </c>
      <c r="I18" s="102">
        <v>37.712457000000001</v>
      </c>
      <c r="J18" s="81">
        <v>175600</v>
      </c>
      <c r="K18" s="72"/>
      <c r="L18" s="102">
        <v>66.223075018999992</v>
      </c>
      <c r="M18" s="80">
        <v>9.9868934204933809E-6</v>
      </c>
      <c r="N18" s="80">
        <f t="shared" si="0"/>
        <v>1.5432104629287346E-2</v>
      </c>
      <c r="O18" s="80">
        <f>L18/'סכום נכסי הקרן'!$C$42</f>
        <v>1.2813588289440716E-3</v>
      </c>
    </row>
    <row r="19" spans="2:15">
      <c r="B19" s="100" t="s">
        <v>1135</v>
      </c>
      <c r="C19" s="72" t="s">
        <v>1136</v>
      </c>
      <c r="D19" s="82" t="s">
        <v>115</v>
      </c>
      <c r="E19" s="82" t="s">
        <v>303</v>
      </c>
      <c r="F19" s="72" t="s">
        <v>394</v>
      </c>
      <c r="G19" s="82" t="s">
        <v>357</v>
      </c>
      <c r="H19" s="82" t="s">
        <v>128</v>
      </c>
      <c r="I19" s="102">
        <v>1269.0478029999999</v>
      </c>
      <c r="J19" s="81">
        <v>1799</v>
      </c>
      <c r="K19" s="72"/>
      <c r="L19" s="102">
        <v>22.830169982000001</v>
      </c>
      <c r="M19" s="80">
        <v>3.0981446337947397E-6</v>
      </c>
      <c r="N19" s="80">
        <f t="shared" si="0"/>
        <v>5.3201632779141736E-3</v>
      </c>
      <c r="O19" s="80">
        <f>L19/'סכום נכסי הקרן'!$C$42</f>
        <v>4.4174390670225579E-4</v>
      </c>
    </row>
    <row r="20" spans="2:15">
      <c r="B20" s="100" t="s">
        <v>1137</v>
      </c>
      <c r="C20" s="72" t="s">
        <v>1138</v>
      </c>
      <c r="D20" s="82" t="s">
        <v>115</v>
      </c>
      <c r="E20" s="82" t="s">
        <v>303</v>
      </c>
      <c r="F20" s="72" t="s">
        <v>1139</v>
      </c>
      <c r="G20" s="82" t="s">
        <v>122</v>
      </c>
      <c r="H20" s="82" t="s">
        <v>128</v>
      </c>
      <c r="I20" s="102">
        <v>114.749528</v>
      </c>
      <c r="J20" s="81">
        <v>3400</v>
      </c>
      <c r="K20" s="72"/>
      <c r="L20" s="102">
        <v>3.9014839510000003</v>
      </c>
      <c r="M20" s="80">
        <v>6.4797511376823974E-7</v>
      </c>
      <c r="N20" s="80">
        <f t="shared" si="0"/>
        <v>9.0917113897298109E-4</v>
      </c>
      <c r="O20" s="80">
        <f>L20/'סכום נכסי הקרן'!$C$42</f>
        <v>7.5490316708536035E-5</v>
      </c>
    </row>
    <row r="21" spans="2:15">
      <c r="B21" s="100" t="s">
        <v>1140</v>
      </c>
      <c r="C21" s="72" t="s">
        <v>1141</v>
      </c>
      <c r="D21" s="82" t="s">
        <v>115</v>
      </c>
      <c r="E21" s="82" t="s">
        <v>303</v>
      </c>
      <c r="F21" s="72" t="s">
        <v>816</v>
      </c>
      <c r="G21" s="82" t="s">
        <v>151</v>
      </c>
      <c r="H21" s="82" t="s">
        <v>128</v>
      </c>
      <c r="I21" s="102">
        <v>4113.5332479999997</v>
      </c>
      <c r="J21" s="81">
        <v>1466</v>
      </c>
      <c r="K21" s="72"/>
      <c r="L21" s="102">
        <v>60.304397414</v>
      </c>
      <c r="M21" s="80">
        <v>8.5323543921207102E-6</v>
      </c>
      <c r="N21" s="80">
        <f t="shared" si="0"/>
        <v>1.4052862544241098E-2</v>
      </c>
      <c r="O21" s="80">
        <f>L21/'סכום נכסי הקרן'!$C$42</f>
        <v>1.1668375717740537E-3</v>
      </c>
    </row>
    <row r="22" spans="2:15">
      <c r="B22" s="100" t="s">
        <v>1142</v>
      </c>
      <c r="C22" s="72" t="s">
        <v>1143</v>
      </c>
      <c r="D22" s="82" t="s">
        <v>115</v>
      </c>
      <c r="E22" s="82" t="s">
        <v>303</v>
      </c>
      <c r="F22" s="72" t="s">
        <v>482</v>
      </c>
      <c r="G22" s="82" t="s">
        <v>152</v>
      </c>
      <c r="H22" s="82" t="s">
        <v>128</v>
      </c>
      <c r="I22" s="102">
        <v>11907.699338</v>
      </c>
      <c r="J22" s="81">
        <v>319.89999999999998</v>
      </c>
      <c r="K22" s="72"/>
      <c r="L22" s="102">
        <v>38.092730183</v>
      </c>
      <c r="M22" s="80">
        <v>4.3058255950451106E-6</v>
      </c>
      <c r="N22" s="80">
        <f t="shared" si="0"/>
        <v>8.8768302835621638E-3</v>
      </c>
      <c r="O22" s="80">
        <f>L22/'סכום נכסי הקרן'!$C$42</f>
        <v>7.3706115465896468E-4</v>
      </c>
    </row>
    <row r="23" spans="2:15">
      <c r="B23" s="100" t="s">
        <v>1144</v>
      </c>
      <c r="C23" s="72" t="s">
        <v>1145</v>
      </c>
      <c r="D23" s="82" t="s">
        <v>115</v>
      </c>
      <c r="E23" s="82" t="s">
        <v>303</v>
      </c>
      <c r="F23" s="72" t="s">
        <v>1146</v>
      </c>
      <c r="G23" s="82" t="s">
        <v>313</v>
      </c>
      <c r="H23" s="82" t="s">
        <v>128</v>
      </c>
      <c r="I23" s="102">
        <v>292.59204999999997</v>
      </c>
      <c r="J23" s="81">
        <v>8514</v>
      </c>
      <c r="K23" s="72"/>
      <c r="L23" s="102">
        <v>24.911287109000003</v>
      </c>
      <c r="M23" s="80">
        <v>2.9162955581399147E-6</v>
      </c>
      <c r="N23" s="80">
        <f t="shared" si="0"/>
        <v>5.8051304474461161E-3</v>
      </c>
      <c r="O23" s="80">
        <f>L23/'סכום נכסי הקרן'!$C$42</f>
        <v>4.8201171069630293E-4</v>
      </c>
    </row>
    <row r="24" spans="2:15">
      <c r="B24" s="100" t="s">
        <v>1147</v>
      </c>
      <c r="C24" s="72" t="s">
        <v>1148</v>
      </c>
      <c r="D24" s="82" t="s">
        <v>115</v>
      </c>
      <c r="E24" s="82" t="s">
        <v>303</v>
      </c>
      <c r="F24" s="72" t="s">
        <v>353</v>
      </c>
      <c r="G24" s="82" t="s">
        <v>313</v>
      </c>
      <c r="H24" s="82" t="s">
        <v>128</v>
      </c>
      <c r="I24" s="102">
        <v>4780.1553649999996</v>
      </c>
      <c r="J24" s="81">
        <v>1236</v>
      </c>
      <c r="K24" s="72"/>
      <c r="L24" s="102">
        <v>59.082720316000007</v>
      </c>
      <c r="M24" s="80">
        <v>4.1066027332472111E-6</v>
      </c>
      <c r="N24" s="80">
        <f t="shared" si="0"/>
        <v>1.3768172520497396E-2</v>
      </c>
      <c r="O24" s="80">
        <f>L24/'סכום נכסי הקרן'!$C$42</f>
        <v>1.1431991838678451E-3</v>
      </c>
    </row>
    <row r="25" spans="2:15">
      <c r="B25" s="100" t="s">
        <v>1149</v>
      </c>
      <c r="C25" s="72" t="s">
        <v>1150</v>
      </c>
      <c r="D25" s="82" t="s">
        <v>115</v>
      </c>
      <c r="E25" s="82" t="s">
        <v>303</v>
      </c>
      <c r="F25" s="72" t="s">
        <v>513</v>
      </c>
      <c r="G25" s="82" t="s">
        <v>422</v>
      </c>
      <c r="H25" s="82" t="s">
        <v>128</v>
      </c>
      <c r="I25" s="102">
        <v>1025.465328</v>
      </c>
      <c r="J25" s="81">
        <v>2442</v>
      </c>
      <c r="K25" s="72"/>
      <c r="L25" s="102">
        <v>25.041863320000001</v>
      </c>
      <c r="M25" s="80">
        <v>4.0268571037994876E-6</v>
      </c>
      <c r="N25" s="80">
        <f t="shared" si="0"/>
        <v>5.8355589008163306E-3</v>
      </c>
      <c r="O25" s="80">
        <f>L25/'סכום נכסי הקרן'!$C$42</f>
        <v>4.8453824666230735E-4</v>
      </c>
    </row>
    <row r="26" spans="2:15">
      <c r="B26" s="100" t="s">
        <v>1151</v>
      </c>
      <c r="C26" s="72" t="s">
        <v>1152</v>
      </c>
      <c r="D26" s="82" t="s">
        <v>115</v>
      </c>
      <c r="E26" s="82" t="s">
        <v>303</v>
      </c>
      <c r="F26" s="72" t="s">
        <v>1153</v>
      </c>
      <c r="G26" s="82" t="s">
        <v>422</v>
      </c>
      <c r="H26" s="82" t="s">
        <v>128</v>
      </c>
      <c r="I26" s="102">
        <v>773.10901500000011</v>
      </c>
      <c r="J26" s="81">
        <v>2960</v>
      </c>
      <c r="K26" s="72"/>
      <c r="L26" s="102">
        <v>22.884026847999998</v>
      </c>
      <c r="M26" s="80">
        <v>3.6062759581145662E-6</v>
      </c>
      <c r="N26" s="80">
        <f t="shared" si="0"/>
        <v>5.3327136584405835E-3</v>
      </c>
      <c r="O26" s="80">
        <f>L26/'סכום נכסי הקרן'!$C$42</f>
        <v>4.4278599015622639E-4</v>
      </c>
    </row>
    <row r="27" spans="2:15">
      <c r="B27" s="100" t="s">
        <v>1154</v>
      </c>
      <c r="C27" s="72" t="s">
        <v>1155</v>
      </c>
      <c r="D27" s="82" t="s">
        <v>115</v>
      </c>
      <c r="E27" s="82" t="s">
        <v>303</v>
      </c>
      <c r="F27" s="72" t="s">
        <v>1156</v>
      </c>
      <c r="G27" s="82" t="s">
        <v>1157</v>
      </c>
      <c r="H27" s="82" t="s">
        <v>128</v>
      </c>
      <c r="I27" s="102">
        <v>252.04567200000002</v>
      </c>
      <c r="J27" s="81">
        <v>8337</v>
      </c>
      <c r="K27" s="72"/>
      <c r="L27" s="102">
        <v>21.013047702000001</v>
      </c>
      <c r="M27" s="80">
        <v>2.3436300876835834E-6</v>
      </c>
      <c r="N27" s="80">
        <f t="shared" si="0"/>
        <v>4.8967153914920517E-3</v>
      </c>
      <c r="O27" s="80">
        <f>L27/'סכום נכסי הקרן'!$C$42</f>
        <v>4.0658417308854261E-4</v>
      </c>
    </row>
    <row r="28" spans="2:15">
      <c r="B28" s="100" t="s">
        <v>1158</v>
      </c>
      <c r="C28" s="72" t="s">
        <v>1159</v>
      </c>
      <c r="D28" s="82" t="s">
        <v>115</v>
      </c>
      <c r="E28" s="82" t="s">
        <v>303</v>
      </c>
      <c r="F28" s="72" t="s">
        <v>891</v>
      </c>
      <c r="G28" s="82" t="s">
        <v>892</v>
      </c>
      <c r="H28" s="82" t="s">
        <v>128</v>
      </c>
      <c r="I28" s="102">
        <v>443.74154800000002</v>
      </c>
      <c r="J28" s="81">
        <v>3055</v>
      </c>
      <c r="K28" s="72"/>
      <c r="L28" s="102">
        <v>13.556304276999999</v>
      </c>
      <c r="M28" s="80">
        <v>4.0488418296140525E-7</v>
      </c>
      <c r="N28" s="80">
        <f t="shared" si="0"/>
        <v>3.1590545429836582E-3</v>
      </c>
      <c r="O28" s="80">
        <f>L28/'סכום נכסי הקרן'!$C$42</f>
        <v>2.6230268177976449E-4</v>
      </c>
    </row>
    <row r="29" spans="2:15">
      <c r="B29" s="100" t="s">
        <v>1160</v>
      </c>
      <c r="C29" s="72" t="s">
        <v>1161</v>
      </c>
      <c r="D29" s="82" t="s">
        <v>115</v>
      </c>
      <c r="E29" s="82" t="s">
        <v>303</v>
      </c>
      <c r="F29" s="72" t="s">
        <v>324</v>
      </c>
      <c r="G29" s="82" t="s">
        <v>313</v>
      </c>
      <c r="H29" s="82" t="s">
        <v>128</v>
      </c>
      <c r="I29" s="102">
        <v>6260.0042649999996</v>
      </c>
      <c r="J29" s="81">
        <v>1890</v>
      </c>
      <c r="K29" s="72"/>
      <c r="L29" s="102">
        <v>118.31408060299999</v>
      </c>
      <c r="M29" s="80">
        <v>4.3086389109393693E-6</v>
      </c>
      <c r="N29" s="80">
        <f t="shared" si="0"/>
        <v>2.7570982930943389E-2</v>
      </c>
      <c r="O29" s="80">
        <f>L29/'סכום נכסי הקרן'!$C$42</f>
        <v>2.2892744217262394E-3</v>
      </c>
    </row>
    <row r="30" spans="2:15">
      <c r="B30" s="100" t="s">
        <v>1162</v>
      </c>
      <c r="C30" s="72" t="s">
        <v>1163</v>
      </c>
      <c r="D30" s="82" t="s">
        <v>115</v>
      </c>
      <c r="E30" s="82" t="s">
        <v>303</v>
      </c>
      <c r="F30" s="72" t="s">
        <v>449</v>
      </c>
      <c r="G30" s="82" t="s">
        <v>357</v>
      </c>
      <c r="H30" s="82" t="s">
        <v>128</v>
      </c>
      <c r="I30" s="102">
        <v>2997.1446850000002</v>
      </c>
      <c r="J30" s="81">
        <v>828</v>
      </c>
      <c r="K30" s="72"/>
      <c r="L30" s="102">
        <v>24.816357993</v>
      </c>
      <c r="M30" s="80">
        <v>3.6607435125369895E-6</v>
      </c>
      <c r="N30" s="80">
        <f t="shared" si="0"/>
        <v>5.7830089127687018E-3</v>
      </c>
      <c r="O30" s="80">
        <f>L30/'סכום נכסי הקרן'!$C$42</f>
        <v>4.80174914974033E-4</v>
      </c>
    </row>
    <row r="31" spans="2:15">
      <c r="B31" s="100" t="s">
        <v>1164</v>
      </c>
      <c r="C31" s="72" t="s">
        <v>1165</v>
      </c>
      <c r="D31" s="82" t="s">
        <v>115</v>
      </c>
      <c r="E31" s="82" t="s">
        <v>303</v>
      </c>
      <c r="F31" s="72" t="s">
        <v>550</v>
      </c>
      <c r="G31" s="82" t="s">
        <v>313</v>
      </c>
      <c r="H31" s="82" t="s">
        <v>128</v>
      </c>
      <c r="I31" s="102">
        <v>1025.9350919999999</v>
      </c>
      <c r="J31" s="81">
        <v>7425</v>
      </c>
      <c r="K31" s="72"/>
      <c r="L31" s="102">
        <v>76.175680552999992</v>
      </c>
      <c r="M31" s="80">
        <v>4.0224124022725224E-6</v>
      </c>
      <c r="N31" s="80">
        <f t="shared" si="0"/>
        <v>1.7751381556410498E-2</v>
      </c>
      <c r="O31" s="80">
        <f>L31/'סכום נכסי הקרן'!$C$42</f>
        <v>1.4739330784534703E-3</v>
      </c>
    </row>
    <row r="32" spans="2:15">
      <c r="B32" s="100" t="s">
        <v>1166</v>
      </c>
      <c r="C32" s="72" t="s">
        <v>1167</v>
      </c>
      <c r="D32" s="82" t="s">
        <v>115</v>
      </c>
      <c r="E32" s="82" t="s">
        <v>303</v>
      </c>
      <c r="F32" s="72" t="s">
        <v>1168</v>
      </c>
      <c r="G32" s="82" t="s">
        <v>1169</v>
      </c>
      <c r="H32" s="82" t="s">
        <v>128</v>
      </c>
      <c r="I32" s="102">
        <v>541.75025100000005</v>
      </c>
      <c r="J32" s="81">
        <v>7269</v>
      </c>
      <c r="K32" s="72"/>
      <c r="L32" s="102">
        <v>39.37982573</v>
      </c>
      <c r="M32" s="80">
        <v>8.7186540953523073E-6</v>
      </c>
      <c r="N32" s="80">
        <f t="shared" si="0"/>
        <v>9.1767649082152031E-3</v>
      </c>
      <c r="O32" s="80">
        <f>L32/'סכום נכסי הקרן'!$C$42</f>
        <v>7.6196533258138623E-4</v>
      </c>
    </row>
    <row r="33" spans="2:15">
      <c r="B33" s="100" t="s">
        <v>1170</v>
      </c>
      <c r="C33" s="72" t="s">
        <v>1171</v>
      </c>
      <c r="D33" s="82" t="s">
        <v>115</v>
      </c>
      <c r="E33" s="82" t="s">
        <v>303</v>
      </c>
      <c r="F33" s="72" t="s">
        <v>1172</v>
      </c>
      <c r="G33" s="82" t="s">
        <v>1173</v>
      </c>
      <c r="H33" s="82" t="s">
        <v>128</v>
      </c>
      <c r="I33" s="102">
        <v>921.88316299999997</v>
      </c>
      <c r="J33" s="81">
        <v>4828</v>
      </c>
      <c r="K33" s="72"/>
      <c r="L33" s="102">
        <v>44.508519097999994</v>
      </c>
      <c r="M33" s="80">
        <v>8.5166377436896239E-6</v>
      </c>
      <c r="N33" s="80">
        <f t="shared" si="0"/>
        <v>1.0371915279045917E-2</v>
      </c>
      <c r="O33" s="80">
        <f>L33/'סכום נכסי הקרן'!$C$42</f>
        <v>8.6120108275076785E-4</v>
      </c>
    </row>
    <row r="34" spans="2:15">
      <c r="B34" s="100" t="s">
        <v>1174</v>
      </c>
      <c r="C34" s="72" t="s">
        <v>1175</v>
      </c>
      <c r="D34" s="82" t="s">
        <v>115</v>
      </c>
      <c r="E34" s="82" t="s">
        <v>303</v>
      </c>
      <c r="F34" s="72" t="s">
        <v>454</v>
      </c>
      <c r="G34" s="82" t="s">
        <v>357</v>
      </c>
      <c r="H34" s="82" t="s">
        <v>128</v>
      </c>
      <c r="I34" s="102">
        <v>263.52222699999999</v>
      </c>
      <c r="J34" s="81">
        <v>17450</v>
      </c>
      <c r="K34" s="72"/>
      <c r="L34" s="102">
        <v>45.984628621000006</v>
      </c>
      <c r="M34" s="80">
        <v>5.5550265503656753E-6</v>
      </c>
      <c r="N34" s="80">
        <f t="shared" si="0"/>
        <v>1.071589623427471E-2</v>
      </c>
      <c r="O34" s="80">
        <f>L34/'סכום נכסי הקרן'!$C$42</f>
        <v>8.8976251649937918E-4</v>
      </c>
    </row>
    <row r="35" spans="2:15">
      <c r="B35" s="100" t="s">
        <v>1176</v>
      </c>
      <c r="C35" s="72" t="s">
        <v>1177</v>
      </c>
      <c r="D35" s="82" t="s">
        <v>115</v>
      </c>
      <c r="E35" s="82" t="s">
        <v>303</v>
      </c>
      <c r="F35" s="72" t="s">
        <v>1178</v>
      </c>
      <c r="G35" s="82" t="s">
        <v>1157</v>
      </c>
      <c r="H35" s="82" t="s">
        <v>128</v>
      </c>
      <c r="I35" s="102">
        <v>53.863142000000011</v>
      </c>
      <c r="J35" s="81">
        <v>22670</v>
      </c>
      <c r="K35" s="72"/>
      <c r="L35" s="102">
        <v>12.210774215999999</v>
      </c>
      <c r="M35" s="80">
        <v>1.9073068252743288E-6</v>
      </c>
      <c r="N35" s="80">
        <f t="shared" si="0"/>
        <v>2.8455027987125577E-3</v>
      </c>
      <c r="O35" s="80">
        <f>L35/'סכום נכסי הקרן'!$C$42</f>
        <v>2.3626784690117659E-4</v>
      </c>
    </row>
    <row r="36" spans="2:15">
      <c r="B36" s="100" t="s">
        <v>1179</v>
      </c>
      <c r="C36" s="72" t="s">
        <v>1180</v>
      </c>
      <c r="D36" s="82" t="s">
        <v>115</v>
      </c>
      <c r="E36" s="82" t="s">
        <v>303</v>
      </c>
      <c r="F36" s="72" t="s">
        <v>900</v>
      </c>
      <c r="G36" s="82" t="s">
        <v>153</v>
      </c>
      <c r="H36" s="82" t="s">
        <v>128</v>
      </c>
      <c r="I36" s="102">
        <v>43.444099000000008</v>
      </c>
      <c r="J36" s="81">
        <v>90000</v>
      </c>
      <c r="K36" s="72"/>
      <c r="L36" s="102">
        <v>39.099689420000004</v>
      </c>
      <c r="M36" s="80">
        <v>6.9253160469268969E-7</v>
      </c>
      <c r="N36" s="80">
        <f t="shared" si="0"/>
        <v>9.1114841455030814E-3</v>
      </c>
      <c r="O36" s="80">
        <f>L36/'סכום נכסי הקרן'!$C$42</f>
        <v>7.565449389493581E-4</v>
      </c>
    </row>
    <row r="37" spans="2:15">
      <c r="B37" s="100" t="s">
        <v>1181</v>
      </c>
      <c r="C37" s="72" t="s">
        <v>1182</v>
      </c>
      <c r="D37" s="82" t="s">
        <v>115</v>
      </c>
      <c r="E37" s="82" t="s">
        <v>303</v>
      </c>
      <c r="F37" s="72" t="s">
        <v>567</v>
      </c>
      <c r="G37" s="82" t="s">
        <v>313</v>
      </c>
      <c r="H37" s="82" t="s">
        <v>128</v>
      </c>
      <c r="I37" s="102">
        <v>5812.8627429999997</v>
      </c>
      <c r="J37" s="81">
        <v>2199</v>
      </c>
      <c r="K37" s="72"/>
      <c r="L37" s="102">
        <v>127.824851708</v>
      </c>
      <c r="M37" s="80">
        <v>4.3512770397279321E-6</v>
      </c>
      <c r="N37" s="80">
        <f t="shared" si="0"/>
        <v>2.9787298237284161E-2</v>
      </c>
      <c r="O37" s="80">
        <f>L37/'סכום נכסי הקרן'!$C$42</f>
        <v>2.4732995598214041E-3</v>
      </c>
    </row>
    <row r="38" spans="2:15">
      <c r="B38" s="100" t="s">
        <v>1183</v>
      </c>
      <c r="C38" s="72" t="s">
        <v>1184</v>
      </c>
      <c r="D38" s="82" t="s">
        <v>115</v>
      </c>
      <c r="E38" s="82" t="s">
        <v>303</v>
      </c>
      <c r="F38" s="72" t="s">
        <v>1185</v>
      </c>
      <c r="G38" s="82" t="s">
        <v>892</v>
      </c>
      <c r="H38" s="82" t="s">
        <v>128</v>
      </c>
      <c r="I38" s="102">
        <v>154.21104199999999</v>
      </c>
      <c r="J38" s="81">
        <v>14360</v>
      </c>
      <c r="K38" s="72"/>
      <c r="L38" s="102">
        <v>22.144705684000002</v>
      </c>
      <c r="M38" s="80">
        <v>1.1312063857911167E-6</v>
      </c>
      <c r="N38" s="80">
        <f t="shared" si="0"/>
        <v>5.1604280683464811E-3</v>
      </c>
      <c r="O38" s="80">
        <f>L38/'סכום נכסי הקרן'!$C$42</f>
        <v>4.2848076949643664E-4</v>
      </c>
    </row>
    <row r="39" spans="2:15">
      <c r="B39" s="100" t="s">
        <v>1186</v>
      </c>
      <c r="C39" s="72" t="s">
        <v>1187</v>
      </c>
      <c r="D39" s="82" t="s">
        <v>115</v>
      </c>
      <c r="E39" s="82" t="s">
        <v>303</v>
      </c>
      <c r="F39" s="72" t="s">
        <v>369</v>
      </c>
      <c r="G39" s="82" t="s">
        <v>357</v>
      </c>
      <c r="H39" s="82" t="s">
        <v>128</v>
      </c>
      <c r="I39" s="102">
        <v>556.93276000000003</v>
      </c>
      <c r="J39" s="81">
        <v>20410</v>
      </c>
      <c r="K39" s="72"/>
      <c r="L39" s="102">
        <v>113.66997634600001</v>
      </c>
      <c r="M39" s="80">
        <v>4.5923978311370175E-6</v>
      </c>
      <c r="N39" s="80">
        <f t="shared" si="0"/>
        <v>2.6488757395768829E-2</v>
      </c>
      <c r="O39" s="80">
        <f>L39/'סכום נכסי הקרן'!$C$42</f>
        <v>2.1994150488333867E-3</v>
      </c>
    </row>
    <row r="40" spans="2:15">
      <c r="B40" s="100" t="s">
        <v>1188</v>
      </c>
      <c r="C40" s="72" t="s">
        <v>1189</v>
      </c>
      <c r="D40" s="82" t="s">
        <v>115</v>
      </c>
      <c r="E40" s="82" t="s">
        <v>303</v>
      </c>
      <c r="F40" s="72" t="s">
        <v>474</v>
      </c>
      <c r="G40" s="82" t="s">
        <v>123</v>
      </c>
      <c r="H40" s="82" t="s">
        <v>128</v>
      </c>
      <c r="I40" s="102">
        <v>2330.4241320000001</v>
      </c>
      <c r="J40" s="81">
        <v>2480</v>
      </c>
      <c r="K40" s="72"/>
      <c r="L40" s="102">
        <v>57.794518476</v>
      </c>
      <c r="M40" s="80">
        <v>9.7820813434268509E-6</v>
      </c>
      <c r="N40" s="80">
        <f t="shared" si="0"/>
        <v>1.3467980094023438E-2</v>
      </c>
      <c r="O40" s="80">
        <f>L40/'סכום נכסי הקרן'!$C$42</f>
        <v>1.1182736001393273E-3</v>
      </c>
    </row>
    <row r="41" spans="2:15">
      <c r="B41" s="100" t="s">
        <v>1190</v>
      </c>
      <c r="C41" s="72" t="s">
        <v>1191</v>
      </c>
      <c r="D41" s="82" t="s">
        <v>115</v>
      </c>
      <c r="E41" s="82" t="s">
        <v>303</v>
      </c>
      <c r="F41" s="72" t="s">
        <v>667</v>
      </c>
      <c r="G41" s="82" t="s">
        <v>668</v>
      </c>
      <c r="H41" s="82" t="s">
        <v>128</v>
      </c>
      <c r="I41" s="102">
        <v>516.51904100000002</v>
      </c>
      <c r="J41" s="81">
        <v>9638</v>
      </c>
      <c r="K41" s="102">
        <v>0.31139228400000002</v>
      </c>
      <c r="L41" s="102">
        <v>50.093497448000001</v>
      </c>
      <c r="M41" s="80">
        <v>4.4484578600547462E-6</v>
      </c>
      <c r="N41" s="80">
        <f t="shared" si="0"/>
        <v>1.1673394713892104E-2</v>
      </c>
      <c r="O41" s="80">
        <f>L41/'סכום נכסי הקרן'!$C$42</f>
        <v>9.6926554995016589E-4</v>
      </c>
    </row>
    <row r="42" spans="2:15">
      <c r="B42" s="100" t="s">
        <v>1192</v>
      </c>
      <c r="C42" s="72" t="s">
        <v>1193</v>
      </c>
      <c r="D42" s="82" t="s">
        <v>115</v>
      </c>
      <c r="E42" s="82" t="s">
        <v>303</v>
      </c>
      <c r="F42" s="72" t="s">
        <v>1194</v>
      </c>
      <c r="G42" s="82" t="s">
        <v>679</v>
      </c>
      <c r="H42" s="82" t="s">
        <v>128</v>
      </c>
      <c r="I42" s="102">
        <v>1490.1793210000001</v>
      </c>
      <c r="J42" s="81">
        <v>1873</v>
      </c>
      <c r="K42" s="72"/>
      <c r="L42" s="102">
        <v>27.911058682</v>
      </c>
      <c r="M42" s="80">
        <v>3.4962300253972661E-6</v>
      </c>
      <c r="N42" s="80">
        <f t="shared" si="0"/>
        <v>6.5041736248463806E-3</v>
      </c>
      <c r="O42" s="80">
        <f>L42/'סכום נכסי הקרן'!$C$42</f>
        <v>5.4005467817819913E-4</v>
      </c>
    </row>
    <row r="43" spans="2:15">
      <c r="B43" s="100" t="s">
        <v>1195</v>
      </c>
      <c r="C43" s="72" t="s">
        <v>1196</v>
      </c>
      <c r="D43" s="82" t="s">
        <v>115</v>
      </c>
      <c r="E43" s="82" t="s">
        <v>303</v>
      </c>
      <c r="F43" s="72" t="s">
        <v>789</v>
      </c>
      <c r="G43" s="82" t="s">
        <v>790</v>
      </c>
      <c r="H43" s="82" t="s">
        <v>128</v>
      </c>
      <c r="I43" s="102">
        <v>2129.086499</v>
      </c>
      <c r="J43" s="81">
        <v>2439</v>
      </c>
      <c r="K43" s="72"/>
      <c r="L43" s="102">
        <v>51.928419720999997</v>
      </c>
      <c r="M43" s="80">
        <v>5.9746474466316095E-6</v>
      </c>
      <c r="N43" s="80">
        <f t="shared" si="0"/>
        <v>1.2100990570705177E-2</v>
      </c>
      <c r="O43" s="80">
        <f>L43/'סכום נכסי הקרן'!$C$42</f>
        <v>1.0047696979266845E-3</v>
      </c>
    </row>
    <row r="44" spans="2:15">
      <c r="B44" s="71"/>
      <c r="C44" s="72"/>
      <c r="D44" s="72"/>
      <c r="E44" s="72"/>
      <c r="F44" s="72"/>
      <c r="G44" s="72"/>
      <c r="H44" s="72"/>
      <c r="I44" s="102"/>
      <c r="J44" s="81"/>
      <c r="K44" s="72"/>
      <c r="L44" s="72"/>
      <c r="M44" s="72"/>
      <c r="N44" s="80"/>
      <c r="O44" s="72"/>
    </row>
    <row r="45" spans="2:15">
      <c r="B45" s="85" t="s">
        <v>1197</v>
      </c>
      <c r="C45" s="70"/>
      <c r="D45" s="70"/>
      <c r="E45" s="70"/>
      <c r="F45" s="70"/>
      <c r="G45" s="70"/>
      <c r="H45" s="70"/>
      <c r="I45" s="101"/>
      <c r="J45" s="79"/>
      <c r="K45" s="101">
        <v>4.0177649249999998</v>
      </c>
      <c r="L45" s="101">
        <v>717.71270450900022</v>
      </c>
      <c r="M45" s="70"/>
      <c r="N45" s="78">
        <f t="shared" ref="N45:N76" si="1">IFERROR(L45/$L$11,0)</f>
        <v>0.16725012462157537</v>
      </c>
      <c r="O45" s="78">
        <f>L45/'סכום נכסי הקרן'!$C$42</f>
        <v>1.3887115787119217E-2</v>
      </c>
    </row>
    <row r="46" spans="2:15">
      <c r="B46" s="100" t="s">
        <v>1198</v>
      </c>
      <c r="C46" s="72" t="s">
        <v>1199</v>
      </c>
      <c r="D46" s="82" t="s">
        <v>115</v>
      </c>
      <c r="E46" s="82" t="s">
        <v>303</v>
      </c>
      <c r="F46" s="72" t="s">
        <v>1200</v>
      </c>
      <c r="G46" s="82" t="s">
        <v>1201</v>
      </c>
      <c r="H46" s="82" t="s">
        <v>128</v>
      </c>
      <c r="I46" s="102">
        <v>2317.3728759999999</v>
      </c>
      <c r="J46" s="81">
        <v>321.5</v>
      </c>
      <c r="K46" s="72"/>
      <c r="L46" s="102">
        <v>7.450353797</v>
      </c>
      <c r="M46" s="80">
        <v>7.8064635316908948E-6</v>
      </c>
      <c r="N46" s="80">
        <f t="shared" si="1"/>
        <v>1.7361718598468132E-3</v>
      </c>
      <c r="O46" s="80">
        <f>L46/'סכום נכסי הקרן'!$C$42</f>
        <v>1.4415785757160838E-4</v>
      </c>
    </row>
    <row r="47" spans="2:15">
      <c r="B47" s="100" t="s">
        <v>1202</v>
      </c>
      <c r="C47" s="72" t="s">
        <v>1203</v>
      </c>
      <c r="D47" s="82" t="s">
        <v>115</v>
      </c>
      <c r="E47" s="82" t="s">
        <v>303</v>
      </c>
      <c r="F47" s="72" t="s">
        <v>632</v>
      </c>
      <c r="G47" s="82" t="s">
        <v>426</v>
      </c>
      <c r="H47" s="82" t="s">
        <v>128</v>
      </c>
      <c r="I47" s="102">
        <v>1680.8005840000001</v>
      </c>
      <c r="J47" s="81">
        <v>3344</v>
      </c>
      <c r="K47" s="72"/>
      <c r="L47" s="102">
        <v>56.20597153100001</v>
      </c>
      <c r="M47" s="80">
        <v>9.4230915154430502E-6</v>
      </c>
      <c r="N47" s="80">
        <f t="shared" si="1"/>
        <v>1.309779760617096E-2</v>
      </c>
      <c r="O47" s="80">
        <f>L47/'סכום נכסי הקרן'!$C$42</f>
        <v>1.0875366001950651E-3</v>
      </c>
    </row>
    <row r="48" spans="2:15">
      <c r="B48" s="100" t="s">
        <v>1204</v>
      </c>
      <c r="C48" s="72" t="s">
        <v>1205</v>
      </c>
      <c r="D48" s="82" t="s">
        <v>115</v>
      </c>
      <c r="E48" s="82" t="s">
        <v>303</v>
      </c>
      <c r="F48" s="72" t="s">
        <v>795</v>
      </c>
      <c r="G48" s="82" t="s">
        <v>679</v>
      </c>
      <c r="H48" s="82" t="s">
        <v>128</v>
      </c>
      <c r="I48" s="102">
        <v>995.76267600000006</v>
      </c>
      <c r="J48" s="81">
        <v>1105</v>
      </c>
      <c r="K48" s="72"/>
      <c r="L48" s="102">
        <v>11.003177571</v>
      </c>
      <c r="M48" s="80">
        <v>4.7250694263182012E-6</v>
      </c>
      <c r="N48" s="80">
        <f t="shared" si="1"/>
        <v>2.5640939730083817E-3</v>
      </c>
      <c r="O48" s="80">
        <f>L48/'סכום נכסי הקרן'!$C$42</f>
        <v>2.1290190349806468E-4</v>
      </c>
    </row>
    <row r="49" spans="2:15">
      <c r="B49" s="100" t="s">
        <v>1206</v>
      </c>
      <c r="C49" s="72" t="s">
        <v>1207</v>
      </c>
      <c r="D49" s="82" t="s">
        <v>115</v>
      </c>
      <c r="E49" s="82" t="s">
        <v>303</v>
      </c>
      <c r="F49" s="72" t="s">
        <v>1208</v>
      </c>
      <c r="G49" s="82" t="s">
        <v>422</v>
      </c>
      <c r="H49" s="82" t="s">
        <v>128</v>
      </c>
      <c r="I49" s="102">
        <v>60.493023000000001</v>
      </c>
      <c r="J49" s="81">
        <v>9735</v>
      </c>
      <c r="K49" s="72"/>
      <c r="L49" s="102">
        <v>5.8889958159999987</v>
      </c>
      <c r="M49" s="80">
        <v>4.1222065848022404E-6</v>
      </c>
      <c r="N49" s="80">
        <f t="shared" si="1"/>
        <v>1.3723252743529839E-3</v>
      </c>
      <c r="O49" s="80">
        <f>L49/'סכום נכסי הקרן'!$C$42</f>
        <v>1.1394694040228885E-4</v>
      </c>
    </row>
    <row r="50" spans="2:15">
      <c r="B50" s="100" t="s">
        <v>1209</v>
      </c>
      <c r="C50" s="72" t="s">
        <v>1210</v>
      </c>
      <c r="D50" s="82" t="s">
        <v>115</v>
      </c>
      <c r="E50" s="82" t="s">
        <v>303</v>
      </c>
      <c r="F50" s="72" t="s">
        <v>1211</v>
      </c>
      <c r="G50" s="82" t="s">
        <v>123</v>
      </c>
      <c r="H50" s="82" t="s">
        <v>128</v>
      </c>
      <c r="I50" s="102">
        <v>36.571210000000001</v>
      </c>
      <c r="J50" s="81">
        <v>12300</v>
      </c>
      <c r="K50" s="72"/>
      <c r="L50" s="102">
        <v>4.4982588999999997</v>
      </c>
      <c r="M50" s="80">
        <v>3.2419497790104127E-6</v>
      </c>
      <c r="N50" s="80">
        <f t="shared" si="1"/>
        <v>1.0482388800958952E-3</v>
      </c>
      <c r="O50" s="80">
        <f>L50/'סכום נכסי הקרן'!$C$42</f>
        <v>8.703739224941665E-5</v>
      </c>
    </row>
    <row r="51" spans="2:15">
      <c r="B51" s="100" t="s">
        <v>1212</v>
      </c>
      <c r="C51" s="72" t="s">
        <v>1213</v>
      </c>
      <c r="D51" s="82" t="s">
        <v>115</v>
      </c>
      <c r="E51" s="82" t="s">
        <v>303</v>
      </c>
      <c r="F51" s="72" t="s">
        <v>1214</v>
      </c>
      <c r="G51" s="82" t="s">
        <v>790</v>
      </c>
      <c r="H51" s="82" t="s">
        <v>128</v>
      </c>
      <c r="I51" s="102">
        <v>1356.611789</v>
      </c>
      <c r="J51" s="81">
        <v>1565</v>
      </c>
      <c r="K51" s="72"/>
      <c r="L51" s="102">
        <v>21.230974503000002</v>
      </c>
      <c r="M51" s="80">
        <v>1.246715557966991E-5</v>
      </c>
      <c r="N51" s="80">
        <f t="shared" si="1"/>
        <v>4.9474993394375832E-3</v>
      </c>
      <c r="O51" s="80">
        <f>L51/'סכום נכסי הקרן'!$C$42</f>
        <v>4.1080086689874052E-4</v>
      </c>
    </row>
    <row r="52" spans="2:15">
      <c r="B52" s="100" t="s">
        <v>1215</v>
      </c>
      <c r="C52" s="72" t="s">
        <v>1216</v>
      </c>
      <c r="D52" s="82" t="s">
        <v>115</v>
      </c>
      <c r="E52" s="82" t="s">
        <v>303</v>
      </c>
      <c r="F52" s="72" t="s">
        <v>1217</v>
      </c>
      <c r="G52" s="82" t="s">
        <v>1218</v>
      </c>
      <c r="H52" s="82" t="s">
        <v>128</v>
      </c>
      <c r="I52" s="102">
        <v>1963.5231119999999</v>
      </c>
      <c r="J52" s="81">
        <v>213.6</v>
      </c>
      <c r="K52" s="72"/>
      <c r="L52" s="102">
        <v>4.1940853669999996</v>
      </c>
      <c r="M52" s="80">
        <v>4.6371101195408822E-6</v>
      </c>
      <c r="N52" s="80">
        <f t="shared" si="1"/>
        <v>9.7735667196271461E-4</v>
      </c>
      <c r="O52" s="80">
        <f>L52/'סכום נכסי הקרן'!$C$42</f>
        <v>8.1151899285992091E-5</v>
      </c>
    </row>
    <row r="53" spans="2:15">
      <c r="B53" s="100" t="s">
        <v>1219</v>
      </c>
      <c r="C53" s="72" t="s">
        <v>1220</v>
      </c>
      <c r="D53" s="82" t="s">
        <v>115</v>
      </c>
      <c r="E53" s="82" t="s">
        <v>303</v>
      </c>
      <c r="F53" s="72" t="s">
        <v>1221</v>
      </c>
      <c r="G53" s="82" t="s">
        <v>153</v>
      </c>
      <c r="H53" s="82" t="s">
        <v>128</v>
      </c>
      <c r="I53" s="102">
        <v>13.57179</v>
      </c>
      <c r="J53" s="81">
        <v>3391</v>
      </c>
      <c r="K53" s="72"/>
      <c r="L53" s="102">
        <v>0.46021941</v>
      </c>
      <c r="M53" s="80">
        <v>3.8657692542684126E-7</v>
      </c>
      <c r="N53" s="80">
        <f t="shared" si="1"/>
        <v>1.0724591217655205E-4</v>
      </c>
      <c r="O53" s="80">
        <f>L53/'סכום נכסי הקרן'!$C$42</f>
        <v>8.9048447853824303E-6</v>
      </c>
    </row>
    <row r="54" spans="2:15">
      <c r="B54" s="100" t="s">
        <v>1222</v>
      </c>
      <c r="C54" s="72" t="s">
        <v>1223</v>
      </c>
      <c r="D54" s="82" t="s">
        <v>115</v>
      </c>
      <c r="E54" s="82" t="s">
        <v>303</v>
      </c>
      <c r="F54" s="72" t="s">
        <v>1224</v>
      </c>
      <c r="G54" s="82" t="s">
        <v>123</v>
      </c>
      <c r="H54" s="82" t="s">
        <v>128</v>
      </c>
      <c r="I54" s="102">
        <v>49.050623999999999</v>
      </c>
      <c r="J54" s="81">
        <v>11140</v>
      </c>
      <c r="K54" s="72"/>
      <c r="L54" s="102">
        <v>5.464239514</v>
      </c>
      <c r="M54" s="80">
        <v>2.230479595668532E-6</v>
      </c>
      <c r="N54" s="80">
        <f t="shared" si="1"/>
        <v>1.2733434059856133E-3</v>
      </c>
      <c r="O54" s="80">
        <f>L54/'סכום נכסי הקרן'!$C$42</f>
        <v>1.0572827587242251E-4</v>
      </c>
    </row>
    <row r="55" spans="2:15">
      <c r="B55" s="100" t="s">
        <v>1225</v>
      </c>
      <c r="C55" s="72" t="s">
        <v>1226</v>
      </c>
      <c r="D55" s="82" t="s">
        <v>115</v>
      </c>
      <c r="E55" s="82" t="s">
        <v>303</v>
      </c>
      <c r="F55" s="72" t="s">
        <v>1227</v>
      </c>
      <c r="G55" s="82" t="s">
        <v>151</v>
      </c>
      <c r="H55" s="82" t="s">
        <v>128</v>
      </c>
      <c r="I55" s="102">
        <v>24.429510000000001</v>
      </c>
      <c r="J55" s="81">
        <v>26800</v>
      </c>
      <c r="K55" s="72"/>
      <c r="L55" s="102">
        <v>6.54710868</v>
      </c>
      <c r="M55" s="80">
        <v>2.5309016023114446E-6</v>
      </c>
      <c r="N55" s="80">
        <f t="shared" si="1"/>
        <v>1.5256867208308785E-3</v>
      </c>
      <c r="O55" s="80">
        <f>L55/'סכום נכסי הקרן'!$C$42</f>
        <v>1.2668085118015785E-4</v>
      </c>
    </row>
    <row r="56" spans="2:15">
      <c r="B56" s="100" t="s">
        <v>1228</v>
      </c>
      <c r="C56" s="72" t="s">
        <v>1229</v>
      </c>
      <c r="D56" s="82" t="s">
        <v>115</v>
      </c>
      <c r="E56" s="82" t="s">
        <v>303</v>
      </c>
      <c r="F56" s="72" t="s">
        <v>830</v>
      </c>
      <c r="G56" s="82" t="s">
        <v>151</v>
      </c>
      <c r="H56" s="82" t="s">
        <v>128</v>
      </c>
      <c r="I56" s="102">
        <v>9052.8757100000003</v>
      </c>
      <c r="J56" s="81">
        <v>670</v>
      </c>
      <c r="K56" s="72"/>
      <c r="L56" s="102">
        <v>60.654267257999997</v>
      </c>
      <c r="M56" s="80">
        <v>1.1000299657477341E-5</v>
      </c>
      <c r="N56" s="80">
        <f t="shared" si="1"/>
        <v>1.4134393461337462E-2</v>
      </c>
      <c r="O56" s="80">
        <f>L56/'סכום נכסי הקרן'!$C$42</f>
        <v>1.1736072485591027E-3</v>
      </c>
    </row>
    <row r="57" spans="2:15">
      <c r="B57" s="100" t="s">
        <v>1230</v>
      </c>
      <c r="C57" s="72" t="s">
        <v>1231</v>
      </c>
      <c r="D57" s="82" t="s">
        <v>115</v>
      </c>
      <c r="E57" s="82" t="s">
        <v>303</v>
      </c>
      <c r="F57" s="72" t="s">
        <v>678</v>
      </c>
      <c r="G57" s="82" t="s">
        <v>679</v>
      </c>
      <c r="H57" s="82" t="s">
        <v>128</v>
      </c>
      <c r="I57" s="102">
        <v>86.437067000000013</v>
      </c>
      <c r="J57" s="81">
        <v>13070</v>
      </c>
      <c r="K57" s="72"/>
      <c r="L57" s="102">
        <v>11.297324669</v>
      </c>
      <c r="M57" s="80">
        <v>6.8364630748866463E-6</v>
      </c>
      <c r="N57" s="80">
        <f t="shared" si="1"/>
        <v>2.6326396995762715E-3</v>
      </c>
      <c r="O57" s="80">
        <f>L57/'סכום נכסי הקרן'!$C$42</f>
        <v>2.185933936761097E-4</v>
      </c>
    </row>
    <row r="58" spans="2:15">
      <c r="B58" s="100" t="s">
        <v>1232</v>
      </c>
      <c r="C58" s="72" t="s">
        <v>1233</v>
      </c>
      <c r="D58" s="82" t="s">
        <v>115</v>
      </c>
      <c r="E58" s="82" t="s">
        <v>303</v>
      </c>
      <c r="F58" s="72" t="s">
        <v>1234</v>
      </c>
      <c r="G58" s="82" t="s">
        <v>657</v>
      </c>
      <c r="H58" s="82" t="s">
        <v>128</v>
      </c>
      <c r="I58" s="102">
        <v>60.654283999999997</v>
      </c>
      <c r="J58" s="81">
        <v>8387</v>
      </c>
      <c r="K58" s="72"/>
      <c r="L58" s="102">
        <v>5.087074791</v>
      </c>
      <c r="M58" s="80">
        <v>1.6694894781010517E-6</v>
      </c>
      <c r="N58" s="80">
        <f t="shared" si="1"/>
        <v>1.185451904931906E-3</v>
      </c>
      <c r="O58" s="80">
        <f>L58/'סכום נכסי הקרן'!$C$42</f>
        <v>9.8430466949420419E-5</v>
      </c>
    </row>
    <row r="59" spans="2:15">
      <c r="B59" s="100" t="s">
        <v>1235</v>
      </c>
      <c r="C59" s="72" t="s">
        <v>1236</v>
      </c>
      <c r="D59" s="82" t="s">
        <v>115</v>
      </c>
      <c r="E59" s="82" t="s">
        <v>303</v>
      </c>
      <c r="F59" s="72" t="s">
        <v>1237</v>
      </c>
      <c r="G59" s="82" t="s">
        <v>1173</v>
      </c>
      <c r="H59" s="82" t="s">
        <v>128</v>
      </c>
      <c r="I59" s="102">
        <v>210.817858</v>
      </c>
      <c r="J59" s="81">
        <v>4911</v>
      </c>
      <c r="K59" s="72"/>
      <c r="L59" s="102">
        <v>10.353264982999999</v>
      </c>
      <c r="M59" s="80">
        <v>8.5245310206800224E-6</v>
      </c>
      <c r="N59" s="80">
        <f t="shared" si="1"/>
        <v>2.4126434543631906E-3</v>
      </c>
      <c r="O59" s="80">
        <f>L59/'סכום נכסי הקרן'!$C$42</f>
        <v>2.0032666091929945E-4</v>
      </c>
    </row>
    <row r="60" spans="2:15">
      <c r="B60" s="100" t="s">
        <v>1238</v>
      </c>
      <c r="C60" s="72" t="s">
        <v>1239</v>
      </c>
      <c r="D60" s="82" t="s">
        <v>115</v>
      </c>
      <c r="E60" s="82" t="s">
        <v>303</v>
      </c>
      <c r="F60" s="72" t="s">
        <v>833</v>
      </c>
      <c r="G60" s="82" t="s">
        <v>426</v>
      </c>
      <c r="H60" s="82" t="s">
        <v>128</v>
      </c>
      <c r="I60" s="102">
        <v>5267.0032629999996</v>
      </c>
      <c r="J60" s="81">
        <v>72.8</v>
      </c>
      <c r="K60" s="72"/>
      <c r="L60" s="102">
        <v>3.8343783749999996</v>
      </c>
      <c r="M60" s="80">
        <v>1.6430051629628743E-6</v>
      </c>
      <c r="N60" s="80">
        <f t="shared" si="1"/>
        <v>8.9353338325500072E-4</v>
      </c>
      <c r="O60" s="80">
        <f>L60/'סכום נכסי הקרן'!$C$42</f>
        <v>7.4191882254166338E-5</v>
      </c>
    </row>
    <row r="61" spans="2:15">
      <c r="B61" s="100" t="s">
        <v>1240</v>
      </c>
      <c r="C61" s="72" t="s">
        <v>1241</v>
      </c>
      <c r="D61" s="82" t="s">
        <v>115</v>
      </c>
      <c r="E61" s="82" t="s">
        <v>303</v>
      </c>
      <c r="F61" s="72" t="s">
        <v>412</v>
      </c>
      <c r="G61" s="82" t="s">
        <v>357</v>
      </c>
      <c r="H61" s="82" t="s">
        <v>128</v>
      </c>
      <c r="I61" s="102">
        <v>1545.6215669999999</v>
      </c>
      <c r="J61" s="81">
        <v>2618</v>
      </c>
      <c r="K61" s="72"/>
      <c r="L61" s="102">
        <v>40.464372624000006</v>
      </c>
      <c r="M61" s="80">
        <v>7.2307379123313326E-6</v>
      </c>
      <c r="N61" s="80">
        <f t="shared" si="1"/>
        <v>9.4294991876000666E-3</v>
      </c>
      <c r="O61" s="80">
        <f>L61/'סכום נכסי הקרן'!$C$42</f>
        <v>7.829503704648138E-4</v>
      </c>
    </row>
    <row r="62" spans="2:15">
      <c r="B62" s="100" t="s">
        <v>1242</v>
      </c>
      <c r="C62" s="72" t="s">
        <v>1243</v>
      </c>
      <c r="D62" s="82" t="s">
        <v>115</v>
      </c>
      <c r="E62" s="82" t="s">
        <v>303</v>
      </c>
      <c r="F62" s="72" t="s">
        <v>1244</v>
      </c>
      <c r="G62" s="82" t="s">
        <v>151</v>
      </c>
      <c r="H62" s="82" t="s">
        <v>128</v>
      </c>
      <c r="I62" s="102">
        <v>440.68920000000003</v>
      </c>
      <c r="J62" s="81">
        <v>1521</v>
      </c>
      <c r="K62" s="72"/>
      <c r="L62" s="102">
        <v>6.7028827320000008</v>
      </c>
      <c r="M62" s="80">
        <v>3.0619789748685063E-6</v>
      </c>
      <c r="N62" s="80">
        <f t="shared" si="1"/>
        <v>1.561987080913861E-3</v>
      </c>
      <c r="O62" s="80">
        <f>L62/'סכום נכסי הקרן'!$C$42</f>
        <v>1.2969494342509401E-4</v>
      </c>
    </row>
    <row r="63" spans="2:15">
      <c r="B63" s="100" t="s">
        <v>1245</v>
      </c>
      <c r="C63" s="72" t="s">
        <v>1246</v>
      </c>
      <c r="D63" s="82" t="s">
        <v>115</v>
      </c>
      <c r="E63" s="82" t="s">
        <v>303</v>
      </c>
      <c r="F63" s="72" t="s">
        <v>870</v>
      </c>
      <c r="G63" s="82" t="s">
        <v>122</v>
      </c>
      <c r="H63" s="82" t="s">
        <v>128</v>
      </c>
      <c r="I63" s="102">
        <v>5182.1107730000003</v>
      </c>
      <c r="J63" s="81">
        <v>388</v>
      </c>
      <c r="K63" s="102">
        <v>0.52393730000000005</v>
      </c>
      <c r="L63" s="102">
        <v>20.630527102999999</v>
      </c>
      <c r="M63" s="80">
        <v>4.4147605348040408E-6</v>
      </c>
      <c r="N63" s="80">
        <f t="shared" si="1"/>
        <v>4.807575799213498E-3</v>
      </c>
      <c r="O63" s="80">
        <f>L63/'סכום נכסי הקרן'!$C$42</f>
        <v>3.991827326292918E-4</v>
      </c>
    </row>
    <row r="64" spans="2:15">
      <c r="B64" s="100" t="s">
        <v>1247</v>
      </c>
      <c r="C64" s="72" t="s">
        <v>1248</v>
      </c>
      <c r="D64" s="82" t="s">
        <v>115</v>
      </c>
      <c r="E64" s="82" t="s">
        <v>303</v>
      </c>
      <c r="F64" s="72" t="s">
        <v>761</v>
      </c>
      <c r="G64" s="82" t="s">
        <v>679</v>
      </c>
      <c r="H64" s="82" t="s">
        <v>128</v>
      </c>
      <c r="I64" s="102">
        <v>94.171163000000021</v>
      </c>
      <c r="J64" s="81">
        <v>14960</v>
      </c>
      <c r="K64" s="72"/>
      <c r="L64" s="102">
        <v>14.088005918</v>
      </c>
      <c r="M64" s="80">
        <v>5.0337723089922965E-6</v>
      </c>
      <c r="N64" s="80">
        <f t="shared" si="1"/>
        <v>3.2829581121417142E-3</v>
      </c>
      <c r="O64" s="80">
        <f>L64/'סכום נכסי הקרן'!$C$42</f>
        <v>2.7259064548220405E-4</v>
      </c>
    </row>
    <row r="65" spans="2:15">
      <c r="B65" s="100" t="s">
        <v>1249</v>
      </c>
      <c r="C65" s="72" t="s">
        <v>1250</v>
      </c>
      <c r="D65" s="82" t="s">
        <v>115</v>
      </c>
      <c r="E65" s="82" t="s">
        <v>303</v>
      </c>
      <c r="F65" s="72" t="s">
        <v>1251</v>
      </c>
      <c r="G65" s="82" t="s">
        <v>124</v>
      </c>
      <c r="H65" s="82" t="s">
        <v>128</v>
      </c>
      <c r="I65" s="102">
        <v>75.993307999999999</v>
      </c>
      <c r="J65" s="81">
        <v>52940</v>
      </c>
      <c r="K65" s="72"/>
      <c r="L65" s="102">
        <v>40.230857184000001</v>
      </c>
      <c r="M65" s="80">
        <v>1.4272418732546441E-5</v>
      </c>
      <c r="N65" s="80">
        <f t="shared" si="1"/>
        <v>9.3750825858098259E-3</v>
      </c>
      <c r="O65" s="80">
        <f>L65/'סכום נכסי הקרן'!$C$42</f>
        <v>7.7843205006587551E-4</v>
      </c>
    </row>
    <row r="66" spans="2:15">
      <c r="B66" s="100" t="s">
        <v>1252</v>
      </c>
      <c r="C66" s="72" t="s">
        <v>1253</v>
      </c>
      <c r="D66" s="82" t="s">
        <v>115</v>
      </c>
      <c r="E66" s="82" t="s">
        <v>303</v>
      </c>
      <c r="F66" s="72" t="s">
        <v>1254</v>
      </c>
      <c r="G66" s="82" t="s">
        <v>790</v>
      </c>
      <c r="H66" s="82" t="s">
        <v>128</v>
      </c>
      <c r="I66" s="102">
        <v>142.77189999999999</v>
      </c>
      <c r="J66" s="81">
        <v>6061</v>
      </c>
      <c r="K66" s="72"/>
      <c r="L66" s="102">
        <v>8.6534048810000002</v>
      </c>
      <c r="M66" s="80">
        <v>1.01480636590785E-5</v>
      </c>
      <c r="N66" s="80">
        <f t="shared" si="1"/>
        <v>2.0165214237614897E-3</v>
      </c>
      <c r="O66" s="80">
        <f>L66/'סכום נכסי הקרן'!$C$42</f>
        <v>1.6743584832803058E-4</v>
      </c>
    </row>
    <row r="67" spans="2:15">
      <c r="B67" s="100" t="s">
        <v>1255</v>
      </c>
      <c r="C67" s="72" t="s">
        <v>1256</v>
      </c>
      <c r="D67" s="82" t="s">
        <v>115</v>
      </c>
      <c r="E67" s="82" t="s">
        <v>303</v>
      </c>
      <c r="F67" s="72" t="s">
        <v>1257</v>
      </c>
      <c r="G67" s="82" t="s">
        <v>1169</v>
      </c>
      <c r="H67" s="82" t="s">
        <v>128</v>
      </c>
      <c r="I67" s="102">
        <v>84.312466000000001</v>
      </c>
      <c r="J67" s="81">
        <v>42490</v>
      </c>
      <c r="K67" s="72"/>
      <c r="L67" s="102">
        <v>35.824366863000002</v>
      </c>
      <c r="M67" s="80">
        <v>1.1789133787583669E-5</v>
      </c>
      <c r="N67" s="80">
        <f t="shared" si="1"/>
        <v>8.3482287337030819E-3</v>
      </c>
      <c r="O67" s="80">
        <f>L67/'סכום נכסי הקרן'!$C$42</f>
        <v>6.9317029990024256E-4</v>
      </c>
    </row>
    <row r="68" spans="2:15">
      <c r="B68" s="100" t="s">
        <v>1258</v>
      </c>
      <c r="C68" s="72" t="s">
        <v>1259</v>
      </c>
      <c r="D68" s="82" t="s">
        <v>115</v>
      </c>
      <c r="E68" s="82" t="s">
        <v>303</v>
      </c>
      <c r="F68" s="72" t="s">
        <v>1260</v>
      </c>
      <c r="G68" s="82" t="s">
        <v>1169</v>
      </c>
      <c r="H68" s="82" t="s">
        <v>128</v>
      </c>
      <c r="I68" s="102">
        <v>214.107123</v>
      </c>
      <c r="J68" s="81">
        <v>15240</v>
      </c>
      <c r="K68" s="72"/>
      <c r="L68" s="102">
        <v>32.629925604</v>
      </c>
      <c r="M68" s="80">
        <v>9.5062910594508822E-6</v>
      </c>
      <c r="N68" s="80">
        <f t="shared" si="1"/>
        <v>7.6038212635447322E-3</v>
      </c>
      <c r="O68" s="80">
        <f>L68/'סכום נכסי הקרן'!$C$42</f>
        <v>6.3136064352912894E-4</v>
      </c>
    </row>
    <row r="69" spans="2:15">
      <c r="B69" s="100" t="s">
        <v>1261</v>
      </c>
      <c r="C69" s="72" t="s">
        <v>1262</v>
      </c>
      <c r="D69" s="82" t="s">
        <v>115</v>
      </c>
      <c r="E69" s="82" t="s">
        <v>303</v>
      </c>
      <c r="F69" s="72" t="s">
        <v>1263</v>
      </c>
      <c r="G69" s="82" t="s">
        <v>125</v>
      </c>
      <c r="H69" s="82" t="s">
        <v>128</v>
      </c>
      <c r="I69" s="102">
        <v>760.44871999999998</v>
      </c>
      <c r="J69" s="81">
        <v>1085</v>
      </c>
      <c r="K69" s="72"/>
      <c r="L69" s="102">
        <v>8.250868607000001</v>
      </c>
      <c r="M69" s="80">
        <v>3.8022436E-6</v>
      </c>
      <c r="N69" s="80">
        <f t="shared" si="1"/>
        <v>1.9227175359826576E-3</v>
      </c>
      <c r="O69" s="80">
        <f>L69/'סכום נכסי הקרן'!$C$42</f>
        <v>1.5964712198887821E-4</v>
      </c>
    </row>
    <row r="70" spans="2:15">
      <c r="B70" s="100" t="s">
        <v>1264</v>
      </c>
      <c r="C70" s="72" t="s">
        <v>1265</v>
      </c>
      <c r="D70" s="82" t="s">
        <v>115</v>
      </c>
      <c r="E70" s="82" t="s">
        <v>303</v>
      </c>
      <c r="F70" s="72" t="s">
        <v>697</v>
      </c>
      <c r="G70" s="82" t="s">
        <v>122</v>
      </c>
      <c r="H70" s="82" t="s">
        <v>128</v>
      </c>
      <c r="I70" s="102">
        <v>39715.674765000003</v>
      </c>
      <c r="J70" s="81">
        <v>62.9</v>
      </c>
      <c r="K70" s="102">
        <v>3.4938276249999998</v>
      </c>
      <c r="L70" s="102">
        <v>28.474987051999999</v>
      </c>
      <c r="M70" s="80">
        <v>1.5331531973078719E-5</v>
      </c>
      <c r="N70" s="80">
        <f t="shared" si="1"/>
        <v>6.6355870575020917E-3</v>
      </c>
      <c r="O70" s="80">
        <f>L70/'סכום נכסי הקרן'!$C$42</f>
        <v>5.5096620102101825E-4</v>
      </c>
    </row>
    <row r="71" spans="2:15">
      <c r="B71" s="100" t="s">
        <v>1266</v>
      </c>
      <c r="C71" s="72" t="s">
        <v>1267</v>
      </c>
      <c r="D71" s="82" t="s">
        <v>115</v>
      </c>
      <c r="E71" s="82" t="s">
        <v>303</v>
      </c>
      <c r="F71" s="72" t="s">
        <v>433</v>
      </c>
      <c r="G71" s="82" t="s">
        <v>357</v>
      </c>
      <c r="H71" s="82" t="s">
        <v>128</v>
      </c>
      <c r="I71" s="102">
        <v>20.632301999999999</v>
      </c>
      <c r="J71" s="81">
        <v>67280</v>
      </c>
      <c r="K71" s="72"/>
      <c r="L71" s="102">
        <v>13.881412737</v>
      </c>
      <c r="M71" s="80">
        <v>3.9568629240927077E-6</v>
      </c>
      <c r="N71" s="80">
        <f t="shared" si="1"/>
        <v>3.2348152618742721E-3</v>
      </c>
      <c r="O71" s="80">
        <f>L71/'סכום נכסי הקרן'!$C$42</f>
        <v>2.6859324734872806E-4</v>
      </c>
    </row>
    <row r="72" spans="2:15">
      <c r="B72" s="100" t="s">
        <v>1268</v>
      </c>
      <c r="C72" s="72" t="s">
        <v>1269</v>
      </c>
      <c r="D72" s="82" t="s">
        <v>115</v>
      </c>
      <c r="E72" s="82" t="s">
        <v>303</v>
      </c>
      <c r="F72" s="72" t="s">
        <v>1270</v>
      </c>
      <c r="G72" s="82" t="s">
        <v>422</v>
      </c>
      <c r="H72" s="82" t="s">
        <v>128</v>
      </c>
      <c r="I72" s="102">
        <v>259.14335399999999</v>
      </c>
      <c r="J72" s="81">
        <v>5018</v>
      </c>
      <c r="K72" s="72"/>
      <c r="L72" s="102">
        <v>13.003813517000001</v>
      </c>
      <c r="M72" s="80">
        <v>3.8309389240132588E-6</v>
      </c>
      <c r="N72" s="80">
        <f t="shared" si="1"/>
        <v>3.0303064410178672E-3</v>
      </c>
      <c r="O72" s="80">
        <f>L72/'סכום נכסי הקרן'!$C$42</f>
        <v>2.5161246672960409E-4</v>
      </c>
    </row>
    <row r="73" spans="2:15">
      <c r="B73" s="100" t="s">
        <v>1271</v>
      </c>
      <c r="C73" s="72" t="s">
        <v>1272</v>
      </c>
      <c r="D73" s="82" t="s">
        <v>115</v>
      </c>
      <c r="E73" s="82" t="s">
        <v>303</v>
      </c>
      <c r="F73" s="72" t="s">
        <v>1273</v>
      </c>
      <c r="G73" s="82" t="s">
        <v>123</v>
      </c>
      <c r="H73" s="82" t="s">
        <v>128</v>
      </c>
      <c r="I73" s="102">
        <v>33.776910999999998</v>
      </c>
      <c r="J73" s="81">
        <v>15310</v>
      </c>
      <c r="K73" s="72"/>
      <c r="L73" s="102">
        <v>5.1712450959999998</v>
      </c>
      <c r="M73" s="80">
        <v>2.6615254393947617E-6</v>
      </c>
      <c r="N73" s="80">
        <f t="shared" si="1"/>
        <v>1.2050662909003371E-3</v>
      </c>
      <c r="O73" s="80">
        <f>L73/'סכום נכסי הקרן'!$C$42</f>
        <v>1.0005908904852593E-4</v>
      </c>
    </row>
    <row r="74" spans="2:15">
      <c r="B74" s="100" t="s">
        <v>1274</v>
      </c>
      <c r="C74" s="72" t="s">
        <v>1275</v>
      </c>
      <c r="D74" s="82" t="s">
        <v>115</v>
      </c>
      <c r="E74" s="82" t="s">
        <v>303</v>
      </c>
      <c r="F74" s="72" t="s">
        <v>539</v>
      </c>
      <c r="G74" s="82" t="s">
        <v>357</v>
      </c>
      <c r="H74" s="82" t="s">
        <v>128</v>
      </c>
      <c r="I74" s="102">
        <v>129.37533199999999</v>
      </c>
      <c r="J74" s="81">
        <v>9780</v>
      </c>
      <c r="K74" s="72"/>
      <c r="L74" s="102">
        <v>12.652907459</v>
      </c>
      <c r="M74" s="80">
        <v>3.5592115376975858E-6</v>
      </c>
      <c r="N74" s="80">
        <f t="shared" si="1"/>
        <v>2.9485340527596487E-3</v>
      </c>
      <c r="O74" s="80">
        <f>L74/'סכום נכסי הקרן'!$C$42</f>
        <v>2.448227401060781E-4</v>
      </c>
    </row>
    <row r="75" spans="2:15">
      <c r="B75" s="100" t="s">
        <v>1276</v>
      </c>
      <c r="C75" s="72" t="s">
        <v>1277</v>
      </c>
      <c r="D75" s="82" t="s">
        <v>115</v>
      </c>
      <c r="E75" s="82" t="s">
        <v>303</v>
      </c>
      <c r="F75" s="72" t="s">
        <v>1278</v>
      </c>
      <c r="G75" s="82" t="s">
        <v>422</v>
      </c>
      <c r="H75" s="82" t="s">
        <v>128</v>
      </c>
      <c r="I75" s="102">
        <v>215.022032</v>
      </c>
      <c r="J75" s="81">
        <v>6015</v>
      </c>
      <c r="K75" s="72"/>
      <c r="L75" s="102">
        <v>12.933575253999999</v>
      </c>
      <c r="M75" s="80">
        <v>3.398379480468203E-6</v>
      </c>
      <c r="N75" s="80">
        <f t="shared" si="1"/>
        <v>3.0139386685566149E-3</v>
      </c>
      <c r="O75" s="80">
        <f>L75/'סכום נכסי הקרן'!$C$42</f>
        <v>2.5025341750999406E-4</v>
      </c>
    </row>
    <row r="76" spans="2:15">
      <c r="B76" s="100" t="s">
        <v>1279</v>
      </c>
      <c r="C76" s="72" t="s">
        <v>1280</v>
      </c>
      <c r="D76" s="82" t="s">
        <v>115</v>
      </c>
      <c r="E76" s="82" t="s">
        <v>303</v>
      </c>
      <c r="F76" s="72" t="s">
        <v>1281</v>
      </c>
      <c r="G76" s="82" t="s">
        <v>657</v>
      </c>
      <c r="H76" s="82" t="s">
        <v>128</v>
      </c>
      <c r="I76" s="102">
        <v>127.73280699999999</v>
      </c>
      <c r="J76" s="81">
        <v>6142</v>
      </c>
      <c r="K76" s="72"/>
      <c r="L76" s="102">
        <v>7.8453489809999999</v>
      </c>
      <c r="M76" s="80">
        <v>5.10931228E-6</v>
      </c>
      <c r="N76" s="80">
        <f t="shared" si="1"/>
        <v>1.8282184313145942E-3</v>
      </c>
      <c r="O76" s="80">
        <f>L76/'סכום נכסי הקרן'!$C$42</f>
        <v>1.5180067038668188E-4</v>
      </c>
    </row>
    <row r="77" spans="2:15">
      <c r="B77" s="100" t="s">
        <v>1282</v>
      </c>
      <c r="C77" s="72" t="s">
        <v>1283</v>
      </c>
      <c r="D77" s="82" t="s">
        <v>115</v>
      </c>
      <c r="E77" s="82" t="s">
        <v>303</v>
      </c>
      <c r="F77" s="72" t="s">
        <v>1284</v>
      </c>
      <c r="G77" s="82" t="s">
        <v>123</v>
      </c>
      <c r="H77" s="82" t="s">
        <v>128</v>
      </c>
      <c r="I77" s="102">
        <v>210.76439999999999</v>
      </c>
      <c r="J77" s="81">
        <v>1425</v>
      </c>
      <c r="K77" s="72"/>
      <c r="L77" s="102">
        <v>3.0033926999999996</v>
      </c>
      <c r="M77" s="80">
        <v>1.4806622909967552E-6</v>
      </c>
      <c r="N77" s="80">
        <f t="shared" ref="N77:N95" si="2">IFERROR(L77/$L$11,0)</f>
        <v>6.9988701636008251E-4</v>
      </c>
      <c r="O77" s="80">
        <f>L77/'סכום נכסי הקרן'!$C$42</f>
        <v>5.8113033135761602E-5</v>
      </c>
    </row>
    <row r="78" spans="2:15">
      <c r="B78" s="100" t="s">
        <v>1285</v>
      </c>
      <c r="C78" s="72" t="s">
        <v>1286</v>
      </c>
      <c r="D78" s="82" t="s">
        <v>115</v>
      </c>
      <c r="E78" s="82" t="s">
        <v>303</v>
      </c>
      <c r="F78" s="72" t="s">
        <v>1287</v>
      </c>
      <c r="G78" s="82" t="s">
        <v>124</v>
      </c>
      <c r="H78" s="82" t="s">
        <v>128</v>
      </c>
      <c r="I78" s="102">
        <v>5736.5986599999997</v>
      </c>
      <c r="J78" s="81">
        <v>307</v>
      </c>
      <c r="K78" s="72"/>
      <c r="L78" s="102">
        <v>17.611357886</v>
      </c>
      <c r="M78" s="80">
        <v>1.237440523120068E-5</v>
      </c>
      <c r="N78" s="80">
        <f t="shared" si="2"/>
        <v>4.1040123473970458E-3</v>
      </c>
      <c r="O78" s="80">
        <f>L78/'סכום נכסי הקרן'!$C$42</f>
        <v>3.4076443762911011E-4</v>
      </c>
    </row>
    <row r="79" spans="2:15">
      <c r="B79" s="100" t="s">
        <v>1288</v>
      </c>
      <c r="C79" s="72" t="s">
        <v>1289</v>
      </c>
      <c r="D79" s="82" t="s">
        <v>115</v>
      </c>
      <c r="E79" s="82" t="s">
        <v>303</v>
      </c>
      <c r="F79" s="72" t="s">
        <v>1290</v>
      </c>
      <c r="G79" s="82" t="s">
        <v>122</v>
      </c>
      <c r="H79" s="82" t="s">
        <v>128</v>
      </c>
      <c r="I79" s="102">
        <v>625.72684300000003</v>
      </c>
      <c r="J79" s="81">
        <v>1540</v>
      </c>
      <c r="K79" s="72"/>
      <c r="L79" s="102">
        <v>9.6361933789999998</v>
      </c>
      <c r="M79" s="80">
        <v>6.6448672583024468E-6</v>
      </c>
      <c r="N79" s="80">
        <f t="shared" si="2"/>
        <v>2.245542726762668E-3</v>
      </c>
      <c r="O79" s="80">
        <f>L79/'סכום נכסי הקרן'!$C$42</f>
        <v>1.8645194986870468E-4</v>
      </c>
    </row>
    <row r="80" spans="2:15">
      <c r="B80" s="100" t="s">
        <v>1291</v>
      </c>
      <c r="C80" s="72" t="s">
        <v>1292</v>
      </c>
      <c r="D80" s="82" t="s">
        <v>115</v>
      </c>
      <c r="E80" s="82" t="s">
        <v>303</v>
      </c>
      <c r="F80" s="72" t="s">
        <v>1293</v>
      </c>
      <c r="G80" s="82" t="s">
        <v>426</v>
      </c>
      <c r="H80" s="82" t="s">
        <v>128</v>
      </c>
      <c r="I80" s="102">
        <v>78.735161000000005</v>
      </c>
      <c r="J80" s="81">
        <v>7776</v>
      </c>
      <c r="K80" s="72"/>
      <c r="L80" s="102">
        <v>6.122446128</v>
      </c>
      <c r="M80" s="80">
        <v>4.9209475625000003E-6</v>
      </c>
      <c r="N80" s="80">
        <f t="shared" si="2"/>
        <v>1.4267266992262651E-3</v>
      </c>
      <c r="O80" s="80">
        <f>L80/'סכום נכסי הקרן'!$C$42</f>
        <v>1.1846400063114602E-4</v>
      </c>
    </row>
    <row r="81" spans="2:15">
      <c r="B81" s="100" t="s">
        <v>1294</v>
      </c>
      <c r="C81" s="72" t="s">
        <v>1295</v>
      </c>
      <c r="D81" s="82" t="s">
        <v>115</v>
      </c>
      <c r="E81" s="82" t="s">
        <v>303</v>
      </c>
      <c r="F81" s="72" t="s">
        <v>625</v>
      </c>
      <c r="G81" s="82" t="s">
        <v>152</v>
      </c>
      <c r="H81" s="82" t="s">
        <v>128</v>
      </c>
      <c r="I81" s="102">
        <v>1282.610205</v>
      </c>
      <c r="J81" s="81">
        <v>1584</v>
      </c>
      <c r="K81" s="72"/>
      <c r="L81" s="102">
        <v>20.316545647999998</v>
      </c>
      <c r="M81" s="80">
        <v>7.8796660409571893E-6</v>
      </c>
      <c r="N81" s="80">
        <f t="shared" si="2"/>
        <v>4.7344080300661777E-3</v>
      </c>
      <c r="O81" s="80">
        <f>L81/'סכום נכסי הקרן'!$C$42</f>
        <v>3.9310746491673804E-4</v>
      </c>
    </row>
    <row r="82" spans="2:15">
      <c r="B82" s="100" t="s">
        <v>1296</v>
      </c>
      <c r="C82" s="72" t="s">
        <v>1297</v>
      </c>
      <c r="D82" s="82" t="s">
        <v>115</v>
      </c>
      <c r="E82" s="82" t="s">
        <v>303</v>
      </c>
      <c r="F82" s="72" t="s">
        <v>1298</v>
      </c>
      <c r="G82" s="82" t="s">
        <v>657</v>
      </c>
      <c r="H82" s="82" t="s">
        <v>128</v>
      </c>
      <c r="I82" s="102">
        <v>35.303037000000003</v>
      </c>
      <c r="J82" s="81">
        <v>34500</v>
      </c>
      <c r="K82" s="72"/>
      <c r="L82" s="102">
        <v>12.179547764999999</v>
      </c>
      <c r="M82" s="80">
        <v>4.8987628010797444E-6</v>
      </c>
      <c r="N82" s="80">
        <f t="shared" si="2"/>
        <v>2.8382260321339133E-3</v>
      </c>
      <c r="O82" s="80">
        <f>L82/'סכום נכסי הקרן'!$C$42</f>
        <v>2.3566364226897007E-4</v>
      </c>
    </row>
    <row r="83" spans="2:15">
      <c r="B83" s="100" t="s">
        <v>1299</v>
      </c>
      <c r="C83" s="72" t="s">
        <v>1300</v>
      </c>
      <c r="D83" s="82" t="s">
        <v>115</v>
      </c>
      <c r="E83" s="82" t="s">
        <v>303</v>
      </c>
      <c r="F83" s="72" t="s">
        <v>1301</v>
      </c>
      <c r="G83" s="82" t="s">
        <v>149</v>
      </c>
      <c r="H83" s="82" t="s">
        <v>128</v>
      </c>
      <c r="I83" s="102">
        <v>22.217728999999999</v>
      </c>
      <c r="J83" s="81">
        <v>32240</v>
      </c>
      <c r="K83" s="72"/>
      <c r="L83" s="102">
        <v>7.1629959019999996</v>
      </c>
      <c r="M83" s="80">
        <v>1.6383171951443336E-6</v>
      </c>
      <c r="N83" s="80">
        <f t="shared" si="2"/>
        <v>1.669208235756276E-3</v>
      </c>
      <c r="O83" s="80">
        <f>L83/'סכום נכסי הקרן'!$C$42</f>
        <v>1.3859773255899923E-4</v>
      </c>
    </row>
    <row r="84" spans="2:15">
      <c r="B84" s="100" t="s">
        <v>1302</v>
      </c>
      <c r="C84" s="72" t="s">
        <v>1303</v>
      </c>
      <c r="D84" s="82" t="s">
        <v>115</v>
      </c>
      <c r="E84" s="82" t="s">
        <v>303</v>
      </c>
      <c r="F84" s="72" t="s">
        <v>578</v>
      </c>
      <c r="G84" s="82" t="s">
        <v>426</v>
      </c>
      <c r="H84" s="82" t="s">
        <v>128</v>
      </c>
      <c r="I84" s="102">
        <v>81.387152</v>
      </c>
      <c r="J84" s="81">
        <v>34450</v>
      </c>
      <c r="K84" s="72"/>
      <c r="L84" s="102">
        <v>28.037873888</v>
      </c>
      <c r="M84" s="80">
        <v>8.5261931640564437E-6</v>
      </c>
      <c r="N84" s="80">
        <f t="shared" si="2"/>
        <v>6.5337256431876488E-3</v>
      </c>
      <c r="O84" s="80">
        <f>L84/'סכום נכסי הקרן'!$C$42</f>
        <v>5.4250844197285591E-4</v>
      </c>
    </row>
    <row r="85" spans="2:15">
      <c r="B85" s="100" t="s">
        <v>1304</v>
      </c>
      <c r="C85" s="72" t="s">
        <v>1305</v>
      </c>
      <c r="D85" s="82" t="s">
        <v>115</v>
      </c>
      <c r="E85" s="82" t="s">
        <v>303</v>
      </c>
      <c r="F85" s="72" t="s">
        <v>1306</v>
      </c>
      <c r="G85" s="82" t="s">
        <v>478</v>
      </c>
      <c r="H85" s="82" t="s">
        <v>128</v>
      </c>
      <c r="I85" s="102">
        <v>51.259435000000003</v>
      </c>
      <c r="J85" s="81">
        <v>15580</v>
      </c>
      <c r="K85" s="72"/>
      <c r="L85" s="102">
        <v>7.9862199589999996</v>
      </c>
      <c r="M85" s="80">
        <v>5.3686297222808445E-6</v>
      </c>
      <c r="N85" s="80">
        <f t="shared" si="2"/>
        <v>1.8610458962292379E-3</v>
      </c>
      <c r="O85" s="80">
        <f>L85/'סכום נכסי הקרן'!$C$42</f>
        <v>1.5452640112857959E-4</v>
      </c>
    </row>
    <row r="86" spans="2:15">
      <c r="B86" s="100" t="s">
        <v>1307</v>
      </c>
      <c r="C86" s="72" t="s">
        <v>1308</v>
      </c>
      <c r="D86" s="82" t="s">
        <v>115</v>
      </c>
      <c r="E86" s="82" t="s">
        <v>303</v>
      </c>
      <c r="F86" s="72" t="s">
        <v>777</v>
      </c>
      <c r="G86" s="82" t="s">
        <v>152</v>
      </c>
      <c r="H86" s="82" t="s">
        <v>128</v>
      </c>
      <c r="I86" s="102">
        <v>703.93144500000005</v>
      </c>
      <c r="J86" s="81">
        <v>1772</v>
      </c>
      <c r="K86" s="72"/>
      <c r="L86" s="102">
        <v>12.473665201000001</v>
      </c>
      <c r="M86" s="80">
        <v>3.8315165195947679E-6</v>
      </c>
      <c r="N86" s="80">
        <f t="shared" si="2"/>
        <v>2.9067648465025838E-3</v>
      </c>
      <c r="O86" s="80">
        <f>L86/'סכום נכסי הקרן'!$C$42</f>
        <v>2.4135455851314732E-4</v>
      </c>
    </row>
    <row r="87" spans="2:15">
      <c r="B87" s="100" t="s">
        <v>1309</v>
      </c>
      <c r="C87" s="72" t="s">
        <v>1310</v>
      </c>
      <c r="D87" s="82" t="s">
        <v>115</v>
      </c>
      <c r="E87" s="82" t="s">
        <v>303</v>
      </c>
      <c r="F87" s="72" t="s">
        <v>844</v>
      </c>
      <c r="G87" s="82" t="s">
        <v>845</v>
      </c>
      <c r="H87" s="82" t="s">
        <v>128</v>
      </c>
      <c r="I87" s="102">
        <v>41.329269999999994</v>
      </c>
      <c r="J87" s="81">
        <v>34570</v>
      </c>
      <c r="K87" s="72"/>
      <c r="L87" s="102">
        <v>14.28752871</v>
      </c>
      <c r="M87" s="80">
        <v>2.6730369243272708E-6</v>
      </c>
      <c r="N87" s="80">
        <f t="shared" si="2"/>
        <v>3.3294533345575887E-3</v>
      </c>
      <c r="O87" s="80">
        <f>L87/'סכום נכסי הקרן'!$C$42</f>
        <v>2.7645123774602478E-4</v>
      </c>
    </row>
    <row r="88" spans="2:15">
      <c r="B88" s="100" t="s">
        <v>1311</v>
      </c>
      <c r="C88" s="72" t="s">
        <v>1312</v>
      </c>
      <c r="D88" s="82" t="s">
        <v>115</v>
      </c>
      <c r="E88" s="82" t="s">
        <v>303</v>
      </c>
      <c r="F88" s="72" t="s">
        <v>1313</v>
      </c>
      <c r="G88" s="82" t="s">
        <v>1314</v>
      </c>
      <c r="H88" s="82" t="s">
        <v>128</v>
      </c>
      <c r="I88" s="102">
        <v>63.581392000000008</v>
      </c>
      <c r="J88" s="81">
        <v>2067</v>
      </c>
      <c r="K88" s="72"/>
      <c r="L88" s="102">
        <v>1.3142273799999999</v>
      </c>
      <c r="M88" s="80">
        <v>1.4281609014674113E-6</v>
      </c>
      <c r="N88" s="80">
        <f t="shared" si="2"/>
        <v>3.0625721365272295E-4</v>
      </c>
      <c r="O88" s="80">
        <f>L88/'סכום נכסי הקרן'!$C$42</f>
        <v>2.5429155262268953E-5</v>
      </c>
    </row>
    <row r="89" spans="2:15">
      <c r="B89" s="100" t="s">
        <v>1315</v>
      </c>
      <c r="C89" s="72" t="s">
        <v>1316</v>
      </c>
      <c r="D89" s="82" t="s">
        <v>115</v>
      </c>
      <c r="E89" s="82" t="s">
        <v>303</v>
      </c>
      <c r="F89" s="72" t="s">
        <v>1317</v>
      </c>
      <c r="G89" s="82" t="s">
        <v>1157</v>
      </c>
      <c r="H89" s="82" t="s">
        <v>128</v>
      </c>
      <c r="I89" s="102">
        <v>118.00957399999999</v>
      </c>
      <c r="J89" s="81">
        <v>7132</v>
      </c>
      <c r="K89" s="72"/>
      <c r="L89" s="102">
        <v>8.4164428329999996</v>
      </c>
      <c r="M89" s="80">
        <v>2.7274842771554671E-6</v>
      </c>
      <c r="N89" s="80">
        <f t="shared" si="2"/>
        <v>1.9613016515467891E-3</v>
      </c>
      <c r="O89" s="80">
        <f>L89/'סכום נכסי הקרן'!$C$42</f>
        <v>1.6285083906589115E-4</v>
      </c>
    </row>
    <row r="90" spans="2:15">
      <c r="B90" s="100" t="s">
        <v>1318</v>
      </c>
      <c r="C90" s="72" t="s">
        <v>1319</v>
      </c>
      <c r="D90" s="82" t="s">
        <v>115</v>
      </c>
      <c r="E90" s="82" t="s">
        <v>303</v>
      </c>
      <c r="F90" s="72" t="s">
        <v>1320</v>
      </c>
      <c r="G90" s="82" t="s">
        <v>668</v>
      </c>
      <c r="H90" s="82" t="s">
        <v>128</v>
      </c>
      <c r="I90" s="102">
        <v>82.966255999999987</v>
      </c>
      <c r="J90" s="81">
        <v>9586</v>
      </c>
      <c r="K90" s="72"/>
      <c r="L90" s="102">
        <v>7.953145342</v>
      </c>
      <c r="M90" s="80">
        <v>6.5963849511358897E-6</v>
      </c>
      <c r="N90" s="80">
        <f t="shared" si="2"/>
        <v>1.8533384475797881E-3</v>
      </c>
      <c r="O90" s="80">
        <f>L90/'סכום נכסי הקרן'!$C$42</f>
        <v>1.5388643609381286E-4</v>
      </c>
    </row>
    <row r="91" spans="2:15">
      <c r="B91" s="100" t="s">
        <v>1321</v>
      </c>
      <c r="C91" s="72" t="s">
        <v>1322</v>
      </c>
      <c r="D91" s="82" t="s">
        <v>115</v>
      </c>
      <c r="E91" s="82" t="s">
        <v>303</v>
      </c>
      <c r="F91" s="72" t="s">
        <v>586</v>
      </c>
      <c r="G91" s="82" t="s">
        <v>357</v>
      </c>
      <c r="H91" s="82" t="s">
        <v>128</v>
      </c>
      <c r="I91" s="102">
        <v>17.993818999999998</v>
      </c>
      <c r="J91" s="81">
        <v>20690</v>
      </c>
      <c r="K91" s="72"/>
      <c r="L91" s="102">
        <v>3.7229211610000004</v>
      </c>
      <c r="M91" s="80">
        <v>1.5532037631517388E-6</v>
      </c>
      <c r="N91" s="80">
        <f t="shared" si="2"/>
        <v>8.6756027059535197E-4</v>
      </c>
      <c r="O91" s="80">
        <f>L91/'סכום נכסי הקרן'!$C$42</f>
        <v>7.203528222966684E-5</v>
      </c>
    </row>
    <row r="92" spans="2:15">
      <c r="B92" s="100" t="s">
        <v>1323</v>
      </c>
      <c r="C92" s="72" t="s">
        <v>1324</v>
      </c>
      <c r="D92" s="82" t="s">
        <v>115</v>
      </c>
      <c r="E92" s="82" t="s">
        <v>303</v>
      </c>
      <c r="F92" s="72" t="s">
        <v>467</v>
      </c>
      <c r="G92" s="82" t="s">
        <v>357</v>
      </c>
      <c r="H92" s="82" t="s">
        <v>128</v>
      </c>
      <c r="I92" s="102">
        <v>1218.969799</v>
      </c>
      <c r="J92" s="81">
        <v>1609</v>
      </c>
      <c r="K92" s="72"/>
      <c r="L92" s="102">
        <v>19.613224061</v>
      </c>
      <c r="M92" s="80">
        <v>6.8216916443768848E-6</v>
      </c>
      <c r="N92" s="80">
        <f t="shared" si="2"/>
        <v>4.5705114982982648E-3</v>
      </c>
      <c r="O92" s="80">
        <f>L92/'סכום נכסי הקרן'!$C$42</f>
        <v>3.7949880472041165E-4</v>
      </c>
    </row>
    <row r="93" spans="2:15">
      <c r="B93" s="100" t="s">
        <v>1325</v>
      </c>
      <c r="C93" s="72" t="s">
        <v>1326</v>
      </c>
      <c r="D93" s="82" t="s">
        <v>115</v>
      </c>
      <c r="E93" s="82" t="s">
        <v>303</v>
      </c>
      <c r="F93" s="72" t="s">
        <v>1327</v>
      </c>
      <c r="G93" s="82" t="s">
        <v>123</v>
      </c>
      <c r="H93" s="82" t="s">
        <v>128</v>
      </c>
      <c r="I93" s="102">
        <v>45.876320999999997</v>
      </c>
      <c r="J93" s="81">
        <v>22500</v>
      </c>
      <c r="K93" s="72"/>
      <c r="L93" s="102">
        <v>10.322172119999999</v>
      </c>
      <c r="M93" s="80">
        <v>3.330263481407647E-6</v>
      </c>
      <c r="N93" s="80">
        <f t="shared" si="2"/>
        <v>2.405397818081541E-3</v>
      </c>
      <c r="O93" s="80">
        <f>L93/'סכום נכסי הקרן'!$C$42</f>
        <v>1.9972504109855318E-4</v>
      </c>
    </row>
    <row r="94" spans="2:15">
      <c r="B94" s="100" t="s">
        <v>1328</v>
      </c>
      <c r="C94" s="72" t="s">
        <v>1329</v>
      </c>
      <c r="D94" s="82" t="s">
        <v>115</v>
      </c>
      <c r="E94" s="82" t="s">
        <v>303</v>
      </c>
      <c r="F94" s="72" t="s">
        <v>1330</v>
      </c>
      <c r="G94" s="82" t="s">
        <v>122</v>
      </c>
      <c r="H94" s="82" t="s">
        <v>128</v>
      </c>
      <c r="I94" s="102">
        <v>3855.2856440000005</v>
      </c>
      <c r="J94" s="81">
        <v>122</v>
      </c>
      <c r="K94" s="72"/>
      <c r="L94" s="102">
        <v>4.7034484860000001</v>
      </c>
      <c r="M94" s="80">
        <v>3.4304474535875612E-6</v>
      </c>
      <c r="N94" s="80">
        <f t="shared" si="2"/>
        <v>1.0960546476222999E-3</v>
      </c>
      <c r="O94" s="80">
        <f>L94/'סכום נכסי הקרן'!$C$42</f>
        <v>9.1007632042012279E-5</v>
      </c>
    </row>
    <row r="95" spans="2:15">
      <c r="B95" s="100" t="s">
        <v>1331</v>
      </c>
      <c r="C95" s="72" t="s">
        <v>1332</v>
      </c>
      <c r="D95" s="82" t="s">
        <v>115</v>
      </c>
      <c r="E95" s="82" t="s">
        <v>303</v>
      </c>
      <c r="F95" s="72" t="s">
        <v>1333</v>
      </c>
      <c r="G95" s="82" t="s">
        <v>123</v>
      </c>
      <c r="H95" s="82" t="s">
        <v>128</v>
      </c>
      <c r="I95" s="102">
        <v>30.540527999999998</v>
      </c>
      <c r="J95" s="81">
        <v>23710</v>
      </c>
      <c r="K95" s="72"/>
      <c r="L95" s="102">
        <v>7.2411591829999997</v>
      </c>
      <c r="M95" s="80">
        <v>3.582537227713109E-6</v>
      </c>
      <c r="N95" s="80">
        <f t="shared" si="2"/>
        <v>1.6874227920905191E-3</v>
      </c>
      <c r="O95" s="80">
        <f>L95/'סכום נכסי הקרן'!$C$42</f>
        <v>1.4011012397513101E-4</v>
      </c>
    </row>
    <row r="96" spans="2:15">
      <c r="B96" s="71"/>
      <c r="C96" s="72"/>
      <c r="D96" s="72"/>
      <c r="E96" s="72"/>
      <c r="F96" s="72"/>
      <c r="G96" s="72"/>
      <c r="H96" s="72"/>
      <c r="I96" s="102"/>
      <c r="J96" s="81"/>
      <c r="K96" s="72"/>
      <c r="L96" s="72"/>
      <c r="M96" s="72"/>
      <c r="N96" s="80"/>
      <c r="O96" s="72"/>
    </row>
    <row r="97" spans="2:15">
      <c r="B97" s="85" t="s">
        <v>29</v>
      </c>
      <c r="C97" s="70"/>
      <c r="D97" s="70"/>
      <c r="E97" s="70"/>
      <c r="F97" s="70"/>
      <c r="G97" s="70"/>
      <c r="H97" s="70"/>
      <c r="I97" s="101"/>
      <c r="J97" s="79"/>
      <c r="K97" s="70"/>
      <c r="L97" s="101">
        <f>SUM(L98:L142)</f>
        <v>153.06235692399997</v>
      </c>
      <c r="M97" s="70"/>
      <c r="N97" s="78">
        <f t="shared" ref="N97:N137" si="3">IFERROR(L97/$L$11,0)</f>
        <v>3.5668447987031587E-2</v>
      </c>
      <c r="O97" s="78">
        <f>L97/'סכום נכסי הקרן'!$C$42</f>
        <v>2.9616233067897451E-3</v>
      </c>
    </row>
    <row r="98" spans="2:15">
      <c r="B98" s="100" t="s">
        <v>1334</v>
      </c>
      <c r="C98" s="72" t="s">
        <v>1335</v>
      </c>
      <c r="D98" s="82" t="s">
        <v>115</v>
      </c>
      <c r="E98" s="82" t="s">
        <v>303</v>
      </c>
      <c r="F98" s="72" t="s">
        <v>1336</v>
      </c>
      <c r="G98" s="82" t="s">
        <v>1337</v>
      </c>
      <c r="H98" s="82" t="s">
        <v>128</v>
      </c>
      <c r="I98" s="102">
        <v>31.993078000000001</v>
      </c>
      <c r="J98" s="81">
        <v>2634</v>
      </c>
      <c r="K98" s="72"/>
      <c r="L98" s="102">
        <v>0.84269767200000001</v>
      </c>
      <c r="M98" s="80">
        <v>6.9273482241473348E-6</v>
      </c>
      <c r="N98" s="80">
        <f t="shared" si="3"/>
        <v>1.9637563857355966E-4</v>
      </c>
      <c r="O98" s="80">
        <f>L98/'סכום נכסי הקרן'!$C$42</f>
        <v>1.6305466060553842E-5</v>
      </c>
    </row>
    <row r="99" spans="2:15">
      <c r="B99" s="100" t="s">
        <v>1338</v>
      </c>
      <c r="C99" s="72" t="s">
        <v>1339</v>
      </c>
      <c r="D99" s="82" t="s">
        <v>115</v>
      </c>
      <c r="E99" s="82" t="s">
        <v>303</v>
      </c>
      <c r="F99" s="72" t="s">
        <v>1340</v>
      </c>
      <c r="G99" s="82" t="s">
        <v>124</v>
      </c>
      <c r="H99" s="82" t="s">
        <v>128</v>
      </c>
      <c r="I99" s="102">
        <v>418.18377700000002</v>
      </c>
      <c r="J99" s="81">
        <v>455.2</v>
      </c>
      <c r="K99" s="72"/>
      <c r="L99" s="102">
        <v>1.903572555</v>
      </c>
      <c r="M99" s="80">
        <v>7.6260690268813139E-6</v>
      </c>
      <c r="N99" s="80">
        <f t="shared" si="3"/>
        <v>4.4359357866984532E-4</v>
      </c>
      <c r="O99" s="80">
        <f>L99/'סכום נכסי הקרן'!$C$42</f>
        <v>3.6832471146727293E-5</v>
      </c>
    </row>
    <row r="100" spans="2:15">
      <c r="B100" s="100" t="s">
        <v>1341</v>
      </c>
      <c r="C100" s="72" t="s">
        <v>1342</v>
      </c>
      <c r="D100" s="82" t="s">
        <v>115</v>
      </c>
      <c r="E100" s="82" t="s">
        <v>303</v>
      </c>
      <c r="F100" s="72" t="s">
        <v>1343</v>
      </c>
      <c r="G100" s="82" t="s">
        <v>124</v>
      </c>
      <c r="H100" s="82" t="s">
        <v>128</v>
      </c>
      <c r="I100" s="102">
        <v>183.88829900000002</v>
      </c>
      <c r="J100" s="81">
        <v>3652</v>
      </c>
      <c r="K100" s="72"/>
      <c r="L100" s="102">
        <v>6.7156006619999999</v>
      </c>
      <c r="M100" s="80">
        <v>1.0930993460484115E-5</v>
      </c>
      <c r="N100" s="80">
        <f t="shared" si="3"/>
        <v>1.5649507673082428E-3</v>
      </c>
      <c r="O100" s="80">
        <f>L100/'סכום נכסי הקרן'!$C$42</f>
        <v>1.2994102429474128E-4</v>
      </c>
    </row>
    <row r="101" spans="2:15">
      <c r="B101" s="100" t="s">
        <v>1344</v>
      </c>
      <c r="C101" s="72" t="s">
        <v>1345</v>
      </c>
      <c r="D101" s="82" t="s">
        <v>115</v>
      </c>
      <c r="E101" s="82" t="s">
        <v>303</v>
      </c>
      <c r="F101" s="72" t="s">
        <v>1346</v>
      </c>
      <c r="G101" s="82" t="s">
        <v>1347</v>
      </c>
      <c r="H101" s="82" t="s">
        <v>128</v>
      </c>
      <c r="I101" s="102">
        <v>209.52347700000001</v>
      </c>
      <c r="J101" s="81">
        <v>550.20000000000005</v>
      </c>
      <c r="K101" s="72"/>
      <c r="L101" s="102">
        <v>1.1527981680000001</v>
      </c>
      <c r="M101" s="80">
        <v>1.0787203444351682E-5</v>
      </c>
      <c r="N101" s="80">
        <f t="shared" si="3"/>
        <v>2.6863901955508161E-4</v>
      </c>
      <c r="O101" s="80">
        <f>L101/'סכום נכסי הקרן'!$C$42</f>
        <v>2.2305640596326043E-5</v>
      </c>
    </row>
    <row r="102" spans="2:15">
      <c r="B102" s="100" t="s">
        <v>1348</v>
      </c>
      <c r="C102" s="72" t="s">
        <v>1349</v>
      </c>
      <c r="D102" s="82" t="s">
        <v>115</v>
      </c>
      <c r="E102" s="82" t="s">
        <v>303</v>
      </c>
      <c r="F102" s="72" t="s">
        <v>1350</v>
      </c>
      <c r="G102" s="82" t="s">
        <v>150</v>
      </c>
      <c r="H102" s="82" t="s">
        <v>128</v>
      </c>
      <c r="I102" s="102">
        <v>125.75542299999999</v>
      </c>
      <c r="J102" s="81">
        <v>1066</v>
      </c>
      <c r="K102" s="72"/>
      <c r="L102" s="102">
        <v>1.3405528059999998</v>
      </c>
      <c r="M102" s="80">
        <v>2.9200989043030693E-6</v>
      </c>
      <c r="N102" s="80">
        <f t="shared" si="3"/>
        <v>3.123918839066488E-4</v>
      </c>
      <c r="O102" s="80">
        <f>L102/'סכום נכסי הקרן'!$C$42</f>
        <v>2.5938529328953951E-5</v>
      </c>
    </row>
    <row r="103" spans="2:15">
      <c r="B103" s="100" t="s">
        <v>1351</v>
      </c>
      <c r="C103" s="72" t="s">
        <v>1352</v>
      </c>
      <c r="D103" s="82" t="s">
        <v>115</v>
      </c>
      <c r="E103" s="82" t="s">
        <v>303</v>
      </c>
      <c r="F103" s="72" t="s">
        <v>1353</v>
      </c>
      <c r="G103" s="82" t="s">
        <v>657</v>
      </c>
      <c r="H103" s="82" t="s">
        <v>128</v>
      </c>
      <c r="I103" s="102">
        <v>131.829204</v>
      </c>
      <c r="J103" s="81">
        <v>1932</v>
      </c>
      <c r="K103" s="72"/>
      <c r="L103" s="102">
        <v>2.5469402269999999</v>
      </c>
      <c r="M103" s="80">
        <v>4.7092329887352809E-6</v>
      </c>
      <c r="N103" s="80">
        <f t="shared" si="3"/>
        <v>5.9351892155910921E-4</v>
      </c>
      <c r="O103" s="80">
        <f>L103/'סכום נכסי הקרן'!$C$42</f>
        <v>4.9281075300760762E-5</v>
      </c>
    </row>
    <row r="104" spans="2:15">
      <c r="B104" s="100" t="s">
        <v>1354</v>
      </c>
      <c r="C104" s="72" t="s">
        <v>1355</v>
      </c>
      <c r="D104" s="82" t="s">
        <v>115</v>
      </c>
      <c r="E104" s="82" t="s">
        <v>303</v>
      </c>
      <c r="F104" s="72" t="s">
        <v>1356</v>
      </c>
      <c r="G104" s="82" t="s">
        <v>124</v>
      </c>
      <c r="H104" s="82" t="s">
        <v>128</v>
      </c>
      <c r="I104" s="102">
        <v>70.375765999999999</v>
      </c>
      <c r="J104" s="81">
        <v>1561</v>
      </c>
      <c r="K104" s="72"/>
      <c r="L104" s="102">
        <v>1.0985657069999999</v>
      </c>
      <c r="M104" s="80">
        <v>1.0654269647356976E-5</v>
      </c>
      <c r="N104" s="80">
        <f t="shared" si="3"/>
        <v>2.560011133235206E-4</v>
      </c>
      <c r="O104" s="80">
        <f>L104/'סכום נכסי הקרן'!$C$42</f>
        <v>2.1256289706205377E-5</v>
      </c>
    </row>
    <row r="105" spans="2:15">
      <c r="B105" s="100" t="s">
        <v>1357</v>
      </c>
      <c r="C105" s="72" t="s">
        <v>1358</v>
      </c>
      <c r="D105" s="82" t="s">
        <v>115</v>
      </c>
      <c r="E105" s="82" t="s">
        <v>303</v>
      </c>
      <c r="F105" s="72" t="s">
        <v>1359</v>
      </c>
      <c r="G105" s="82" t="s">
        <v>1347</v>
      </c>
      <c r="H105" s="82" t="s">
        <v>128</v>
      </c>
      <c r="I105" s="102">
        <v>30.681363000000001</v>
      </c>
      <c r="J105" s="81">
        <v>12480</v>
      </c>
      <c r="K105" s="72"/>
      <c r="L105" s="102">
        <v>3.8290340609999998</v>
      </c>
      <c r="M105" s="80">
        <v>6.0666301129553181E-6</v>
      </c>
      <c r="N105" s="80">
        <f t="shared" si="3"/>
        <v>8.9228798634771278E-4</v>
      </c>
      <c r="O105" s="80">
        <f>L105/'סכום נכסי הקרן'!$C$42</f>
        <v>7.4088474432548504E-5</v>
      </c>
    </row>
    <row r="106" spans="2:15">
      <c r="B106" s="100" t="s">
        <v>1360</v>
      </c>
      <c r="C106" s="72" t="s">
        <v>1361</v>
      </c>
      <c r="D106" s="82" t="s">
        <v>115</v>
      </c>
      <c r="E106" s="82" t="s">
        <v>303</v>
      </c>
      <c r="F106" s="72" t="s">
        <v>1362</v>
      </c>
      <c r="G106" s="82" t="s">
        <v>790</v>
      </c>
      <c r="H106" s="82" t="s">
        <v>128</v>
      </c>
      <c r="I106" s="102">
        <v>11.696561999999998</v>
      </c>
      <c r="J106" s="81">
        <v>9.9999999999999995E-7</v>
      </c>
      <c r="K106" s="72"/>
      <c r="L106" s="102">
        <v>1.1000000000000001E-8</v>
      </c>
      <c r="M106" s="80">
        <v>7.3985278294878135E-6</v>
      </c>
      <c r="N106" s="80">
        <f t="shared" si="3"/>
        <v>2.5633534968507146E-12</v>
      </c>
      <c r="O106" s="80">
        <f>L106/'סכום נכסי הקרן'!$C$42</f>
        <v>2.1284042026651319E-13</v>
      </c>
    </row>
    <row r="107" spans="2:15">
      <c r="B107" s="100" t="s">
        <v>1363</v>
      </c>
      <c r="C107" s="72" t="s">
        <v>1364</v>
      </c>
      <c r="D107" s="82" t="s">
        <v>115</v>
      </c>
      <c r="E107" s="82" t="s">
        <v>303</v>
      </c>
      <c r="F107" s="72" t="s">
        <v>1365</v>
      </c>
      <c r="G107" s="82" t="s">
        <v>1173</v>
      </c>
      <c r="H107" s="82" t="s">
        <v>128</v>
      </c>
      <c r="I107" s="102">
        <v>89.584450000000004</v>
      </c>
      <c r="J107" s="81">
        <v>4147</v>
      </c>
      <c r="K107" s="72"/>
      <c r="L107" s="102">
        <v>3.7150671499999999</v>
      </c>
      <c r="M107" s="80">
        <v>3.131007089886406E-6</v>
      </c>
      <c r="N107" s="80">
        <f t="shared" si="3"/>
        <v>8.6573003363524692E-4</v>
      </c>
      <c r="O107" s="80">
        <f>L107/'סכום נכסי הקרן'!$C$42</f>
        <v>7.1883313956756117E-5</v>
      </c>
    </row>
    <row r="108" spans="2:15">
      <c r="B108" s="100" t="s">
        <v>1366</v>
      </c>
      <c r="C108" s="72" t="s">
        <v>1367</v>
      </c>
      <c r="D108" s="82" t="s">
        <v>115</v>
      </c>
      <c r="E108" s="82" t="s">
        <v>303</v>
      </c>
      <c r="F108" s="72" t="s">
        <v>1368</v>
      </c>
      <c r="G108" s="82" t="s">
        <v>1173</v>
      </c>
      <c r="H108" s="82" t="s">
        <v>128</v>
      </c>
      <c r="I108" s="102">
        <v>214.7261</v>
      </c>
      <c r="J108" s="81">
        <v>1348</v>
      </c>
      <c r="K108" s="72"/>
      <c r="L108" s="102">
        <v>2.8945078290000001</v>
      </c>
      <c r="M108" s="80">
        <v>2.1974572972964121E-6</v>
      </c>
      <c r="N108" s="80">
        <f t="shared" si="3"/>
        <v>6.7451334228444727E-4</v>
      </c>
      <c r="O108" s="80">
        <f>L108/'סכום נכסי הקרן'!$C$42</f>
        <v>5.6006205708097514E-5</v>
      </c>
    </row>
    <row r="109" spans="2:15">
      <c r="B109" s="100" t="s">
        <v>1369</v>
      </c>
      <c r="C109" s="72" t="s">
        <v>1370</v>
      </c>
      <c r="D109" s="82" t="s">
        <v>115</v>
      </c>
      <c r="E109" s="82" t="s">
        <v>303</v>
      </c>
      <c r="F109" s="72" t="s">
        <v>1371</v>
      </c>
      <c r="G109" s="82" t="s">
        <v>149</v>
      </c>
      <c r="H109" s="82" t="s">
        <v>128</v>
      </c>
      <c r="I109" s="102">
        <v>81.063340999999994</v>
      </c>
      <c r="J109" s="81">
        <v>594.1</v>
      </c>
      <c r="K109" s="72"/>
      <c r="L109" s="102">
        <v>0.48159731099999997</v>
      </c>
      <c r="M109" s="80">
        <v>1.3437670906337359E-5</v>
      </c>
      <c r="N109" s="80">
        <f t="shared" si="3"/>
        <v>1.122276501114319E-4</v>
      </c>
      <c r="O109" s="80">
        <f>L109/'סכום נכסי הקרן'!$C$42</f>
        <v>9.3184885520420575E-6</v>
      </c>
    </row>
    <row r="110" spans="2:15">
      <c r="B110" s="100" t="s">
        <v>1372</v>
      </c>
      <c r="C110" s="72" t="s">
        <v>1373</v>
      </c>
      <c r="D110" s="82" t="s">
        <v>115</v>
      </c>
      <c r="E110" s="82" t="s">
        <v>303</v>
      </c>
      <c r="F110" s="72" t="s">
        <v>1374</v>
      </c>
      <c r="G110" s="82" t="s">
        <v>151</v>
      </c>
      <c r="H110" s="82" t="s">
        <v>128</v>
      </c>
      <c r="I110" s="102">
        <v>185.22840800000003</v>
      </c>
      <c r="J110" s="81">
        <v>1901</v>
      </c>
      <c r="K110" s="72"/>
      <c r="L110" s="102">
        <v>3.5211920270000001</v>
      </c>
      <c r="M110" s="80">
        <v>8.3291375367682676E-6</v>
      </c>
      <c r="N110" s="80">
        <f t="shared" si="3"/>
        <v>8.2055089959030044E-4</v>
      </c>
      <c r="O110" s="80">
        <f>L110/'סכום נכסי הקרן'!$C$42</f>
        <v>6.8131999169615944E-5</v>
      </c>
    </row>
    <row r="111" spans="2:15">
      <c r="B111" s="100" t="s">
        <v>1375</v>
      </c>
      <c r="C111" s="72" t="s">
        <v>1376</v>
      </c>
      <c r="D111" s="82" t="s">
        <v>115</v>
      </c>
      <c r="E111" s="82" t="s">
        <v>303</v>
      </c>
      <c r="F111" s="72" t="s">
        <v>1377</v>
      </c>
      <c r="G111" s="82" t="s">
        <v>478</v>
      </c>
      <c r="H111" s="82" t="s">
        <v>128</v>
      </c>
      <c r="I111" s="102">
        <v>259.30581100000001</v>
      </c>
      <c r="J111" s="81">
        <v>814.7</v>
      </c>
      <c r="K111" s="72"/>
      <c r="L111" s="102">
        <v>2.112564447</v>
      </c>
      <c r="M111" s="80">
        <v>7.5749894294311635E-6</v>
      </c>
      <c r="N111" s="80">
        <f t="shared" si="3"/>
        <v>4.9229540568544955E-4</v>
      </c>
      <c r="O111" s="80">
        <f>L111/'סכום נכסי הקרן'!$C$42</f>
        <v>4.087628224905218E-5</v>
      </c>
    </row>
    <row r="112" spans="2:15">
      <c r="B112" s="100" t="s">
        <v>1378</v>
      </c>
      <c r="C112" s="72" t="s">
        <v>1379</v>
      </c>
      <c r="D112" s="82" t="s">
        <v>115</v>
      </c>
      <c r="E112" s="82" t="s">
        <v>303</v>
      </c>
      <c r="F112" s="72" t="s">
        <v>1380</v>
      </c>
      <c r="G112" s="82" t="s">
        <v>124</v>
      </c>
      <c r="H112" s="82" t="s">
        <v>128</v>
      </c>
      <c r="I112" s="102">
        <v>747.25559999999996</v>
      </c>
      <c r="J112" s="81">
        <v>753.3</v>
      </c>
      <c r="K112" s="72"/>
      <c r="L112" s="102">
        <v>5.629076435</v>
      </c>
      <c r="M112" s="80">
        <v>9.3719063769560065E-6</v>
      </c>
      <c r="N112" s="80">
        <f t="shared" si="3"/>
        <v>1.3117557057906548E-3</v>
      </c>
      <c r="O112" s="80">
        <f>L112/'סכום נכסי הקרן'!$C$42</f>
        <v>1.0891772673979324E-4</v>
      </c>
    </row>
    <row r="113" spans="2:15">
      <c r="B113" s="100" t="s">
        <v>1381</v>
      </c>
      <c r="C113" s="72" t="s">
        <v>1382</v>
      </c>
      <c r="D113" s="82" t="s">
        <v>115</v>
      </c>
      <c r="E113" s="82" t="s">
        <v>303</v>
      </c>
      <c r="F113" s="72" t="s">
        <v>1383</v>
      </c>
      <c r="G113" s="82" t="s">
        <v>478</v>
      </c>
      <c r="H113" s="82" t="s">
        <v>128</v>
      </c>
      <c r="I113" s="102">
        <v>161.89091400000001</v>
      </c>
      <c r="J113" s="81">
        <v>1586</v>
      </c>
      <c r="K113" s="72"/>
      <c r="L113" s="102">
        <v>2.5675898940000002</v>
      </c>
      <c r="M113" s="80">
        <v>1.0664914290186405E-5</v>
      </c>
      <c r="N113" s="80">
        <f t="shared" si="3"/>
        <v>5.9833095756940506E-4</v>
      </c>
      <c r="O113" s="80">
        <f>L113/'סכום נכסי הקרן'!$C$42</f>
        <v>4.9680628373728368E-5</v>
      </c>
    </row>
    <row r="114" spans="2:15">
      <c r="B114" s="100" t="s">
        <v>1384</v>
      </c>
      <c r="C114" s="72" t="s">
        <v>1385</v>
      </c>
      <c r="D114" s="82" t="s">
        <v>115</v>
      </c>
      <c r="E114" s="82" t="s">
        <v>303</v>
      </c>
      <c r="F114" s="72" t="s">
        <v>1386</v>
      </c>
      <c r="G114" s="82" t="s">
        <v>151</v>
      </c>
      <c r="H114" s="82" t="s">
        <v>128</v>
      </c>
      <c r="I114" s="102">
        <v>222.883353</v>
      </c>
      <c r="J114" s="81">
        <v>1607</v>
      </c>
      <c r="K114" s="72"/>
      <c r="L114" s="102">
        <v>3.5817354829999997</v>
      </c>
      <c r="M114" s="80">
        <v>2.4316713467562454E-6</v>
      </c>
      <c r="N114" s="80">
        <f t="shared" si="3"/>
        <v>8.346594704674846E-4</v>
      </c>
      <c r="O114" s="80">
        <f>L114/'סכום נכסי הקרן'!$C$42</f>
        <v>6.9303462316836585E-5</v>
      </c>
    </row>
    <row r="115" spans="2:15">
      <c r="B115" s="100" t="s">
        <v>1387</v>
      </c>
      <c r="C115" s="72" t="s">
        <v>1388</v>
      </c>
      <c r="D115" s="82" t="s">
        <v>115</v>
      </c>
      <c r="E115" s="82" t="s">
        <v>303</v>
      </c>
      <c r="F115" s="72" t="s">
        <v>1389</v>
      </c>
      <c r="G115" s="82" t="s">
        <v>426</v>
      </c>
      <c r="H115" s="82" t="s">
        <v>128</v>
      </c>
      <c r="I115" s="102">
        <v>13096.965727999999</v>
      </c>
      <c r="J115" s="81">
        <v>96.2</v>
      </c>
      <c r="K115" s="72"/>
      <c r="L115" s="102">
        <v>12.599281030999999</v>
      </c>
      <c r="M115" s="80">
        <v>1.1886708593915219E-5</v>
      </c>
      <c r="N115" s="80">
        <f t="shared" si="3"/>
        <v>2.9360373716926106E-3</v>
      </c>
      <c r="O115" s="80">
        <f>L115/'סכום נכסי הקרן'!$C$42</f>
        <v>2.4378511542672246E-4</v>
      </c>
    </row>
    <row r="116" spans="2:15">
      <c r="B116" s="100" t="s">
        <v>1390</v>
      </c>
      <c r="C116" s="72" t="s">
        <v>1391</v>
      </c>
      <c r="D116" s="82" t="s">
        <v>115</v>
      </c>
      <c r="E116" s="82" t="s">
        <v>303</v>
      </c>
      <c r="F116" s="72" t="s">
        <v>1392</v>
      </c>
      <c r="G116" s="82" t="s">
        <v>122</v>
      </c>
      <c r="H116" s="82" t="s">
        <v>128</v>
      </c>
      <c r="I116" s="102">
        <v>152.37308100000001</v>
      </c>
      <c r="J116" s="81">
        <v>615.70000000000005</v>
      </c>
      <c r="K116" s="72"/>
      <c r="L116" s="102">
        <v>0.93816105999999999</v>
      </c>
      <c r="M116" s="80">
        <v>7.6182731363431834E-6</v>
      </c>
      <c r="N116" s="80">
        <f t="shared" si="3"/>
        <v>2.1862167579637934E-4</v>
      </c>
      <c r="O116" s="80">
        <f>L116/'סכום נכסי הקרן'!$C$42</f>
        <v>1.8152599480734315E-5</v>
      </c>
    </row>
    <row r="117" spans="2:15">
      <c r="B117" s="100" t="s">
        <v>1393</v>
      </c>
      <c r="C117" s="72" t="s">
        <v>1394</v>
      </c>
      <c r="D117" s="82" t="s">
        <v>115</v>
      </c>
      <c r="E117" s="82" t="s">
        <v>303</v>
      </c>
      <c r="F117" s="72" t="s">
        <v>1395</v>
      </c>
      <c r="G117" s="82" t="s">
        <v>1173</v>
      </c>
      <c r="H117" s="82" t="s">
        <v>128</v>
      </c>
      <c r="I117" s="102">
        <v>223.87969400000003</v>
      </c>
      <c r="J117" s="81">
        <v>748.4</v>
      </c>
      <c r="K117" s="72"/>
      <c r="L117" s="102">
        <v>1.6755156280000001</v>
      </c>
      <c r="M117" s="80">
        <v>3.2494864249935492E-6</v>
      </c>
      <c r="N117" s="80">
        <f t="shared" si="3"/>
        <v>3.9044898582380188E-4</v>
      </c>
      <c r="O117" s="80">
        <f>L117/'סכום נכסי הקרן'!$C$42</f>
        <v>3.2419768220602796E-5</v>
      </c>
    </row>
    <row r="118" spans="2:15">
      <c r="B118" s="100" t="s">
        <v>1396</v>
      </c>
      <c r="C118" s="72" t="s">
        <v>1397</v>
      </c>
      <c r="D118" s="82" t="s">
        <v>115</v>
      </c>
      <c r="E118" s="82" t="s">
        <v>303</v>
      </c>
      <c r="F118" s="72" t="s">
        <v>1398</v>
      </c>
      <c r="G118" s="82" t="s">
        <v>668</v>
      </c>
      <c r="H118" s="82" t="s">
        <v>128</v>
      </c>
      <c r="I118" s="102">
        <v>112.303415</v>
      </c>
      <c r="J118" s="81">
        <v>1825</v>
      </c>
      <c r="K118" s="72"/>
      <c r="L118" s="102">
        <v>2.0495373330000004</v>
      </c>
      <c r="M118" s="80">
        <v>7.6309343234356394E-6</v>
      </c>
      <c r="N118" s="80">
        <f t="shared" si="3"/>
        <v>4.7760806267923981E-4</v>
      </c>
      <c r="O118" s="80">
        <f>L118/'סכום נכסי הקרן'!$C$42</f>
        <v>3.9656762482511694E-5</v>
      </c>
    </row>
    <row r="119" spans="2:15">
      <c r="B119" s="100" t="s">
        <v>1399</v>
      </c>
      <c r="C119" s="72" t="s">
        <v>1400</v>
      </c>
      <c r="D119" s="82" t="s">
        <v>115</v>
      </c>
      <c r="E119" s="82" t="s">
        <v>303</v>
      </c>
      <c r="F119" s="72" t="s">
        <v>1401</v>
      </c>
      <c r="G119" s="82" t="s">
        <v>124</v>
      </c>
      <c r="H119" s="82" t="s">
        <v>128</v>
      </c>
      <c r="I119" s="102">
        <v>112.396535</v>
      </c>
      <c r="J119" s="81">
        <v>813.7</v>
      </c>
      <c r="K119" s="72"/>
      <c r="L119" s="102">
        <v>0.91457060599999995</v>
      </c>
      <c r="M119" s="80">
        <v>9.7526850212535267E-6</v>
      </c>
      <c r="N119" s="80">
        <f t="shared" si="3"/>
        <v>2.1312434190972514E-4</v>
      </c>
      <c r="O119" s="80">
        <f>L119/'סכום נכסי הקרן'!$C$42</f>
        <v>1.76961447404036E-5</v>
      </c>
    </row>
    <row r="120" spans="2:15">
      <c r="B120" s="100" t="s">
        <v>1402</v>
      </c>
      <c r="C120" s="72" t="s">
        <v>1403</v>
      </c>
      <c r="D120" s="82" t="s">
        <v>115</v>
      </c>
      <c r="E120" s="82" t="s">
        <v>303</v>
      </c>
      <c r="F120" s="72" t="s">
        <v>1404</v>
      </c>
      <c r="G120" s="82" t="s">
        <v>679</v>
      </c>
      <c r="H120" s="82" t="s">
        <v>128</v>
      </c>
      <c r="I120" s="102">
        <v>47.147038000000002</v>
      </c>
      <c r="J120" s="81">
        <v>22160</v>
      </c>
      <c r="K120" s="72"/>
      <c r="L120" s="102">
        <v>10.447783678</v>
      </c>
      <c r="M120" s="80">
        <v>1.291631727865274E-5</v>
      </c>
      <c r="N120" s="80">
        <f t="shared" si="3"/>
        <v>2.4346693477582835E-3</v>
      </c>
      <c r="O120" s="80">
        <f>L120/'סכום נכסי הקרן'!$C$42</f>
        <v>2.021555153526488E-4</v>
      </c>
    </row>
    <row r="121" spans="2:15">
      <c r="B121" s="100" t="s">
        <v>1405</v>
      </c>
      <c r="C121" s="72" t="s">
        <v>1406</v>
      </c>
      <c r="D121" s="82" t="s">
        <v>115</v>
      </c>
      <c r="E121" s="82" t="s">
        <v>303</v>
      </c>
      <c r="F121" s="72" t="s">
        <v>1407</v>
      </c>
      <c r="G121" s="82" t="s">
        <v>668</v>
      </c>
      <c r="H121" s="82" t="s">
        <v>128</v>
      </c>
      <c r="I121" s="102">
        <v>4.736084</v>
      </c>
      <c r="J121" s="81">
        <v>13700</v>
      </c>
      <c r="K121" s="72"/>
      <c r="L121" s="102">
        <v>0.64884350199999996</v>
      </c>
      <c r="M121" s="80">
        <v>1.4244615654843685E-6</v>
      </c>
      <c r="N121" s="80">
        <f t="shared" si="3"/>
        <v>1.5120138725096031E-4</v>
      </c>
      <c r="O121" s="80">
        <f>L121/'סכום נכסי הקרן'!$C$42</f>
        <v>1.2554556695716015E-5</v>
      </c>
    </row>
    <row r="122" spans="2:15">
      <c r="B122" s="100" t="s">
        <v>1408</v>
      </c>
      <c r="C122" s="72" t="s">
        <v>1409</v>
      </c>
      <c r="D122" s="82" t="s">
        <v>115</v>
      </c>
      <c r="E122" s="82" t="s">
        <v>303</v>
      </c>
      <c r="F122" s="72" t="s">
        <v>1410</v>
      </c>
      <c r="G122" s="82" t="s">
        <v>123</v>
      </c>
      <c r="H122" s="82" t="s">
        <v>128</v>
      </c>
      <c r="I122" s="102">
        <v>304.57975399999998</v>
      </c>
      <c r="J122" s="81">
        <v>971.2</v>
      </c>
      <c r="K122" s="72"/>
      <c r="L122" s="102">
        <v>2.9580785710000002</v>
      </c>
      <c r="M122" s="80">
        <v>7.6875045794298331E-6</v>
      </c>
      <c r="N122" s="80">
        <f t="shared" si="3"/>
        <v>6.893273680847286E-4</v>
      </c>
      <c r="O122" s="80">
        <f>L122/'סכום נכסי הקרן'!$C$42</f>
        <v>5.7236244203000614E-5</v>
      </c>
    </row>
    <row r="123" spans="2:15">
      <c r="B123" s="100" t="s">
        <v>1411</v>
      </c>
      <c r="C123" s="72" t="s">
        <v>1412</v>
      </c>
      <c r="D123" s="82" t="s">
        <v>115</v>
      </c>
      <c r="E123" s="82" t="s">
        <v>303</v>
      </c>
      <c r="F123" s="72" t="s">
        <v>1413</v>
      </c>
      <c r="G123" s="82" t="s">
        <v>790</v>
      </c>
      <c r="H123" s="82" t="s">
        <v>128</v>
      </c>
      <c r="I123" s="102">
        <v>58.260069999999999</v>
      </c>
      <c r="J123" s="81">
        <v>7175</v>
      </c>
      <c r="K123" s="72"/>
      <c r="L123" s="102">
        <v>4.1801600409999997</v>
      </c>
      <c r="M123" s="80">
        <v>6.5841137031899569E-6</v>
      </c>
      <c r="N123" s="80">
        <f t="shared" si="3"/>
        <v>9.7411162349936135E-4</v>
      </c>
      <c r="O123" s="80">
        <f>L123/'סכום נכסי הקרן'!$C$42</f>
        <v>8.0882456355247715E-5</v>
      </c>
    </row>
    <row r="124" spans="2:15">
      <c r="B124" s="100" t="s">
        <v>1414</v>
      </c>
      <c r="C124" s="72" t="s">
        <v>1415</v>
      </c>
      <c r="D124" s="82" t="s">
        <v>115</v>
      </c>
      <c r="E124" s="82" t="s">
        <v>303</v>
      </c>
      <c r="F124" s="72" t="s">
        <v>648</v>
      </c>
      <c r="G124" s="82" t="s">
        <v>357</v>
      </c>
      <c r="H124" s="82" t="s">
        <v>128</v>
      </c>
      <c r="I124" s="102">
        <v>1596.6936129999999</v>
      </c>
      <c r="J124" s="81">
        <v>191</v>
      </c>
      <c r="K124" s="72"/>
      <c r="L124" s="102">
        <v>3.0496848009999997</v>
      </c>
      <c r="M124" s="80">
        <v>2.550607713911704E-6</v>
      </c>
      <c r="N124" s="80">
        <f t="shared" si="3"/>
        <v>7.1067456353962036E-4</v>
      </c>
      <c r="O124" s="80">
        <f>L124/'סכום נכסי הקרן'!$C$42</f>
        <v>5.9008744975021594E-5</v>
      </c>
    </row>
    <row r="125" spans="2:15">
      <c r="B125" s="100" t="s">
        <v>1418</v>
      </c>
      <c r="C125" s="72" t="s">
        <v>1419</v>
      </c>
      <c r="D125" s="82" t="s">
        <v>115</v>
      </c>
      <c r="E125" s="82" t="s">
        <v>303</v>
      </c>
      <c r="F125" s="72" t="s">
        <v>1420</v>
      </c>
      <c r="G125" s="82" t="s">
        <v>123</v>
      </c>
      <c r="H125" s="82" t="s">
        <v>128</v>
      </c>
      <c r="I125" s="102">
        <v>498.24340100000001</v>
      </c>
      <c r="J125" s="81">
        <v>37.9</v>
      </c>
      <c r="K125" s="72"/>
      <c r="L125" s="102">
        <v>0.18883424899999998</v>
      </c>
      <c r="M125" s="80">
        <v>2.849632707648651E-6</v>
      </c>
      <c r="N125" s="80">
        <f t="shared" si="3"/>
        <v>4.4004448409029859E-5</v>
      </c>
      <c r="O125" s="80">
        <f>L125/'סכום נכסי הקרן'!$C$42</f>
        <v>3.6537782652610355E-6</v>
      </c>
    </row>
    <row r="126" spans="2:15">
      <c r="B126" s="100" t="s">
        <v>1421</v>
      </c>
      <c r="C126" s="72" t="s">
        <v>1422</v>
      </c>
      <c r="D126" s="82" t="s">
        <v>115</v>
      </c>
      <c r="E126" s="82" t="s">
        <v>303</v>
      </c>
      <c r="F126" s="72" t="s">
        <v>653</v>
      </c>
      <c r="G126" s="82" t="s">
        <v>151</v>
      </c>
      <c r="H126" s="82" t="s">
        <v>128</v>
      </c>
      <c r="I126" s="102">
        <v>619.13958500000001</v>
      </c>
      <c r="J126" s="81">
        <v>355</v>
      </c>
      <c r="K126" s="72"/>
      <c r="L126" s="102">
        <v>2.197945528</v>
      </c>
      <c r="M126" s="80">
        <v>4.8370280078125003E-6</v>
      </c>
      <c r="N126" s="80">
        <f t="shared" si="3"/>
        <v>5.1219194137147172E-4</v>
      </c>
      <c r="O126" s="80">
        <f>L126/'סכום נכסי הקרן'!$C$42</f>
        <v>4.2528331809311198E-5</v>
      </c>
    </row>
    <row r="127" spans="2:15">
      <c r="B127" s="100" t="s">
        <v>1423</v>
      </c>
      <c r="C127" s="72" t="s">
        <v>1424</v>
      </c>
      <c r="D127" s="82" t="s">
        <v>115</v>
      </c>
      <c r="E127" s="82" t="s">
        <v>303</v>
      </c>
      <c r="F127" s="72" t="s">
        <v>1425</v>
      </c>
      <c r="G127" s="82" t="s">
        <v>151</v>
      </c>
      <c r="H127" s="82" t="s">
        <v>128</v>
      </c>
      <c r="I127" s="102">
        <v>95.227188000000012</v>
      </c>
      <c r="J127" s="81">
        <v>9199</v>
      </c>
      <c r="K127" s="72"/>
      <c r="L127" s="102">
        <v>8.7599490239999991</v>
      </c>
      <c r="M127" s="80">
        <v>3.6763066754944907E-6</v>
      </c>
      <c r="N127" s="80">
        <f t="shared" si="3"/>
        <v>2.0413496329913091E-3</v>
      </c>
      <c r="O127" s="80">
        <f>L127/'סכום נכסי הקרן'!$C$42</f>
        <v>1.6949738470739924E-4</v>
      </c>
    </row>
    <row r="128" spans="2:15">
      <c r="B128" s="100" t="s">
        <v>1426</v>
      </c>
      <c r="C128" s="72" t="s">
        <v>1427</v>
      </c>
      <c r="D128" s="82" t="s">
        <v>115</v>
      </c>
      <c r="E128" s="82" t="s">
        <v>303</v>
      </c>
      <c r="F128" s="72" t="s">
        <v>1428</v>
      </c>
      <c r="G128" s="82" t="s">
        <v>151</v>
      </c>
      <c r="H128" s="82" t="s">
        <v>128</v>
      </c>
      <c r="I128" s="102">
        <v>109.143961</v>
      </c>
      <c r="J128" s="81">
        <v>3298</v>
      </c>
      <c r="K128" s="72"/>
      <c r="L128" s="102">
        <v>3.5995678450000002</v>
      </c>
      <c r="M128" s="80">
        <v>6.354756578686895E-6</v>
      </c>
      <c r="N128" s="80">
        <f t="shared" si="3"/>
        <v>8.3881498387564915E-4</v>
      </c>
      <c r="O128" s="80">
        <f>L128/'סכום נכסי הקרן'!$C$42</f>
        <v>6.9648502991602465E-5</v>
      </c>
    </row>
    <row r="129" spans="2:15">
      <c r="B129" s="100" t="s">
        <v>1429</v>
      </c>
      <c r="C129" s="72" t="s">
        <v>1430</v>
      </c>
      <c r="D129" s="82" t="s">
        <v>115</v>
      </c>
      <c r="E129" s="82" t="s">
        <v>303</v>
      </c>
      <c r="F129" s="72" t="s">
        <v>1431</v>
      </c>
      <c r="G129" s="82" t="s">
        <v>123</v>
      </c>
      <c r="H129" s="82" t="s">
        <v>128</v>
      </c>
      <c r="I129" s="102">
        <v>84.656300000000016</v>
      </c>
      <c r="J129" s="81">
        <v>6502</v>
      </c>
      <c r="K129" s="72"/>
      <c r="L129" s="102">
        <v>5.5043525950000003</v>
      </c>
      <c r="M129" s="80">
        <v>7.7710018990493016E-6</v>
      </c>
      <c r="N129" s="80">
        <f t="shared" si="3"/>
        <v>1.2826910429356868E-3</v>
      </c>
      <c r="O129" s="80">
        <f>L129/'סכום נכסי הקרן'!$C$42</f>
        <v>1.065044290558975E-4</v>
      </c>
    </row>
    <row r="130" spans="2:15">
      <c r="B130" s="100" t="s">
        <v>1432</v>
      </c>
      <c r="C130" s="72" t="s">
        <v>1433</v>
      </c>
      <c r="D130" s="82" t="s">
        <v>115</v>
      </c>
      <c r="E130" s="82" t="s">
        <v>303</v>
      </c>
      <c r="F130" s="72" t="s">
        <v>1434</v>
      </c>
      <c r="G130" s="82" t="s">
        <v>1201</v>
      </c>
      <c r="H130" s="82" t="s">
        <v>128</v>
      </c>
      <c r="I130" s="102">
        <v>50.341332000000001</v>
      </c>
      <c r="J130" s="81">
        <v>7000</v>
      </c>
      <c r="K130" s="72"/>
      <c r="L130" s="102">
        <v>3.523893224</v>
      </c>
      <c r="M130" s="80">
        <v>4.7804155148012332E-6</v>
      </c>
      <c r="N130" s="80">
        <f t="shared" si="3"/>
        <v>8.211803652971761E-4</v>
      </c>
      <c r="O130" s="80">
        <f>L130/'סכום נכסי הקרן'!$C$42</f>
        <v>6.8184264979134361E-5</v>
      </c>
    </row>
    <row r="131" spans="2:15">
      <c r="B131" s="100" t="s">
        <v>1435</v>
      </c>
      <c r="C131" s="72" t="s">
        <v>1436</v>
      </c>
      <c r="D131" s="82" t="s">
        <v>115</v>
      </c>
      <c r="E131" s="82" t="s">
        <v>303</v>
      </c>
      <c r="F131" s="72" t="s">
        <v>1437</v>
      </c>
      <c r="G131" s="82" t="s">
        <v>478</v>
      </c>
      <c r="H131" s="82" t="s">
        <v>128</v>
      </c>
      <c r="I131" s="102">
        <v>766.41600000000005</v>
      </c>
      <c r="J131" s="81">
        <v>1027</v>
      </c>
      <c r="K131" s="72"/>
      <c r="L131" s="102">
        <v>7.8710923199999998</v>
      </c>
      <c r="M131" s="80">
        <v>7.6641600000000008E-6</v>
      </c>
      <c r="N131" s="80">
        <f t="shared" si="3"/>
        <v>1.8342174565915274E-3</v>
      </c>
      <c r="O131" s="80">
        <f>L131/'סכום נכסי הקרן'!$C$42</f>
        <v>1.5229878157684763E-4</v>
      </c>
    </row>
    <row r="132" spans="2:15">
      <c r="B132" s="100" t="s">
        <v>1438</v>
      </c>
      <c r="C132" s="72" t="s">
        <v>1439</v>
      </c>
      <c r="D132" s="82" t="s">
        <v>115</v>
      </c>
      <c r="E132" s="82" t="s">
        <v>303</v>
      </c>
      <c r="F132" s="72" t="s">
        <v>1440</v>
      </c>
      <c r="G132" s="82" t="s">
        <v>679</v>
      </c>
      <c r="H132" s="82" t="s">
        <v>128</v>
      </c>
      <c r="I132" s="102">
        <v>1.465103</v>
      </c>
      <c r="J132" s="81">
        <v>81.900000000000006</v>
      </c>
      <c r="K132" s="72"/>
      <c r="L132" s="102">
        <v>1.199919E-3</v>
      </c>
      <c r="M132" s="80">
        <v>2.1370884515920775E-7</v>
      </c>
      <c r="N132" s="80">
        <f t="shared" si="3"/>
        <v>2.7961968768978291E-7</v>
      </c>
      <c r="O132" s="80">
        <f>L132/'סכום נכסי הקרן'!$C$42</f>
        <v>2.3217387658706748E-8</v>
      </c>
    </row>
    <row r="133" spans="2:15">
      <c r="B133" s="100" t="s">
        <v>1441</v>
      </c>
      <c r="C133" s="72" t="s">
        <v>1442</v>
      </c>
      <c r="D133" s="82" t="s">
        <v>115</v>
      </c>
      <c r="E133" s="82" t="s">
        <v>303</v>
      </c>
      <c r="F133" s="72" t="s">
        <v>1443</v>
      </c>
      <c r="G133" s="82" t="s">
        <v>478</v>
      </c>
      <c r="H133" s="82" t="s">
        <v>128</v>
      </c>
      <c r="I133" s="102">
        <v>70.731286999999995</v>
      </c>
      <c r="J133" s="81">
        <v>710.3</v>
      </c>
      <c r="K133" s="72"/>
      <c r="L133" s="102">
        <v>0.50240433300000009</v>
      </c>
      <c r="M133" s="80">
        <v>4.7126314547401386E-6</v>
      </c>
      <c r="N133" s="80">
        <f t="shared" si="3"/>
        <v>1.1707635489350009E-4</v>
      </c>
      <c r="O133" s="80">
        <f>L133/'סכום נכסי הקרן'!$C$42</f>
        <v>9.7210863072215681E-6</v>
      </c>
    </row>
    <row r="134" spans="2:15">
      <c r="B134" s="100" t="s">
        <v>1444</v>
      </c>
      <c r="C134" s="72" t="s">
        <v>1445</v>
      </c>
      <c r="D134" s="82" t="s">
        <v>115</v>
      </c>
      <c r="E134" s="82" t="s">
        <v>303</v>
      </c>
      <c r="F134" s="72" t="s">
        <v>1446</v>
      </c>
      <c r="G134" s="82" t="s">
        <v>478</v>
      </c>
      <c r="H134" s="82" t="s">
        <v>128</v>
      </c>
      <c r="I134" s="102">
        <v>155.18170799999999</v>
      </c>
      <c r="J134" s="81">
        <v>2944</v>
      </c>
      <c r="K134" s="72"/>
      <c r="L134" s="102">
        <v>4.5685494900000005</v>
      </c>
      <c r="M134" s="80">
        <v>6.0322165329659257E-6</v>
      </c>
      <c r="N134" s="80">
        <f t="shared" si="3"/>
        <v>1.0646188464297317E-3</v>
      </c>
      <c r="O134" s="80">
        <f>L134/'סכום נכסי הקרן'!$C$42</f>
        <v>8.8397453950905865E-5</v>
      </c>
    </row>
    <row r="135" spans="2:15">
      <c r="B135" s="100" t="s">
        <v>1447</v>
      </c>
      <c r="C135" s="72" t="s">
        <v>1448</v>
      </c>
      <c r="D135" s="82" t="s">
        <v>115</v>
      </c>
      <c r="E135" s="82" t="s">
        <v>303</v>
      </c>
      <c r="F135" s="72" t="s">
        <v>1449</v>
      </c>
      <c r="G135" s="82" t="s">
        <v>125</v>
      </c>
      <c r="H135" s="82" t="s">
        <v>128</v>
      </c>
      <c r="I135" s="102">
        <v>2166.3605670000002</v>
      </c>
      <c r="J135" s="81">
        <v>320.60000000000002</v>
      </c>
      <c r="K135" s="72"/>
      <c r="L135" s="102">
        <v>6.9453519770000005</v>
      </c>
      <c r="M135" s="80">
        <v>9.2513125730795055E-6</v>
      </c>
      <c r="N135" s="80">
        <f t="shared" si="3"/>
        <v>1.6184902070092702E-3</v>
      </c>
      <c r="O135" s="80">
        <f>L135/'סכום נכסי הקרן'!$C$42</f>
        <v>1.3438651215304893E-4</v>
      </c>
    </row>
    <row r="136" spans="2:15">
      <c r="B136" s="100" t="s">
        <v>1450</v>
      </c>
      <c r="C136" s="72" t="s">
        <v>1451</v>
      </c>
      <c r="D136" s="82" t="s">
        <v>115</v>
      </c>
      <c r="E136" s="82" t="s">
        <v>303</v>
      </c>
      <c r="F136" s="72" t="s">
        <v>1452</v>
      </c>
      <c r="G136" s="82" t="s">
        <v>790</v>
      </c>
      <c r="H136" s="82" t="s">
        <v>128</v>
      </c>
      <c r="I136" s="102">
        <v>13.450313</v>
      </c>
      <c r="J136" s="81">
        <v>26140</v>
      </c>
      <c r="K136" s="72"/>
      <c r="L136" s="102">
        <v>3.5159119209999998</v>
      </c>
      <c r="M136" s="80">
        <v>5.8544657217038929E-6</v>
      </c>
      <c r="N136" s="80">
        <f t="shared" si="3"/>
        <v>8.1932046521040558E-4</v>
      </c>
      <c r="O136" s="80">
        <f>L136/'סכום נכסי הקרן'!$C$42</f>
        <v>6.8029833716880332E-5</v>
      </c>
    </row>
    <row r="137" spans="2:15">
      <c r="B137" s="100" t="s">
        <v>1453</v>
      </c>
      <c r="C137" s="72" t="s">
        <v>1454</v>
      </c>
      <c r="D137" s="82" t="s">
        <v>115</v>
      </c>
      <c r="E137" s="82" t="s">
        <v>303</v>
      </c>
      <c r="F137" s="72" t="s">
        <v>1455</v>
      </c>
      <c r="G137" s="82" t="s">
        <v>149</v>
      </c>
      <c r="H137" s="82" t="s">
        <v>128</v>
      </c>
      <c r="I137" s="102">
        <v>1.8999999999999998E-4</v>
      </c>
      <c r="J137" s="81">
        <v>4958</v>
      </c>
      <c r="K137" s="72"/>
      <c r="L137" s="102">
        <v>9.4050000000000006E-6</v>
      </c>
      <c r="M137" s="80">
        <v>2.3036920909400638E-11</v>
      </c>
      <c r="N137" s="80">
        <f t="shared" si="3"/>
        <v>2.1916672398073606E-9</v>
      </c>
      <c r="O137" s="80">
        <f>L137/'סכום נכסי הקרן'!$C$42</f>
        <v>1.8197855932786876E-10</v>
      </c>
    </row>
    <row r="138" spans="2:15">
      <c r="B138" s="100" t="s">
        <v>1456</v>
      </c>
      <c r="C138" s="72" t="s">
        <v>1457</v>
      </c>
      <c r="D138" s="82" t="s">
        <v>115</v>
      </c>
      <c r="E138" s="82" t="s">
        <v>303</v>
      </c>
      <c r="F138" s="72" t="s">
        <v>1458</v>
      </c>
      <c r="G138" s="82" t="s">
        <v>478</v>
      </c>
      <c r="H138" s="82" t="s">
        <v>128</v>
      </c>
      <c r="I138" s="102">
        <v>793.21584299999984</v>
      </c>
      <c r="J138" s="81">
        <v>870</v>
      </c>
      <c r="K138" s="72"/>
      <c r="L138" s="102">
        <v>6.9009778350000008</v>
      </c>
      <c r="M138" s="80">
        <v>9.3451166043323768E-6</v>
      </c>
      <c r="N138" s="80">
        <f t="shared" ref="N138:N196" si="4">IFERROR(L138/$L$11,0)</f>
        <v>1.6081496059124113E-3</v>
      </c>
      <c r="O138" s="80">
        <f>L138/'סכום נכסי הקרן'!$C$42</f>
        <v>1.3352791115011747E-4</v>
      </c>
    </row>
    <row r="139" spans="2:15">
      <c r="B139" s="100" t="s">
        <v>1459</v>
      </c>
      <c r="C139" s="72" t="s">
        <v>1460</v>
      </c>
      <c r="D139" s="82" t="s">
        <v>115</v>
      </c>
      <c r="E139" s="82" t="s">
        <v>303</v>
      </c>
      <c r="F139" s="72" t="s">
        <v>1461</v>
      </c>
      <c r="G139" s="82" t="s">
        <v>357</v>
      </c>
      <c r="H139" s="82" t="s">
        <v>128</v>
      </c>
      <c r="I139" s="102">
        <v>814.31700000000001</v>
      </c>
      <c r="J139" s="81">
        <v>1339</v>
      </c>
      <c r="K139" s="72"/>
      <c r="L139" s="102">
        <v>10.90370463</v>
      </c>
      <c r="M139" s="80">
        <v>1.3112995169082126E-5</v>
      </c>
      <c r="N139" s="80">
        <f t="shared" si="4"/>
        <v>2.5409135810852568E-3</v>
      </c>
      <c r="O139" s="80">
        <f>L139/'סכום נכסי הקרן'!$C$42</f>
        <v>2.1097718871919321E-4</v>
      </c>
    </row>
    <row r="140" spans="2:15">
      <c r="B140" s="100" t="s">
        <v>1462</v>
      </c>
      <c r="C140" s="72" t="s">
        <v>1463</v>
      </c>
      <c r="D140" s="82" t="s">
        <v>115</v>
      </c>
      <c r="E140" s="82" t="s">
        <v>303</v>
      </c>
      <c r="F140" s="72" t="s">
        <v>1464</v>
      </c>
      <c r="G140" s="82" t="s">
        <v>478</v>
      </c>
      <c r="H140" s="82" t="s">
        <v>128</v>
      </c>
      <c r="I140" s="102">
        <v>187.82863499999999</v>
      </c>
      <c r="J140" s="81">
        <v>1525</v>
      </c>
      <c r="K140" s="72"/>
      <c r="L140" s="102">
        <v>2.86438668</v>
      </c>
      <c r="M140" s="80">
        <v>1.1306110207536017E-5</v>
      </c>
      <c r="N140" s="80">
        <f t="shared" si="4"/>
        <v>6.6749414659187344E-4</v>
      </c>
      <c r="O140" s="80">
        <f>L140/'סכום נכסי הקרן'!$C$42</f>
        <v>5.5423387707000213E-5</v>
      </c>
    </row>
    <row r="141" spans="2:15">
      <c r="B141" s="100" t="s">
        <v>1465</v>
      </c>
      <c r="C141" s="72" t="s">
        <v>1466</v>
      </c>
      <c r="D141" s="82" t="s">
        <v>115</v>
      </c>
      <c r="E141" s="82" t="s">
        <v>303</v>
      </c>
      <c r="F141" s="72" t="s">
        <v>1467</v>
      </c>
      <c r="G141" s="82" t="s">
        <v>790</v>
      </c>
      <c r="H141" s="82" t="s">
        <v>128</v>
      </c>
      <c r="I141" s="102">
        <v>970.80410600000005</v>
      </c>
      <c r="J141" s="81">
        <v>8</v>
      </c>
      <c r="K141" s="72"/>
      <c r="L141" s="102">
        <v>7.766432899999999E-2</v>
      </c>
      <c r="M141" s="80">
        <v>2.3577260792797633E-6</v>
      </c>
      <c r="N141" s="80">
        <f t="shared" si="4"/>
        <v>1.8098284483883118E-5</v>
      </c>
      <c r="O141" s="80">
        <f>L141/'סכום נכסי הקרן'!$C$42</f>
        <v>1.5027371294615221E-6</v>
      </c>
    </row>
    <row r="142" spans="2:15">
      <c r="B142" s="100" t="s">
        <v>1468</v>
      </c>
      <c r="C142" s="72" t="s">
        <v>1469</v>
      </c>
      <c r="D142" s="82" t="s">
        <v>115</v>
      </c>
      <c r="E142" s="82" t="s">
        <v>303</v>
      </c>
      <c r="F142" s="72" t="s">
        <v>865</v>
      </c>
      <c r="G142" s="82" t="s">
        <v>122</v>
      </c>
      <c r="H142" s="82" t="s">
        <v>128</v>
      </c>
      <c r="I142" s="102">
        <v>636.17710899999997</v>
      </c>
      <c r="J142" s="81">
        <v>273.8</v>
      </c>
      <c r="K142" s="72"/>
      <c r="L142" s="102">
        <v>1.741852924</v>
      </c>
      <c r="M142" s="80">
        <v>7.1888012684385484E-6</v>
      </c>
      <c r="N142" s="80">
        <f t="shared" si="4"/>
        <v>4.059077076122765E-4</v>
      </c>
      <c r="O142" s="80">
        <f>L142/'סכום נכסי הקרן'!$C$42</f>
        <v>3.3703337126055891E-5</v>
      </c>
    </row>
    <row r="143" spans="2:15">
      <c r="B143" s="71"/>
      <c r="C143" s="72"/>
      <c r="D143" s="72"/>
      <c r="E143" s="72"/>
      <c r="F143" s="72"/>
      <c r="G143" s="72"/>
      <c r="H143" s="72"/>
      <c r="I143" s="102"/>
      <c r="J143" s="81"/>
      <c r="K143" s="72"/>
      <c r="L143" s="72"/>
      <c r="M143" s="72"/>
      <c r="N143" s="80"/>
      <c r="O143" s="72"/>
    </row>
    <row r="144" spans="2:15">
      <c r="B144" s="99" t="s">
        <v>190</v>
      </c>
      <c r="C144" s="70"/>
      <c r="D144" s="70"/>
      <c r="E144" s="70"/>
      <c r="F144" s="70"/>
      <c r="G144" s="70"/>
      <c r="H144" s="70"/>
      <c r="I144" s="101"/>
      <c r="J144" s="79"/>
      <c r="K144" s="101">
        <v>0.49601159399999994</v>
      </c>
      <c r="L144" s="101">
        <f>L145+L171</f>
        <v>1943.1190997589993</v>
      </c>
      <c r="M144" s="70"/>
      <c r="N144" s="78">
        <f t="shared" si="4"/>
        <v>0.45280919446951295</v>
      </c>
      <c r="O144" s="78">
        <f>L144/'סכום נכסי הקרן'!$C$42</f>
        <v>3.7597662347326741E-2</v>
      </c>
    </row>
    <row r="145" spans="2:15">
      <c r="B145" s="85" t="s">
        <v>64</v>
      </c>
      <c r="C145" s="70"/>
      <c r="D145" s="70"/>
      <c r="E145" s="70"/>
      <c r="F145" s="70"/>
      <c r="G145" s="70"/>
      <c r="H145" s="70"/>
      <c r="I145" s="101"/>
      <c r="J145" s="79"/>
      <c r="K145" s="101">
        <v>9.4865100000000001E-4</v>
      </c>
      <c r="L145" s="101">
        <f>SUM(L146:L169)</f>
        <v>481.67070827399994</v>
      </c>
      <c r="M145" s="70"/>
      <c r="N145" s="78">
        <f t="shared" si="4"/>
        <v>0.11224475403497436</v>
      </c>
      <c r="O145" s="78">
        <f>L145/'סכום נכסי הקרן'!$C$42</f>
        <v>9.3199087253733829E-3</v>
      </c>
    </row>
    <row r="146" spans="2:15">
      <c r="B146" s="100" t="s">
        <v>1470</v>
      </c>
      <c r="C146" s="72" t="s">
        <v>1471</v>
      </c>
      <c r="D146" s="82" t="s">
        <v>1472</v>
      </c>
      <c r="E146" s="82" t="s">
        <v>877</v>
      </c>
      <c r="F146" s="72" t="s">
        <v>1221</v>
      </c>
      <c r="G146" s="82" t="s">
        <v>153</v>
      </c>
      <c r="H146" s="82" t="s">
        <v>127</v>
      </c>
      <c r="I146" s="102">
        <v>193.08155399999998</v>
      </c>
      <c r="J146" s="81">
        <v>1052</v>
      </c>
      <c r="K146" s="72"/>
      <c r="L146" s="102">
        <v>6.530365711</v>
      </c>
      <c r="M146" s="80">
        <v>5.4997073710952368E-6</v>
      </c>
      <c r="N146" s="80">
        <f t="shared" si="4"/>
        <v>1.521785071000532E-3</v>
      </c>
      <c r="O146" s="80">
        <f>L146/'סכום נכסי הקרן'!$C$42</f>
        <v>1.263568893112061E-4</v>
      </c>
    </row>
    <row r="147" spans="2:15">
      <c r="B147" s="100" t="s">
        <v>1473</v>
      </c>
      <c r="C147" s="72" t="s">
        <v>1474</v>
      </c>
      <c r="D147" s="82" t="s">
        <v>1475</v>
      </c>
      <c r="E147" s="82" t="s">
        <v>877</v>
      </c>
      <c r="F147" s="72" t="s">
        <v>1476</v>
      </c>
      <c r="G147" s="82" t="s">
        <v>1477</v>
      </c>
      <c r="H147" s="82" t="s">
        <v>127</v>
      </c>
      <c r="I147" s="102">
        <v>17.656309</v>
      </c>
      <c r="J147" s="81">
        <v>2755</v>
      </c>
      <c r="K147" s="72"/>
      <c r="L147" s="102">
        <v>1.563876636</v>
      </c>
      <c r="M147" s="80">
        <v>5.4019403444820949E-7</v>
      </c>
      <c r="N147" s="80">
        <f t="shared" si="4"/>
        <v>3.6443351304852109E-4</v>
      </c>
      <c r="O147" s="80">
        <f>L147/'סכום נכסי הקרן'!$C$42</f>
        <v>3.0259650950110986E-5</v>
      </c>
    </row>
    <row r="148" spans="2:15">
      <c r="B148" s="100" t="s">
        <v>1478</v>
      </c>
      <c r="C148" s="72" t="s">
        <v>1479</v>
      </c>
      <c r="D148" s="82" t="s">
        <v>1472</v>
      </c>
      <c r="E148" s="82" t="s">
        <v>877</v>
      </c>
      <c r="F148" s="72" t="s">
        <v>1480</v>
      </c>
      <c r="G148" s="82" t="s">
        <v>954</v>
      </c>
      <c r="H148" s="82" t="s">
        <v>127</v>
      </c>
      <c r="I148" s="102">
        <v>99.545654999999982</v>
      </c>
      <c r="J148" s="81">
        <v>1289</v>
      </c>
      <c r="K148" s="72"/>
      <c r="L148" s="102">
        <v>4.12530632</v>
      </c>
      <c r="M148" s="80">
        <v>2.8908365223464005E-6</v>
      </c>
      <c r="N148" s="80">
        <f t="shared" si="4"/>
        <v>9.6132894372294106E-4</v>
      </c>
      <c r="O148" s="80">
        <f>L148/'סכום נכסי הקרן'!$C$42</f>
        <v>7.9821084625172979E-5</v>
      </c>
    </row>
    <row r="149" spans="2:15">
      <c r="B149" s="100" t="s">
        <v>1481</v>
      </c>
      <c r="C149" s="72" t="s">
        <v>1482</v>
      </c>
      <c r="D149" s="82" t="s">
        <v>1472</v>
      </c>
      <c r="E149" s="82" t="s">
        <v>877</v>
      </c>
      <c r="F149" s="72" t="s">
        <v>1317</v>
      </c>
      <c r="G149" s="82" t="s">
        <v>1157</v>
      </c>
      <c r="H149" s="82" t="s">
        <v>127</v>
      </c>
      <c r="I149" s="102">
        <v>159.21803800000001</v>
      </c>
      <c r="J149" s="81">
        <v>2191</v>
      </c>
      <c r="K149" s="72"/>
      <c r="L149" s="102">
        <v>11.215422096000001</v>
      </c>
      <c r="M149" s="80">
        <v>3.6825015026118861E-6</v>
      </c>
      <c r="N149" s="80">
        <f t="shared" si="4"/>
        <v>2.613553768039852E-3</v>
      </c>
      <c r="O149" s="80">
        <f>L149/'סכום נכסי הקרן'!$C$42</f>
        <v>2.1700865021627075E-4</v>
      </c>
    </row>
    <row r="150" spans="2:15">
      <c r="B150" s="100" t="s">
        <v>1483</v>
      </c>
      <c r="C150" s="72" t="s">
        <v>1484</v>
      </c>
      <c r="D150" s="82" t="s">
        <v>1472</v>
      </c>
      <c r="E150" s="82" t="s">
        <v>877</v>
      </c>
      <c r="F150" s="72" t="s">
        <v>1485</v>
      </c>
      <c r="G150" s="82" t="s">
        <v>897</v>
      </c>
      <c r="H150" s="82" t="s">
        <v>127</v>
      </c>
      <c r="I150" s="102">
        <v>33.498032000000002</v>
      </c>
      <c r="J150" s="81">
        <v>13291</v>
      </c>
      <c r="K150" s="72"/>
      <c r="L150" s="102">
        <v>14.313898131</v>
      </c>
      <c r="M150" s="80">
        <v>2.3893017131543684E-7</v>
      </c>
      <c r="N150" s="80">
        <f t="shared" si="4"/>
        <v>3.3355982570603413E-3</v>
      </c>
      <c r="O150" s="80">
        <f>L150/'סכום נכסי הקרן'!$C$42</f>
        <v>2.7696146307764523E-4</v>
      </c>
    </row>
    <row r="151" spans="2:15">
      <c r="B151" s="100" t="s">
        <v>1486</v>
      </c>
      <c r="C151" s="72" t="s">
        <v>1487</v>
      </c>
      <c r="D151" s="82" t="s">
        <v>1472</v>
      </c>
      <c r="E151" s="82" t="s">
        <v>877</v>
      </c>
      <c r="F151" s="72" t="s">
        <v>896</v>
      </c>
      <c r="G151" s="82" t="s">
        <v>897</v>
      </c>
      <c r="H151" s="82" t="s">
        <v>127</v>
      </c>
      <c r="I151" s="102">
        <v>38.799810000000001</v>
      </c>
      <c r="J151" s="81">
        <v>16159</v>
      </c>
      <c r="K151" s="72"/>
      <c r="L151" s="102">
        <v>20.156961072999998</v>
      </c>
      <c r="M151" s="80">
        <v>1.0017671724195623E-6</v>
      </c>
      <c r="N151" s="80">
        <f t="shared" si="4"/>
        <v>4.6972196956689338E-3</v>
      </c>
      <c r="O151" s="80">
        <f>L151/'סכום נכסי הקרן'!$C$42</f>
        <v>3.9001964237027868E-4</v>
      </c>
    </row>
    <row r="152" spans="2:15">
      <c r="B152" s="100" t="s">
        <v>1488</v>
      </c>
      <c r="C152" s="72" t="s">
        <v>1489</v>
      </c>
      <c r="D152" s="82" t="s">
        <v>1472</v>
      </c>
      <c r="E152" s="82" t="s">
        <v>877</v>
      </c>
      <c r="F152" s="72" t="s">
        <v>1132</v>
      </c>
      <c r="G152" s="82" t="s">
        <v>710</v>
      </c>
      <c r="H152" s="82" t="s">
        <v>127</v>
      </c>
      <c r="I152" s="102">
        <v>0.67061400000000004</v>
      </c>
      <c r="J152" s="81">
        <v>13080</v>
      </c>
      <c r="K152" s="102">
        <v>9.4865100000000001E-4</v>
      </c>
      <c r="L152" s="102">
        <v>0.28295659099999998</v>
      </c>
      <c r="M152" s="80">
        <v>1.5172835715738582E-8</v>
      </c>
      <c r="N152" s="80">
        <f t="shared" si="4"/>
        <v>6.5937978817891569E-5</v>
      </c>
      <c r="O152" s="80">
        <f>L152/'סכום נכסי הקרן'!$C$42</f>
        <v>5.4749636132381706E-6</v>
      </c>
    </row>
    <row r="153" spans="2:15">
      <c r="B153" s="100" t="s">
        <v>1492</v>
      </c>
      <c r="C153" s="72" t="s">
        <v>1493</v>
      </c>
      <c r="D153" s="82" t="s">
        <v>1475</v>
      </c>
      <c r="E153" s="82" t="s">
        <v>877</v>
      </c>
      <c r="F153" s="72" t="s">
        <v>1494</v>
      </c>
      <c r="G153" s="82" t="s">
        <v>988</v>
      </c>
      <c r="H153" s="82" t="s">
        <v>127</v>
      </c>
      <c r="I153" s="102">
        <v>39.523403000000002</v>
      </c>
      <c r="J153" s="81">
        <v>19510</v>
      </c>
      <c r="K153" s="72"/>
      <c r="L153" s="102">
        <v>24.790915890000001</v>
      </c>
      <c r="M153" s="80">
        <v>1.125470178647597E-6</v>
      </c>
      <c r="N153" s="80">
        <f t="shared" si="4"/>
        <v>5.7770800851603124E-3</v>
      </c>
      <c r="O153" s="80">
        <f>L153/'סכום נכסי הקרן'!$C$42</f>
        <v>4.7968263243812541E-4</v>
      </c>
    </row>
    <row r="154" spans="2:15">
      <c r="B154" s="100" t="s">
        <v>1495</v>
      </c>
      <c r="C154" s="72" t="s">
        <v>1496</v>
      </c>
      <c r="D154" s="82" t="s">
        <v>1472</v>
      </c>
      <c r="E154" s="82" t="s">
        <v>877</v>
      </c>
      <c r="F154" s="72" t="s">
        <v>1497</v>
      </c>
      <c r="G154" s="82" t="s">
        <v>897</v>
      </c>
      <c r="H154" s="82" t="s">
        <v>127</v>
      </c>
      <c r="I154" s="102">
        <v>11.49624</v>
      </c>
      <c r="J154" s="81">
        <v>6283</v>
      </c>
      <c r="K154" s="72"/>
      <c r="L154" s="102">
        <v>2.3222226609999996</v>
      </c>
      <c r="M154" s="80">
        <v>1.2606469036390661E-7</v>
      </c>
      <c r="N154" s="80">
        <f t="shared" si="4"/>
        <v>5.4115250714002912E-4</v>
      </c>
      <c r="O154" s="80">
        <f>L154/'סכום נכסי הקרן'!$C$42</f>
        <v>4.4932986101787312E-5</v>
      </c>
    </row>
    <row r="155" spans="2:15">
      <c r="B155" s="100" t="s">
        <v>1498</v>
      </c>
      <c r="C155" s="72" t="s">
        <v>1499</v>
      </c>
      <c r="D155" s="82" t="s">
        <v>1472</v>
      </c>
      <c r="E155" s="82" t="s">
        <v>877</v>
      </c>
      <c r="F155" s="72" t="s">
        <v>1313</v>
      </c>
      <c r="G155" s="82" t="s">
        <v>1314</v>
      </c>
      <c r="H155" s="82" t="s">
        <v>127</v>
      </c>
      <c r="I155" s="102">
        <v>44.229292999999998</v>
      </c>
      <c r="J155" s="81">
        <v>648</v>
      </c>
      <c r="K155" s="72"/>
      <c r="L155" s="102">
        <v>0.92143769699999989</v>
      </c>
      <c r="M155" s="80">
        <v>9.9347537031190285E-7</v>
      </c>
      <c r="N155" s="80">
        <f t="shared" si="4"/>
        <v>2.147245947940926E-4</v>
      </c>
      <c r="O155" s="80">
        <f>L155/'סכום נכסי הקרן'!$C$42</f>
        <v>1.7829016970808E-5</v>
      </c>
    </row>
    <row r="156" spans="2:15">
      <c r="B156" s="100" t="s">
        <v>1500</v>
      </c>
      <c r="C156" s="72" t="s">
        <v>1501</v>
      </c>
      <c r="D156" s="82" t="s">
        <v>1472</v>
      </c>
      <c r="E156" s="82" t="s">
        <v>877</v>
      </c>
      <c r="F156" s="72" t="s">
        <v>1502</v>
      </c>
      <c r="G156" s="82" t="s">
        <v>954</v>
      </c>
      <c r="H156" s="82" t="s">
        <v>127</v>
      </c>
      <c r="I156" s="102">
        <v>149.66964400000001</v>
      </c>
      <c r="J156" s="81">
        <v>8913</v>
      </c>
      <c r="K156" s="72"/>
      <c r="L156" s="102">
        <v>42.888278116999999</v>
      </c>
      <c r="M156" s="80">
        <v>3.3245304036880677E-6</v>
      </c>
      <c r="N156" s="80">
        <f t="shared" si="4"/>
        <v>9.9943470622834464E-3</v>
      </c>
      <c r="O156" s="80">
        <f>L156/'סכום נכסי הקרן'!$C$42</f>
        <v>8.2985083081176176E-4</v>
      </c>
    </row>
    <row r="157" spans="2:15">
      <c r="B157" s="100" t="s">
        <v>1505</v>
      </c>
      <c r="C157" s="72" t="s">
        <v>1506</v>
      </c>
      <c r="D157" s="82" t="s">
        <v>1472</v>
      </c>
      <c r="E157" s="82" t="s">
        <v>877</v>
      </c>
      <c r="F157" s="72" t="s">
        <v>1507</v>
      </c>
      <c r="G157" s="82" t="s">
        <v>928</v>
      </c>
      <c r="H157" s="82" t="s">
        <v>127</v>
      </c>
      <c r="I157" s="102">
        <v>182.896748</v>
      </c>
      <c r="J157" s="81">
        <v>370</v>
      </c>
      <c r="K157" s="72"/>
      <c r="L157" s="102">
        <v>2.1756482630000002</v>
      </c>
      <c r="M157" s="80">
        <v>6.7209838137164452E-6</v>
      </c>
      <c r="N157" s="80">
        <f t="shared" si="4"/>
        <v>5.069959620798394E-4</v>
      </c>
      <c r="O157" s="80">
        <f>L157/'סכום נכסי הקרן'!$C$42</f>
        <v>4.2096899149911764E-5</v>
      </c>
    </row>
    <row r="158" spans="2:15">
      <c r="B158" s="100" t="s">
        <v>1508</v>
      </c>
      <c r="C158" s="72" t="s">
        <v>1509</v>
      </c>
      <c r="D158" s="82" t="s">
        <v>1472</v>
      </c>
      <c r="E158" s="82" t="s">
        <v>877</v>
      </c>
      <c r="F158" s="72" t="s">
        <v>1510</v>
      </c>
      <c r="G158" s="82" t="s">
        <v>1096</v>
      </c>
      <c r="H158" s="82" t="s">
        <v>127</v>
      </c>
      <c r="I158" s="102">
        <v>15.328319999999998</v>
      </c>
      <c r="J158" s="81">
        <v>4566</v>
      </c>
      <c r="K158" s="72"/>
      <c r="L158" s="102">
        <v>2.2501498580000003</v>
      </c>
      <c r="M158" s="80">
        <v>3.3110801337460085E-7</v>
      </c>
      <c r="N158" s="80">
        <f t="shared" si="4"/>
        <v>5.2435722790385804E-4</v>
      </c>
      <c r="O158" s="80">
        <f>L158/'סכום נכסי הקרן'!$C$42</f>
        <v>4.3538440130850455E-5</v>
      </c>
    </row>
    <row r="159" spans="2:15">
      <c r="B159" s="100" t="s">
        <v>1511</v>
      </c>
      <c r="C159" s="72" t="s">
        <v>1512</v>
      </c>
      <c r="D159" s="82" t="s">
        <v>1472</v>
      </c>
      <c r="E159" s="82" t="s">
        <v>877</v>
      </c>
      <c r="F159" s="72" t="s">
        <v>900</v>
      </c>
      <c r="G159" s="82" t="s">
        <v>153</v>
      </c>
      <c r="H159" s="82" t="s">
        <v>127</v>
      </c>
      <c r="I159" s="102">
        <v>124.82713200000001</v>
      </c>
      <c r="J159" s="81">
        <v>28354</v>
      </c>
      <c r="K159" s="72"/>
      <c r="L159" s="102">
        <v>113.790054244</v>
      </c>
      <c r="M159" s="80">
        <v>1.9898383445159305E-6</v>
      </c>
      <c r="N159" s="80">
        <f t="shared" si="4"/>
        <v>2.6516739404835444E-2</v>
      </c>
      <c r="O159" s="80">
        <f>L159/'סכום נכסי הקרן'!$C$42</f>
        <v>2.2017384515856629E-3</v>
      </c>
    </row>
    <row r="160" spans="2:15">
      <c r="B160" s="100" t="s">
        <v>1513</v>
      </c>
      <c r="C160" s="72" t="s">
        <v>1514</v>
      </c>
      <c r="D160" s="82" t="s">
        <v>1472</v>
      </c>
      <c r="E160" s="82" t="s">
        <v>877</v>
      </c>
      <c r="F160" s="72" t="s">
        <v>1178</v>
      </c>
      <c r="G160" s="82" t="s">
        <v>1157</v>
      </c>
      <c r="H160" s="82" t="s">
        <v>127</v>
      </c>
      <c r="I160" s="102">
        <v>104.329623</v>
      </c>
      <c r="J160" s="81">
        <v>7060</v>
      </c>
      <c r="K160" s="72"/>
      <c r="L160" s="102">
        <v>23.680633596</v>
      </c>
      <c r="M160" s="80">
        <v>3.6943370668238691E-6</v>
      </c>
      <c r="N160" s="80">
        <f t="shared" si="4"/>
        <v>5.5183486305406459E-3</v>
      </c>
      <c r="O160" s="80">
        <f>L160/'סכום נכסי הקרן'!$C$42</f>
        <v>4.5819963697726825E-4</v>
      </c>
    </row>
    <row r="161" spans="2:15">
      <c r="B161" s="100" t="s">
        <v>1517</v>
      </c>
      <c r="C161" s="72" t="s">
        <v>1518</v>
      </c>
      <c r="D161" s="82" t="s">
        <v>1472</v>
      </c>
      <c r="E161" s="82" t="s">
        <v>877</v>
      </c>
      <c r="F161" s="72" t="s">
        <v>777</v>
      </c>
      <c r="G161" s="82" t="s">
        <v>152</v>
      </c>
      <c r="H161" s="82" t="s">
        <v>127</v>
      </c>
      <c r="I161" s="102">
        <v>7.0852290000000009</v>
      </c>
      <c r="J161" s="81">
        <v>535</v>
      </c>
      <c r="K161" s="72"/>
      <c r="L161" s="102">
        <v>0.12186770199999999</v>
      </c>
      <c r="M161" s="80">
        <v>3.8565079243777667E-8</v>
      </c>
      <c r="N161" s="80">
        <f t="shared" si="4"/>
        <v>2.8399090915896434E-5</v>
      </c>
      <c r="O161" s="80">
        <f>L161/'סכום נכסי הקרן'!$C$42</f>
        <v>2.3580339009631077E-6</v>
      </c>
    </row>
    <row r="162" spans="2:15">
      <c r="B162" s="100" t="s">
        <v>1521</v>
      </c>
      <c r="C162" s="72" t="s">
        <v>1522</v>
      </c>
      <c r="D162" s="82" t="s">
        <v>1472</v>
      </c>
      <c r="E162" s="82" t="s">
        <v>877</v>
      </c>
      <c r="F162" s="72" t="s">
        <v>1523</v>
      </c>
      <c r="G162" s="82" t="s">
        <v>928</v>
      </c>
      <c r="H162" s="82" t="s">
        <v>127</v>
      </c>
      <c r="I162" s="102">
        <v>85.296209000000005</v>
      </c>
      <c r="J162" s="81">
        <v>808</v>
      </c>
      <c r="K162" s="72"/>
      <c r="L162" s="102">
        <v>2.2157566809999998</v>
      </c>
      <c r="M162" s="80">
        <v>2.2801226883493788E-6</v>
      </c>
      <c r="N162" s="80">
        <f t="shared" si="4"/>
        <v>5.1634251240106205E-4</v>
      </c>
      <c r="O162" s="80">
        <f>L162/'סכום נכסי הקרן'!$C$42</f>
        <v>4.2872962108397663E-5</v>
      </c>
    </row>
    <row r="163" spans="2:15">
      <c r="B163" s="100" t="s">
        <v>1526</v>
      </c>
      <c r="C163" s="72" t="s">
        <v>1527</v>
      </c>
      <c r="D163" s="82" t="s">
        <v>1472</v>
      </c>
      <c r="E163" s="82" t="s">
        <v>877</v>
      </c>
      <c r="F163" s="72" t="s">
        <v>1528</v>
      </c>
      <c r="G163" s="82" t="s">
        <v>928</v>
      </c>
      <c r="H163" s="82" t="s">
        <v>127</v>
      </c>
      <c r="I163" s="102">
        <v>118.66380599999998</v>
      </c>
      <c r="J163" s="81">
        <v>979</v>
      </c>
      <c r="K163" s="72"/>
      <c r="L163" s="102">
        <v>3.7349254959999998</v>
      </c>
      <c r="M163" s="80">
        <v>5.1591205029463775E-6</v>
      </c>
      <c r="N163" s="80">
        <f t="shared" si="4"/>
        <v>8.7035766642258984E-4</v>
      </c>
      <c r="O163" s="80">
        <f>L163/'סכום נכסי הקרן'!$C$42</f>
        <v>7.2267555657523185E-5</v>
      </c>
    </row>
    <row r="164" spans="2:15">
      <c r="B164" s="100" t="s">
        <v>1529</v>
      </c>
      <c r="C164" s="72" t="s">
        <v>1530</v>
      </c>
      <c r="D164" s="82" t="s">
        <v>1472</v>
      </c>
      <c r="E164" s="82" t="s">
        <v>877</v>
      </c>
      <c r="F164" s="72" t="s">
        <v>1531</v>
      </c>
      <c r="G164" s="82" t="s">
        <v>961</v>
      </c>
      <c r="H164" s="82" t="s">
        <v>127</v>
      </c>
      <c r="I164" s="102">
        <v>86.756471000000005</v>
      </c>
      <c r="J164" s="81">
        <v>31912</v>
      </c>
      <c r="K164" s="72"/>
      <c r="L164" s="102">
        <v>89.009605918999981</v>
      </c>
      <c r="M164" s="80">
        <v>1.6940850594170417E-6</v>
      </c>
      <c r="N164" s="80">
        <f t="shared" si="4"/>
        <v>2.0742098598706602E-2</v>
      </c>
      <c r="O164" s="80">
        <f>L164/'סכום נכסי הקרן'!$C$42</f>
        <v>1.7222583574142431E-3</v>
      </c>
    </row>
    <row r="165" spans="2:15">
      <c r="B165" s="100" t="s">
        <v>1532</v>
      </c>
      <c r="C165" s="72" t="s">
        <v>1533</v>
      </c>
      <c r="D165" s="82" t="s">
        <v>1472</v>
      </c>
      <c r="E165" s="82" t="s">
        <v>877</v>
      </c>
      <c r="F165" s="72" t="s">
        <v>891</v>
      </c>
      <c r="G165" s="82" t="s">
        <v>892</v>
      </c>
      <c r="H165" s="82" t="s">
        <v>127</v>
      </c>
      <c r="I165" s="102">
        <v>1893.3157659999999</v>
      </c>
      <c r="J165" s="81">
        <v>965</v>
      </c>
      <c r="K165" s="72"/>
      <c r="L165" s="102">
        <v>58.739648299000002</v>
      </c>
      <c r="M165" s="80">
        <v>1.7275227223141546E-6</v>
      </c>
      <c r="N165" s="80">
        <f t="shared" si="4"/>
        <v>1.3688225715547524E-2</v>
      </c>
      <c r="O165" s="80">
        <f>L165/'סכום נכסי הקרן'!$C$42</f>
        <v>1.1365610391151214E-3</v>
      </c>
    </row>
    <row r="166" spans="2:15">
      <c r="B166" s="100" t="s">
        <v>1534</v>
      </c>
      <c r="C166" s="72" t="s">
        <v>1535</v>
      </c>
      <c r="D166" s="82" t="s">
        <v>1472</v>
      </c>
      <c r="E166" s="82" t="s">
        <v>877</v>
      </c>
      <c r="F166" s="72" t="s">
        <v>1156</v>
      </c>
      <c r="G166" s="82" t="s">
        <v>1157</v>
      </c>
      <c r="H166" s="82" t="s">
        <v>127</v>
      </c>
      <c r="I166" s="102">
        <v>167.33821599999999</v>
      </c>
      <c r="J166" s="81">
        <v>2582</v>
      </c>
      <c r="K166" s="72"/>
      <c r="L166" s="102">
        <v>13.890962818</v>
      </c>
      <c r="M166" s="80">
        <v>1.5559833847767653E-6</v>
      </c>
      <c r="N166" s="80">
        <f t="shared" si="4"/>
        <v>3.2370407376494138E-3</v>
      </c>
      <c r="O166" s="80">
        <f>L166/'סכום נכסי הקרן'!$C$42</f>
        <v>2.6877803309905709E-4</v>
      </c>
    </row>
    <row r="167" spans="2:15">
      <c r="B167" s="100" t="s">
        <v>1536</v>
      </c>
      <c r="C167" s="72" t="s">
        <v>1537</v>
      </c>
      <c r="D167" s="82" t="s">
        <v>1472</v>
      </c>
      <c r="E167" s="82" t="s">
        <v>877</v>
      </c>
      <c r="F167" s="72" t="s">
        <v>1538</v>
      </c>
      <c r="G167" s="82" t="s">
        <v>928</v>
      </c>
      <c r="H167" s="82" t="s">
        <v>127</v>
      </c>
      <c r="I167" s="102">
        <v>70.730807999999996</v>
      </c>
      <c r="J167" s="81">
        <v>1802</v>
      </c>
      <c r="K167" s="72"/>
      <c r="L167" s="102">
        <v>4.097739861</v>
      </c>
      <c r="M167" s="80">
        <v>3.2014952753928904E-6</v>
      </c>
      <c r="N167" s="80">
        <f t="shared" si="4"/>
        <v>9.5490507289808268E-4</v>
      </c>
      <c r="O167" s="80">
        <f>L167/'סכום נכסי הקרן'!$C$42</f>
        <v>7.9287697650734846E-5</v>
      </c>
    </row>
    <row r="168" spans="2:15">
      <c r="B168" s="100" t="s">
        <v>1539</v>
      </c>
      <c r="C168" s="72" t="s">
        <v>1540</v>
      </c>
      <c r="D168" s="82" t="s">
        <v>1472</v>
      </c>
      <c r="E168" s="82" t="s">
        <v>877</v>
      </c>
      <c r="F168" s="72" t="s">
        <v>1541</v>
      </c>
      <c r="G168" s="82" t="s">
        <v>897</v>
      </c>
      <c r="H168" s="82" t="s">
        <v>127</v>
      </c>
      <c r="I168" s="102">
        <v>99.634079999999997</v>
      </c>
      <c r="J168" s="81">
        <v>6718</v>
      </c>
      <c r="K168" s="72"/>
      <c r="L168" s="102">
        <v>21.519337243999999</v>
      </c>
      <c r="M168" s="80">
        <v>1.5156659867568801E-6</v>
      </c>
      <c r="N168" s="80">
        <f t="shared" si="4"/>
        <v>5.0146971249379283E-3</v>
      </c>
      <c r="O168" s="80">
        <f>L168/'סכום נכסי הקרן'!$C$42</f>
        <v>4.1638043480634446E-4</v>
      </c>
    </row>
    <row r="169" spans="2:15">
      <c r="B169" s="100" t="s">
        <v>1542</v>
      </c>
      <c r="C169" s="72" t="s">
        <v>1543</v>
      </c>
      <c r="D169" s="82" t="s">
        <v>1472</v>
      </c>
      <c r="E169" s="82" t="s">
        <v>877</v>
      </c>
      <c r="F169" s="72" t="s">
        <v>1544</v>
      </c>
      <c r="G169" s="82" t="s">
        <v>897</v>
      </c>
      <c r="H169" s="82" t="s">
        <v>127</v>
      </c>
      <c r="I169" s="102">
        <v>21.568287000000002</v>
      </c>
      <c r="J169" s="81">
        <v>24996</v>
      </c>
      <c r="K169" s="72"/>
      <c r="L169" s="102">
        <v>17.33273737</v>
      </c>
      <c r="M169" s="80">
        <v>3.8763812794411359E-7</v>
      </c>
      <c r="N169" s="80">
        <f t="shared" si="4"/>
        <v>4.039084813398596E-3</v>
      </c>
      <c r="O169" s="80">
        <f>L169/'סכום נכסי הקרן'!$C$42</f>
        <v>3.3537337329089985E-4</v>
      </c>
    </row>
    <row r="170" spans="2:15">
      <c r="B170" s="71"/>
      <c r="C170" s="72"/>
      <c r="D170" s="72"/>
      <c r="E170" s="72"/>
      <c r="F170" s="72"/>
      <c r="G170" s="72"/>
      <c r="H170" s="72"/>
      <c r="I170" s="102"/>
      <c r="J170" s="81"/>
      <c r="K170" s="72"/>
      <c r="L170" s="72"/>
      <c r="M170" s="72"/>
      <c r="N170" s="80"/>
      <c r="O170" s="72"/>
    </row>
    <row r="171" spans="2:15">
      <c r="B171" s="85" t="s">
        <v>63</v>
      </c>
      <c r="C171" s="70"/>
      <c r="D171" s="70"/>
      <c r="E171" s="70"/>
      <c r="F171" s="70"/>
      <c r="G171" s="70"/>
      <c r="H171" s="70"/>
      <c r="I171" s="101"/>
      <c r="J171" s="79"/>
      <c r="K171" s="101">
        <v>0.49506294300000003</v>
      </c>
      <c r="L171" s="101">
        <f>SUM(L172:L263)</f>
        <v>1461.4483914849993</v>
      </c>
      <c r="M171" s="70"/>
      <c r="N171" s="78">
        <f t="shared" si="4"/>
        <v>0.3405644404345386</v>
      </c>
      <c r="O171" s="78">
        <f>L171/'סכום נכסי הקרן'!$C$42</f>
        <v>2.8277753621953356E-2</v>
      </c>
    </row>
    <row r="172" spans="2:15">
      <c r="B172" s="100" t="s">
        <v>1545</v>
      </c>
      <c r="C172" s="72" t="s">
        <v>1546</v>
      </c>
      <c r="D172" s="82" t="s">
        <v>120</v>
      </c>
      <c r="E172" s="82" t="s">
        <v>877</v>
      </c>
      <c r="F172" s="72"/>
      <c r="G172" s="82" t="s">
        <v>954</v>
      </c>
      <c r="H172" s="82" t="s">
        <v>1547</v>
      </c>
      <c r="I172" s="102">
        <v>139.91531900000001</v>
      </c>
      <c r="J172" s="81">
        <v>2471</v>
      </c>
      <c r="K172" s="72"/>
      <c r="L172" s="102">
        <v>12.618481076</v>
      </c>
      <c r="M172" s="80">
        <v>6.4532173063603734E-8</v>
      </c>
      <c r="N172" s="80">
        <f t="shared" si="4"/>
        <v>2.940511599191742E-3</v>
      </c>
      <c r="O172" s="80">
        <f>L172/'סכום נכסי הקרן'!$C$42</f>
        <v>2.4415661957644395E-4</v>
      </c>
    </row>
    <row r="173" spans="2:15">
      <c r="B173" s="100" t="s">
        <v>1548</v>
      </c>
      <c r="C173" s="72" t="s">
        <v>1549</v>
      </c>
      <c r="D173" s="82" t="s">
        <v>28</v>
      </c>
      <c r="E173" s="82" t="s">
        <v>877</v>
      </c>
      <c r="F173" s="72"/>
      <c r="G173" s="82" t="s">
        <v>907</v>
      </c>
      <c r="H173" s="82" t="s">
        <v>129</v>
      </c>
      <c r="I173" s="102">
        <v>14.191623</v>
      </c>
      <c r="J173" s="81">
        <v>29790</v>
      </c>
      <c r="K173" s="72"/>
      <c r="L173" s="102">
        <v>16.674410404</v>
      </c>
      <c r="M173" s="80">
        <v>7.0810762759450979E-8</v>
      </c>
      <c r="N173" s="80">
        <f t="shared" si="4"/>
        <v>3.8856734742743026E-3</v>
      </c>
      <c r="O173" s="80">
        <f>L173/'סכום נכסי הקרן'!$C$42</f>
        <v>3.2263531982578905E-4</v>
      </c>
    </row>
    <row r="174" spans="2:15">
      <c r="B174" s="100" t="s">
        <v>1550</v>
      </c>
      <c r="C174" s="72" t="s">
        <v>1551</v>
      </c>
      <c r="D174" s="82" t="s">
        <v>28</v>
      </c>
      <c r="E174" s="82" t="s">
        <v>877</v>
      </c>
      <c r="F174" s="72"/>
      <c r="G174" s="82" t="s">
        <v>954</v>
      </c>
      <c r="H174" s="82" t="s">
        <v>129</v>
      </c>
      <c r="I174" s="102">
        <v>71.890320000000003</v>
      </c>
      <c r="J174" s="81">
        <v>8978</v>
      </c>
      <c r="K174" s="72"/>
      <c r="L174" s="102">
        <v>25.45645579</v>
      </c>
      <c r="M174" s="80">
        <v>9.1679381401451797E-8</v>
      </c>
      <c r="N174" s="80">
        <f t="shared" si="4"/>
        <v>5.9321722697020102E-3</v>
      </c>
      <c r="O174" s="80">
        <f>L174/'סכום נכסי הקרן'!$C$42</f>
        <v>4.925602498945011E-4</v>
      </c>
    </row>
    <row r="175" spans="2:15">
      <c r="B175" s="100" t="s">
        <v>1552</v>
      </c>
      <c r="C175" s="72" t="s">
        <v>1553</v>
      </c>
      <c r="D175" s="82" t="s">
        <v>1554</v>
      </c>
      <c r="E175" s="82" t="s">
        <v>877</v>
      </c>
      <c r="F175" s="72"/>
      <c r="G175" s="82" t="s">
        <v>988</v>
      </c>
      <c r="H175" s="82" t="s">
        <v>132</v>
      </c>
      <c r="I175" s="102">
        <v>64.999799999999993</v>
      </c>
      <c r="J175" s="81">
        <v>23260</v>
      </c>
      <c r="K175" s="72"/>
      <c r="L175" s="102">
        <v>6.2693764400000003</v>
      </c>
      <c r="M175" s="80">
        <v>3.0029808881207473E-9</v>
      </c>
      <c r="N175" s="80">
        <f t="shared" si="4"/>
        <v>1.4609661836861348E-3</v>
      </c>
      <c r="O175" s="80">
        <f>L175/'סכום נכסי הקרן'!$C$42</f>
        <v>1.2130697420896147E-4</v>
      </c>
    </row>
    <row r="176" spans="2:15">
      <c r="B176" s="100" t="s">
        <v>1555</v>
      </c>
      <c r="C176" s="72" t="s">
        <v>1556</v>
      </c>
      <c r="D176" s="82" t="s">
        <v>1475</v>
      </c>
      <c r="E176" s="82" t="s">
        <v>877</v>
      </c>
      <c r="F176" s="72"/>
      <c r="G176" s="82" t="s">
        <v>988</v>
      </c>
      <c r="H176" s="82" t="s">
        <v>127</v>
      </c>
      <c r="I176" s="102">
        <v>6.1326229999999997</v>
      </c>
      <c r="J176" s="81">
        <v>23273</v>
      </c>
      <c r="K176" s="72"/>
      <c r="L176" s="102">
        <v>4.5885936510000001</v>
      </c>
      <c r="M176" s="80">
        <v>2.2666100096369187E-9</v>
      </c>
      <c r="N176" s="80">
        <f t="shared" si="4"/>
        <v>1.0692897800834396E-3</v>
      </c>
      <c r="O176" s="80">
        <f>L176/'סכום נכסי הקרן'!$C$42</f>
        <v>8.8785291010099452E-5</v>
      </c>
    </row>
    <row r="177" spans="2:15">
      <c r="B177" s="100" t="s">
        <v>1557</v>
      </c>
      <c r="C177" s="72" t="s">
        <v>1558</v>
      </c>
      <c r="D177" s="82" t="s">
        <v>1472</v>
      </c>
      <c r="E177" s="82" t="s">
        <v>877</v>
      </c>
      <c r="F177" s="72"/>
      <c r="G177" s="82" t="s">
        <v>1107</v>
      </c>
      <c r="H177" s="82" t="s">
        <v>127</v>
      </c>
      <c r="I177" s="102">
        <v>10.942463</v>
      </c>
      <c r="J177" s="81">
        <v>175188</v>
      </c>
      <c r="K177" s="72"/>
      <c r="L177" s="102">
        <v>61.631169934999996</v>
      </c>
      <c r="M177" s="80">
        <v>3.3172326930146671E-8</v>
      </c>
      <c r="N177" s="80">
        <f t="shared" si="4"/>
        <v>1.4362043178898441E-2</v>
      </c>
      <c r="O177" s="80">
        <f>L177/'סכום נכסי הקרן'!$C$42</f>
        <v>1.1925094645892991E-3</v>
      </c>
    </row>
    <row r="178" spans="2:15">
      <c r="B178" s="100" t="s">
        <v>1559</v>
      </c>
      <c r="C178" s="72" t="s">
        <v>1560</v>
      </c>
      <c r="D178" s="82" t="s">
        <v>1472</v>
      </c>
      <c r="E178" s="82" t="s">
        <v>877</v>
      </c>
      <c r="F178" s="72"/>
      <c r="G178" s="82" t="s">
        <v>988</v>
      </c>
      <c r="H178" s="82" t="s">
        <v>127</v>
      </c>
      <c r="I178" s="102">
        <v>7.4255769999999997</v>
      </c>
      <c r="J178" s="81">
        <v>325693</v>
      </c>
      <c r="K178" s="72"/>
      <c r="L178" s="102">
        <v>77.753440755</v>
      </c>
      <c r="M178" s="80">
        <v>1.4799321360045503E-8</v>
      </c>
      <c r="N178" s="80">
        <f t="shared" si="4"/>
        <v>1.8119050386500371E-2</v>
      </c>
      <c r="O178" s="80">
        <f>L178/'סכום נכסי הקרן'!$C$42</f>
        <v>1.5044613643146938E-3</v>
      </c>
    </row>
    <row r="179" spans="2:15">
      <c r="B179" s="100" t="s">
        <v>1561</v>
      </c>
      <c r="C179" s="72" t="s">
        <v>1562</v>
      </c>
      <c r="D179" s="82" t="s">
        <v>1475</v>
      </c>
      <c r="E179" s="82" t="s">
        <v>877</v>
      </c>
      <c r="F179" s="72"/>
      <c r="G179" s="82" t="s">
        <v>944</v>
      </c>
      <c r="H179" s="82" t="s">
        <v>127</v>
      </c>
      <c r="I179" s="102">
        <v>30.025573999999995</v>
      </c>
      <c r="J179" s="81">
        <v>12091</v>
      </c>
      <c r="K179" s="72"/>
      <c r="L179" s="102">
        <v>11.671710878000003</v>
      </c>
      <c r="M179" s="80">
        <v>3.7289494843760001E-8</v>
      </c>
      <c r="N179" s="80">
        <f t="shared" si="4"/>
        <v>2.7198837175774386E-3</v>
      </c>
      <c r="O179" s="80">
        <f>L179/'סכום נכסי הקרן'!$C$42</f>
        <v>2.2583744077297763E-4</v>
      </c>
    </row>
    <row r="180" spans="2:15">
      <c r="B180" s="100" t="s">
        <v>1563</v>
      </c>
      <c r="C180" s="72" t="s">
        <v>1564</v>
      </c>
      <c r="D180" s="82" t="s">
        <v>116</v>
      </c>
      <c r="E180" s="82" t="s">
        <v>877</v>
      </c>
      <c r="F180" s="72"/>
      <c r="G180" s="82" t="s">
        <v>1041</v>
      </c>
      <c r="H180" s="82" t="s">
        <v>130</v>
      </c>
      <c r="I180" s="102">
        <v>139.028614</v>
      </c>
      <c r="J180" s="81">
        <v>2424.5</v>
      </c>
      <c r="K180" s="72"/>
      <c r="L180" s="102">
        <v>14.80399141</v>
      </c>
      <c r="M180" s="80">
        <v>1.1115015889310658E-7</v>
      </c>
      <c r="N180" s="80">
        <f t="shared" si="4"/>
        <v>3.4498057407428579E-3</v>
      </c>
      <c r="O180" s="80">
        <f>L180/'סכום נכסי הקרן'!$C$42</f>
        <v>2.8644434121147732E-4</v>
      </c>
    </row>
    <row r="181" spans="2:15">
      <c r="B181" s="100" t="s">
        <v>1565</v>
      </c>
      <c r="C181" s="72" t="s">
        <v>1566</v>
      </c>
      <c r="D181" s="82" t="s">
        <v>116</v>
      </c>
      <c r="E181" s="82" t="s">
        <v>877</v>
      </c>
      <c r="F181" s="72"/>
      <c r="G181" s="82" t="s">
        <v>1041</v>
      </c>
      <c r="H181" s="82" t="s">
        <v>130</v>
      </c>
      <c r="I181" s="102">
        <v>91.777659</v>
      </c>
      <c r="J181" s="81">
        <v>1440.5</v>
      </c>
      <c r="K181" s="72"/>
      <c r="L181" s="102">
        <v>5.8063429390000003</v>
      </c>
      <c r="M181" s="80">
        <v>9.3094320366714149E-8</v>
      </c>
      <c r="N181" s="80">
        <f t="shared" si="4"/>
        <v>1.3530644978727367E-3</v>
      </c>
      <c r="O181" s="80">
        <f>L181/'סכום נכסי הקרן'!$C$42</f>
        <v>1.1234767921347829E-4</v>
      </c>
    </row>
    <row r="182" spans="2:15">
      <c r="B182" s="100" t="s">
        <v>1567</v>
      </c>
      <c r="C182" s="72" t="s">
        <v>1568</v>
      </c>
      <c r="D182" s="82" t="s">
        <v>1472</v>
      </c>
      <c r="E182" s="82" t="s">
        <v>877</v>
      </c>
      <c r="F182" s="72"/>
      <c r="G182" s="82" t="s">
        <v>947</v>
      </c>
      <c r="H182" s="82" t="s">
        <v>127</v>
      </c>
      <c r="I182" s="102">
        <v>162.00116800000001</v>
      </c>
      <c r="J182" s="81">
        <v>13269</v>
      </c>
      <c r="K182" s="72"/>
      <c r="L182" s="102">
        <v>69.109431052000005</v>
      </c>
      <c r="M182" s="80">
        <v>9.5284704527202476E-9</v>
      </c>
      <c r="N182" s="80">
        <f t="shared" si="4"/>
        <v>1.610471834113705E-2</v>
      </c>
      <c r="O182" s="80">
        <f>L182/'סכום נכסי הקרן'!$C$42</f>
        <v>1.3372073044988452E-3</v>
      </c>
    </row>
    <row r="183" spans="2:15">
      <c r="B183" s="100" t="s">
        <v>1569</v>
      </c>
      <c r="C183" s="72" t="s">
        <v>1570</v>
      </c>
      <c r="D183" s="82" t="s">
        <v>28</v>
      </c>
      <c r="E183" s="82" t="s">
        <v>877</v>
      </c>
      <c r="F183" s="72"/>
      <c r="G183" s="82" t="s">
        <v>935</v>
      </c>
      <c r="H183" s="82" t="s">
        <v>129</v>
      </c>
      <c r="I183" s="102">
        <v>624.62904000000003</v>
      </c>
      <c r="J183" s="81">
        <v>612</v>
      </c>
      <c r="K183" s="102">
        <v>0.34490391599999998</v>
      </c>
      <c r="L183" s="102">
        <v>15.422132223</v>
      </c>
      <c r="M183" s="80">
        <v>4.0638818009440208E-7</v>
      </c>
      <c r="N183" s="80">
        <f t="shared" si="4"/>
        <v>3.5938524147928301E-3</v>
      </c>
      <c r="O183" s="80">
        <f>L183/'סכום נכסי הקרן'!$C$42</f>
        <v>2.9840482761355044E-4</v>
      </c>
    </row>
    <row r="184" spans="2:15">
      <c r="B184" s="100" t="s">
        <v>1571</v>
      </c>
      <c r="C184" s="72" t="s">
        <v>1572</v>
      </c>
      <c r="D184" s="82" t="s">
        <v>28</v>
      </c>
      <c r="E184" s="82" t="s">
        <v>877</v>
      </c>
      <c r="F184" s="72"/>
      <c r="G184" s="82" t="s">
        <v>961</v>
      </c>
      <c r="H184" s="82" t="s">
        <v>129</v>
      </c>
      <c r="I184" s="102">
        <v>11.671146999999998</v>
      </c>
      <c r="J184" s="81">
        <v>39755</v>
      </c>
      <c r="K184" s="72"/>
      <c r="L184" s="102">
        <v>18.300090195999999</v>
      </c>
      <c r="M184" s="80">
        <v>2.7821732881612544E-8</v>
      </c>
      <c r="N184" s="80">
        <f t="shared" si="4"/>
        <v>4.2645091087818244E-3</v>
      </c>
      <c r="O184" s="80">
        <f>L184/'סכום נכסי הקרן'!$C$42</f>
        <v>3.5409080802106699E-4</v>
      </c>
    </row>
    <row r="185" spans="2:15">
      <c r="B185" s="100" t="s">
        <v>1573</v>
      </c>
      <c r="C185" s="72" t="s">
        <v>1574</v>
      </c>
      <c r="D185" s="82" t="s">
        <v>1475</v>
      </c>
      <c r="E185" s="82" t="s">
        <v>877</v>
      </c>
      <c r="F185" s="72"/>
      <c r="G185" s="82" t="s">
        <v>918</v>
      </c>
      <c r="H185" s="82" t="s">
        <v>127</v>
      </c>
      <c r="I185" s="102">
        <v>247.800904</v>
      </c>
      <c r="J185" s="81">
        <v>3031</v>
      </c>
      <c r="K185" s="72"/>
      <c r="L185" s="102">
        <v>24.147367980999999</v>
      </c>
      <c r="M185" s="80">
        <v>2.8644888243193489E-8</v>
      </c>
      <c r="N185" s="80">
        <f t="shared" si="4"/>
        <v>5.6271127412579379E-3</v>
      </c>
      <c r="O185" s="80">
        <f>L185/'סכום נכסי הקרן'!$C$42</f>
        <v>4.6723054085510756E-4</v>
      </c>
    </row>
    <row r="186" spans="2:15">
      <c r="B186" s="100" t="s">
        <v>1575</v>
      </c>
      <c r="C186" s="72" t="s">
        <v>1576</v>
      </c>
      <c r="D186" s="82" t="s">
        <v>116</v>
      </c>
      <c r="E186" s="82" t="s">
        <v>877</v>
      </c>
      <c r="F186" s="72"/>
      <c r="G186" s="82" t="s">
        <v>918</v>
      </c>
      <c r="H186" s="82" t="s">
        <v>130</v>
      </c>
      <c r="I186" s="102">
        <v>1137.4965</v>
      </c>
      <c r="J186" s="81">
        <v>146.68</v>
      </c>
      <c r="K186" s="72"/>
      <c r="L186" s="102">
        <v>7.3277967240000006</v>
      </c>
      <c r="M186" s="80">
        <v>6.5532440554385938E-8</v>
      </c>
      <c r="N186" s="80">
        <f t="shared" si="4"/>
        <v>1.7076121233342372E-3</v>
      </c>
      <c r="O186" s="80">
        <f>L186/'סכום נכסי הקרן'!$C$42</f>
        <v>1.4178648494215805E-4</v>
      </c>
    </row>
    <row r="187" spans="2:15">
      <c r="B187" s="100" t="s">
        <v>1577</v>
      </c>
      <c r="C187" s="72" t="s">
        <v>1578</v>
      </c>
      <c r="D187" s="82" t="s">
        <v>1475</v>
      </c>
      <c r="E187" s="82" t="s">
        <v>877</v>
      </c>
      <c r="F187" s="72"/>
      <c r="G187" s="82" t="s">
        <v>944</v>
      </c>
      <c r="H187" s="82" t="s">
        <v>127</v>
      </c>
      <c r="I187" s="102">
        <v>8.8737729999999999</v>
      </c>
      <c r="J187" s="81">
        <v>72154</v>
      </c>
      <c r="K187" s="72"/>
      <c r="L187" s="102">
        <v>20.584943973000001</v>
      </c>
      <c r="M187" s="80">
        <v>5.8184590279291012E-8</v>
      </c>
      <c r="N187" s="80">
        <f t="shared" si="4"/>
        <v>4.796953465060508E-3</v>
      </c>
      <c r="O187" s="80">
        <f>L187/'סכום נכסי הקרן'!$C$42</f>
        <v>3.9830073876144978E-4</v>
      </c>
    </row>
    <row r="188" spans="2:15">
      <c r="B188" s="100" t="s">
        <v>1579</v>
      </c>
      <c r="C188" s="72" t="s">
        <v>1580</v>
      </c>
      <c r="D188" s="82" t="s">
        <v>1475</v>
      </c>
      <c r="E188" s="82" t="s">
        <v>877</v>
      </c>
      <c r="F188" s="72"/>
      <c r="G188" s="82" t="s">
        <v>954</v>
      </c>
      <c r="H188" s="82" t="s">
        <v>127</v>
      </c>
      <c r="I188" s="102">
        <v>32.933231999999997</v>
      </c>
      <c r="J188" s="81">
        <v>21406</v>
      </c>
      <c r="K188" s="72"/>
      <c r="L188" s="102">
        <v>22.664745769</v>
      </c>
      <c r="M188" s="80">
        <v>5.8337467128345127E-8</v>
      </c>
      <c r="N188" s="80">
        <f t="shared" si="4"/>
        <v>5.2816141201998705E-3</v>
      </c>
      <c r="O188" s="80">
        <f>L188/'סכום נכסי הקרן'!$C$42</f>
        <v>4.3854309224614871E-4</v>
      </c>
    </row>
    <row r="189" spans="2:15">
      <c r="B189" s="100" t="s">
        <v>1581</v>
      </c>
      <c r="C189" s="72" t="s">
        <v>1582</v>
      </c>
      <c r="D189" s="82" t="s">
        <v>1472</v>
      </c>
      <c r="E189" s="82" t="s">
        <v>877</v>
      </c>
      <c r="F189" s="72"/>
      <c r="G189" s="82" t="s">
        <v>988</v>
      </c>
      <c r="H189" s="82" t="s">
        <v>127</v>
      </c>
      <c r="I189" s="102">
        <v>1.7874950000000001</v>
      </c>
      <c r="J189" s="81">
        <v>222727</v>
      </c>
      <c r="K189" s="72"/>
      <c r="L189" s="102">
        <v>12.799663693999999</v>
      </c>
      <c r="M189" s="80">
        <v>4.3645436229969192E-8</v>
      </c>
      <c r="N189" s="80">
        <f t="shared" si="4"/>
        <v>2.9827329716843663E-3</v>
      </c>
      <c r="O189" s="80">
        <f>L189/'סכום נכסי הקרן'!$C$42</f>
        <v>2.4766234544554457E-4</v>
      </c>
    </row>
    <row r="190" spans="2:15">
      <c r="B190" s="100" t="s">
        <v>1583</v>
      </c>
      <c r="C190" s="72" t="s">
        <v>1584</v>
      </c>
      <c r="D190" s="82" t="s">
        <v>1475</v>
      </c>
      <c r="E190" s="82" t="s">
        <v>877</v>
      </c>
      <c r="F190" s="72"/>
      <c r="G190" s="82" t="s">
        <v>954</v>
      </c>
      <c r="H190" s="82" t="s">
        <v>127</v>
      </c>
      <c r="I190" s="102">
        <v>21.666599999999999</v>
      </c>
      <c r="J190" s="81">
        <v>18202</v>
      </c>
      <c r="K190" s="72"/>
      <c r="L190" s="102">
        <v>12.67917082</v>
      </c>
      <c r="M190" s="80">
        <v>3.9882686887629099E-8</v>
      </c>
      <c r="N190" s="80">
        <f t="shared" si="4"/>
        <v>2.9546542598740486E-3</v>
      </c>
      <c r="O190" s="80">
        <f>L190/'סכום נכסי הקרן'!$C$42</f>
        <v>2.4533091326906458E-4</v>
      </c>
    </row>
    <row r="191" spans="2:15">
      <c r="B191" s="100" t="s">
        <v>1585</v>
      </c>
      <c r="C191" s="72" t="s">
        <v>1586</v>
      </c>
      <c r="D191" s="82" t="s">
        <v>1587</v>
      </c>
      <c r="E191" s="82" t="s">
        <v>877</v>
      </c>
      <c r="F191" s="72"/>
      <c r="G191" s="82" t="s">
        <v>910</v>
      </c>
      <c r="H191" s="82" t="s">
        <v>129</v>
      </c>
      <c r="I191" s="102">
        <v>63.357472000000001</v>
      </c>
      <c r="J191" s="81">
        <v>4912</v>
      </c>
      <c r="K191" s="72"/>
      <c r="L191" s="102">
        <v>12.274508591</v>
      </c>
      <c r="M191" s="80">
        <v>1.3017535136609618E-7</v>
      </c>
      <c r="N191" s="80">
        <f t="shared" si="4"/>
        <v>2.860354956260362E-3</v>
      </c>
      <c r="O191" s="80">
        <f>L191/'סכום נכסי הקרן'!$C$42</f>
        <v>2.3750105155212421E-4</v>
      </c>
    </row>
    <row r="192" spans="2:15">
      <c r="B192" s="100" t="s">
        <v>1588</v>
      </c>
      <c r="C192" s="72" t="s">
        <v>1589</v>
      </c>
      <c r="D192" s="82" t="s">
        <v>1475</v>
      </c>
      <c r="E192" s="82" t="s">
        <v>877</v>
      </c>
      <c r="F192" s="72"/>
      <c r="G192" s="82" t="s">
        <v>1096</v>
      </c>
      <c r="H192" s="82" t="s">
        <v>127</v>
      </c>
      <c r="I192" s="102">
        <v>42.791535000000003</v>
      </c>
      <c r="J192" s="81">
        <v>6003</v>
      </c>
      <c r="K192" s="72"/>
      <c r="L192" s="102">
        <v>8.2586143449999998</v>
      </c>
      <c r="M192" s="80">
        <v>7.380425332573165E-8</v>
      </c>
      <c r="N192" s="80">
        <f t="shared" si="4"/>
        <v>1.9245225418542927E-3</v>
      </c>
      <c r="O192" s="80">
        <f>L192/'סכום נכסי הקרן'!$C$42</f>
        <v>1.5979699527353221E-4</v>
      </c>
    </row>
    <row r="193" spans="2:15">
      <c r="B193" s="100" t="s">
        <v>1590</v>
      </c>
      <c r="C193" s="72" t="s">
        <v>1591</v>
      </c>
      <c r="D193" s="82" t="s">
        <v>1475</v>
      </c>
      <c r="E193" s="82" t="s">
        <v>877</v>
      </c>
      <c r="F193" s="72"/>
      <c r="G193" s="82" t="s">
        <v>918</v>
      </c>
      <c r="H193" s="82" t="s">
        <v>127</v>
      </c>
      <c r="I193" s="102">
        <v>105.20737600000001</v>
      </c>
      <c r="J193" s="81">
        <v>6166</v>
      </c>
      <c r="K193" s="72"/>
      <c r="L193" s="102">
        <v>20.855984133000003</v>
      </c>
      <c r="M193" s="80">
        <v>5.0532859551375043E-8</v>
      </c>
      <c r="N193" s="80">
        <f t="shared" si="4"/>
        <v>4.860114532508052E-3</v>
      </c>
      <c r="O193" s="80">
        <f>L193/'סכום נכסי הקרן'!$C$42</f>
        <v>4.0354512981267737E-4</v>
      </c>
    </row>
    <row r="194" spans="2:15">
      <c r="B194" s="100" t="s">
        <v>1592</v>
      </c>
      <c r="C194" s="72" t="s">
        <v>1593</v>
      </c>
      <c r="D194" s="82" t="s">
        <v>1475</v>
      </c>
      <c r="E194" s="82" t="s">
        <v>877</v>
      </c>
      <c r="F194" s="72"/>
      <c r="G194" s="82" t="s">
        <v>907</v>
      </c>
      <c r="H194" s="82" t="s">
        <v>127</v>
      </c>
      <c r="I194" s="102">
        <v>37.223219</v>
      </c>
      <c r="J194" s="81">
        <v>6892</v>
      </c>
      <c r="K194" s="72"/>
      <c r="L194" s="102">
        <v>8.2478389310000004</v>
      </c>
      <c r="M194" s="80">
        <v>1.0208573815942468E-7</v>
      </c>
      <c r="N194" s="80">
        <f t="shared" si="4"/>
        <v>1.9220115241127553E-3</v>
      </c>
      <c r="O194" s="80">
        <f>L194/'סכום נכסי הקרן'!$C$42</f>
        <v>1.5958850039677716E-4</v>
      </c>
    </row>
    <row r="195" spans="2:15">
      <c r="B195" s="100" t="s">
        <v>1594</v>
      </c>
      <c r="C195" s="72" t="s">
        <v>1595</v>
      </c>
      <c r="D195" s="82" t="s">
        <v>1475</v>
      </c>
      <c r="E195" s="82" t="s">
        <v>877</v>
      </c>
      <c r="F195" s="72"/>
      <c r="G195" s="82" t="s">
        <v>966</v>
      </c>
      <c r="H195" s="82" t="s">
        <v>127</v>
      </c>
      <c r="I195" s="102">
        <v>16.249949999999998</v>
      </c>
      <c r="J195" s="81">
        <v>11912</v>
      </c>
      <c r="K195" s="72"/>
      <c r="L195" s="102">
        <v>6.2232563509999999</v>
      </c>
      <c r="M195" s="80">
        <v>1.2480766599461051E-7</v>
      </c>
      <c r="N195" s="80">
        <f t="shared" si="4"/>
        <v>1.4502187208303879E-3</v>
      </c>
      <c r="O195" s="80">
        <f>L195/'סכום נכסי הקרן'!$C$42</f>
        <v>1.2041459065209883E-4</v>
      </c>
    </row>
    <row r="196" spans="2:15">
      <c r="B196" s="100" t="s">
        <v>1596</v>
      </c>
      <c r="C196" s="72" t="s">
        <v>1597</v>
      </c>
      <c r="D196" s="82" t="s">
        <v>28</v>
      </c>
      <c r="E196" s="82" t="s">
        <v>877</v>
      </c>
      <c r="F196" s="72"/>
      <c r="G196" s="82" t="s">
        <v>903</v>
      </c>
      <c r="H196" s="82" t="s">
        <v>129</v>
      </c>
      <c r="I196" s="102">
        <v>106.409223</v>
      </c>
      <c r="J196" s="81">
        <v>4050</v>
      </c>
      <c r="K196" s="72"/>
      <c r="L196" s="102">
        <v>16.997388899000001</v>
      </c>
      <c r="M196" s="80">
        <v>8.5879032294245701E-8</v>
      </c>
      <c r="N196" s="80">
        <f t="shared" si="4"/>
        <v>3.9609378428711968E-3</v>
      </c>
      <c r="O196" s="80">
        <f>L196/'סכום נכסי הקרן'!$C$42</f>
        <v>3.2888467242695688E-4</v>
      </c>
    </row>
    <row r="197" spans="2:15">
      <c r="B197" s="100" t="s">
        <v>1598</v>
      </c>
      <c r="C197" s="72" t="s">
        <v>1599</v>
      </c>
      <c r="D197" s="82" t="s">
        <v>28</v>
      </c>
      <c r="E197" s="82" t="s">
        <v>877</v>
      </c>
      <c r="F197" s="72"/>
      <c r="G197" s="82" t="s">
        <v>954</v>
      </c>
      <c r="H197" s="82" t="s">
        <v>129</v>
      </c>
      <c r="I197" s="102">
        <v>45.497692999999998</v>
      </c>
      <c r="J197" s="81">
        <v>7904</v>
      </c>
      <c r="K197" s="72"/>
      <c r="L197" s="102">
        <v>14.183526628999997</v>
      </c>
      <c r="M197" s="80">
        <v>4.6426217346938775E-7</v>
      </c>
      <c r="N197" s="80">
        <f t="shared" ref="N197:N263" si="5">IFERROR(L197/$L$11,0)</f>
        <v>3.3052175074656698E-3</v>
      </c>
      <c r="O197" s="80">
        <f>L197/'סכום נכסי הקרן'!$C$42</f>
        <v>2.7443888805251277E-4</v>
      </c>
    </row>
    <row r="198" spans="2:15">
      <c r="B198" s="100" t="s">
        <v>1490</v>
      </c>
      <c r="C198" s="72" t="s">
        <v>1491</v>
      </c>
      <c r="D198" s="82" t="s">
        <v>116</v>
      </c>
      <c r="E198" s="82" t="s">
        <v>877</v>
      </c>
      <c r="F198" s="72"/>
      <c r="G198" s="82" t="s">
        <v>122</v>
      </c>
      <c r="H198" s="82" t="s">
        <v>130</v>
      </c>
      <c r="I198" s="102">
        <v>380.17040600000001</v>
      </c>
      <c r="J198" s="81">
        <v>721.2</v>
      </c>
      <c r="K198" s="72"/>
      <c r="L198" s="102">
        <v>12.041662969999999</v>
      </c>
      <c r="M198" s="80">
        <v>2.1467710270596311E-6</v>
      </c>
      <c r="N198" s="80">
        <f>IFERROR(L198/$L$11,0)</f>
        <v>2.8060944438224778E-3</v>
      </c>
      <c r="O198" s="80">
        <f>L198/'סכום נכסי הקרן'!$C$42</f>
        <v>2.329956915675008E-4</v>
      </c>
    </row>
    <row r="199" spans="2:15">
      <c r="B199" s="100" t="s">
        <v>1600</v>
      </c>
      <c r="C199" s="72" t="s">
        <v>1601</v>
      </c>
      <c r="D199" s="82" t="s">
        <v>28</v>
      </c>
      <c r="E199" s="82" t="s">
        <v>877</v>
      </c>
      <c r="F199" s="72"/>
      <c r="G199" s="82" t="s">
        <v>947</v>
      </c>
      <c r="H199" s="82" t="s">
        <v>133</v>
      </c>
      <c r="I199" s="102">
        <v>495.08408500000007</v>
      </c>
      <c r="J199" s="81">
        <v>9764</v>
      </c>
      <c r="K199" s="72"/>
      <c r="L199" s="102">
        <v>19.007291954999999</v>
      </c>
      <c r="M199" s="80">
        <v>1.6113942504891216E-7</v>
      </c>
      <c r="N199" s="80">
        <f t="shared" si="5"/>
        <v>4.4293098453192454E-3</v>
      </c>
      <c r="O199" s="80">
        <f>L199/'סכום נכסי הקרן'!$C$42</f>
        <v>3.677745461664104E-4</v>
      </c>
    </row>
    <row r="200" spans="2:15">
      <c r="B200" s="100" t="s">
        <v>1602</v>
      </c>
      <c r="C200" s="72" t="s">
        <v>1603</v>
      </c>
      <c r="D200" s="82" t="s">
        <v>1472</v>
      </c>
      <c r="E200" s="82" t="s">
        <v>877</v>
      </c>
      <c r="F200" s="72"/>
      <c r="G200" s="82" t="s">
        <v>1107</v>
      </c>
      <c r="H200" s="82" t="s">
        <v>127</v>
      </c>
      <c r="I200" s="102">
        <v>48.435142999999997</v>
      </c>
      <c r="J200" s="81">
        <v>27316</v>
      </c>
      <c r="K200" s="72"/>
      <c r="L200" s="102">
        <v>42.536197551999997</v>
      </c>
      <c r="M200" s="80">
        <v>2.0147990155228971E-8</v>
      </c>
      <c r="N200" s="80">
        <f t="shared" si="5"/>
        <v>9.9123009761501804E-3</v>
      </c>
      <c r="O200" s="80">
        <f>L200/'סכום נכסי הקרן'!$C$42</f>
        <v>8.2303837850064619E-4</v>
      </c>
    </row>
    <row r="201" spans="2:15">
      <c r="B201" s="100" t="s">
        <v>1604</v>
      </c>
      <c r="C201" s="72" t="s">
        <v>1605</v>
      </c>
      <c r="D201" s="82" t="s">
        <v>1475</v>
      </c>
      <c r="E201" s="82" t="s">
        <v>877</v>
      </c>
      <c r="F201" s="72"/>
      <c r="G201" s="82" t="s">
        <v>903</v>
      </c>
      <c r="H201" s="82" t="s">
        <v>127</v>
      </c>
      <c r="I201" s="102">
        <v>10.833299999999999</v>
      </c>
      <c r="J201" s="81">
        <v>25962</v>
      </c>
      <c r="K201" s="72"/>
      <c r="L201" s="102">
        <v>9.0423204269999999</v>
      </c>
      <c r="M201" s="80">
        <v>4.0869490343161116E-8</v>
      </c>
      <c r="N201" s="80">
        <f t="shared" si="5"/>
        <v>2.1071512441995541E-3</v>
      </c>
      <c r="O201" s="80">
        <f>L201/'סכום נכסי הקרן'!$C$42</f>
        <v>1.749610254424688E-4</v>
      </c>
    </row>
    <row r="202" spans="2:15">
      <c r="B202" s="100" t="s">
        <v>1606</v>
      </c>
      <c r="C202" s="72" t="s">
        <v>1607</v>
      </c>
      <c r="D202" s="82" t="s">
        <v>1475</v>
      </c>
      <c r="E202" s="82" t="s">
        <v>877</v>
      </c>
      <c r="F202" s="72"/>
      <c r="G202" s="82" t="s">
        <v>999</v>
      </c>
      <c r="H202" s="82" t="s">
        <v>127</v>
      </c>
      <c r="I202" s="102">
        <v>151.6662</v>
      </c>
      <c r="J202" s="81">
        <v>879</v>
      </c>
      <c r="K202" s="72"/>
      <c r="L202" s="102">
        <v>4.2860640620000003</v>
      </c>
      <c r="M202" s="80">
        <v>3.8813378879996008E-8</v>
      </c>
      <c r="N202" s="80">
        <f t="shared" si="5"/>
        <v>9.9879066373217062E-4</v>
      </c>
      <c r="O202" s="80">
        <f>L202/'סכום נכסי הקרן'!$C$42</f>
        <v>8.2931606931388959E-5</v>
      </c>
    </row>
    <row r="203" spans="2:15">
      <c r="B203" s="100" t="s">
        <v>1608</v>
      </c>
      <c r="C203" s="72" t="s">
        <v>1609</v>
      </c>
      <c r="D203" s="82" t="s">
        <v>1475</v>
      </c>
      <c r="E203" s="82" t="s">
        <v>877</v>
      </c>
      <c r="F203" s="72"/>
      <c r="G203" s="82" t="s">
        <v>1041</v>
      </c>
      <c r="H203" s="82" t="s">
        <v>127</v>
      </c>
      <c r="I203" s="102">
        <v>114.102166</v>
      </c>
      <c r="J203" s="81">
        <v>2602</v>
      </c>
      <c r="K203" s="72"/>
      <c r="L203" s="102">
        <v>9.5451367900000008</v>
      </c>
      <c r="M203" s="80">
        <v>7.8535787791067963E-8</v>
      </c>
      <c r="N203" s="80">
        <f t="shared" si="5"/>
        <v>2.2243236153240823E-3</v>
      </c>
      <c r="O203" s="80">
        <f>L203/'סכום נכסי הקרן'!$C$42</f>
        <v>1.8469008417135968E-4</v>
      </c>
    </row>
    <row r="204" spans="2:15">
      <c r="B204" s="100" t="s">
        <v>1610</v>
      </c>
      <c r="C204" s="72" t="s">
        <v>1611</v>
      </c>
      <c r="D204" s="82" t="s">
        <v>1475</v>
      </c>
      <c r="E204" s="82" t="s">
        <v>877</v>
      </c>
      <c r="F204" s="72"/>
      <c r="G204" s="82" t="s">
        <v>999</v>
      </c>
      <c r="H204" s="82" t="s">
        <v>127</v>
      </c>
      <c r="I204" s="102">
        <v>37.916550000000001</v>
      </c>
      <c r="J204" s="81">
        <v>4164</v>
      </c>
      <c r="K204" s="72"/>
      <c r="L204" s="102">
        <v>5.0759871319999998</v>
      </c>
      <c r="M204" s="80">
        <v>2.6490846551782441E-8</v>
      </c>
      <c r="N204" s="80">
        <f t="shared" si="5"/>
        <v>1.1828681240710389E-3</v>
      </c>
      <c r="O204" s="80">
        <f>L204/'סכום נכסי הקרן'!$C$42</f>
        <v>9.8215930403844796E-5</v>
      </c>
    </row>
    <row r="205" spans="2:15">
      <c r="B205" s="100" t="s">
        <v>1612</v>
      </c>
      <c r="C205" s="72" t="s">
        <v>1613</v>
      </c>
      <c r="D205" s="82" t="s">
        <v>1475</v>
      </c>
      <c r="E205" s="82" t="s">
        <v>877</v>
      </c>
      <c r="F205" s="72"/>
      <c r="G205" s="82" t="s">
        <v>944</v>
      </c>
      <c r="H205" s="82" t="s">
        <v>127</v>
      </c>
      <c r="I205" s="102">
        <v>21.991599000000001</v>
      </c>
      <c r="J205" s="81">
        <v>26371</v>
      </c>
      <c r="K205" s="72"/>
      <c r="L205" s="102">
        <v>18.645085699999999</v>
      </c>
      <c r="M205" s="80">
        <v>6.3916471413719005E-8</v>
      </c>
      <c r="N205" s="80">
        <f t="shared" si="5"/>
        <v>4.3449041480160223E-3</v>
      </c>
      <c r="O205" s="80">
        <f>L205/'סכום נכסי הקרן'!$C$42</f>
        <v>3.6076617057210499E-4</v>
      </c>
    </row>
    <row r="206" spans="2:15">
      <c r="B206" s="100" t="s">
        <v>1614</v>
      </c>
      <c r="C206" s="72" t="s">
        <v>1615</v>
      </c>
      <c r="D206" s="82" t="s">
        <v>1472</v>
      </c>
      <c r="E206" s="82" t="s">
        <v>877</v>
      </c>
      <c r="F206" s="72"/>
      <c r="G206" s="82" t="s">
        <v>907</v>
      </c>
      <c r="H206" s="82" t="s">
        <v>127</v>
      </c>
      <c r="I206" s="102">
        <v>41.166539999999998</v>
      </c>
      <c r="J206" s="81">
        <v>9354</v>
      </c>
      <c r="K206" s="72"/>
      <c r="L206" s="102">
        <v>12.380058857</v>
      </c>
      <c r="M206" s="80">
        <v>3.0041855098093077E-7</v>
      </c>
      <c r="N206" s="80">
        <f t="shared" si="5"/>
        <v>2.8849515602098735E-3</v>
      </c>
      <c r="O206" s="80">
        <f>L206/'סכום נכסי הקרן'!$C$42</f>
        <v>2.3954335727709533E-4</v>
      </c>
    </row>
    <row r="207" spans="2:15">
      <c r="B207" s="100" t="s">
        <v>1616</v>
      </c>
      <c r="C207" s="72" t="s">
        <v>1617</v>
      </c>
      <c r="D207" s="82" t="s">
        <v>28</v>
      </c>
      <c r="E207" s="82" t="s">
        <v>877</v>
      </c>
      <c r="F207" s="72"/>
      <c r="G207" s="82" t="s">
        <v>988</v>
      </c>
      <c r="H207" s="82" t="s">
        <v>133</v>
      </c>
      <c r="I207" s="102">
        <v>149.43616499999999</v>
      </c>
      <c r="J207" s="81">
        <v>17200</v>
      </c>
      <c r="K207" s="72"/>
      <c r="L207" s="102">
        <v>10.106427626999999</v>
      </c>
      <c r="M207" s="80">
        <v>1.0230644867567804E-7</v>
      </c>
      <c r="N207" s="80">
        <f t="shared" si="5"/>
        <v>2.3551224180308286E-3</v>
      </c>
      <c r="O207" s="80">
        <f>L207/'סכום נכסי הקרן'!$C$42</f>
        <v>1.9555057304761629E-4</v>
      </c>
    </row>
    <row r="208" spans="2:15">
      <c r="B208" s="100" t="s">
        <v>1618</v>
      </c>
      <c r="C208" s="72" t="s">
        <v>1619</v>
      </c>
      <c r="D208" s="82" t="s">
        <v>1475</v>
      </c>
      <c r="E208" s="82" t="s">
        <v>877</v>
      </c>
      <c r="F208" s="72"/>
      <c r="G208" s="82" t="s">
        <v>988</v>
      </c>
      <c r="H208" s="82" t="s">
        <v>127</v>
      </c>
      <c r="I208" s="102">
        <v>11.374965</v>
      </c>
      <c r="J208" s="81">
        <v>26562</v>
      </c>
      <c r="K208" s="72"/>
      <c r="L208" s="102">
        <v>9.7138595240000001</v>
      </c>
      <c r="M208" s="80">
        <v>1.0565629526512483E-8</v>
      </c>
      <c r="N208" s="80">
        <f t="shared" si="5"/>
        <v>2.2636414344329105E-3</v>
      </c>
      <c r="O208" s="80">
        <f>L208/'סכום נכסי הקרן'!$C$42</f>
        <v>1.879547221361847E-4</v>
      </c>
    </row>
    <row r="209" spans="2:15">
      <c r="B209" s="100" t="s">
        <v>1620</v>
      </c>
      <c r="C209" s="72" t="s">
        <v>1621</v>
      </c>
      <c r="D209" s="82" t="s">
        <v>1587</v>
      </c>
      <c r="E209" s="82" t="s">
        <v>877</v>
      </c>
      <c r="F209" s="72"/>
      <c r="G209" s="82" t="s">
        <v>988</v>
      </c>
      <c r="H209" s="82" t="s">
        <v>129</v>
      </c>
      <c r="I209" s="102">
        <v>64.999799999999993</v>
      </c>
      <c r="J209" s="81">
        <v>2604</v>
      </c>
      <c r="K209" s="72"/>
      <c r="L209" s="102">
        <v>6.6757631189999991</v>
      </c>
      <c r="M209" s="80">
        <v>2.085564894636937E-8</v>
      </c>
      <c r="N209" s="80">
        <f t="shared" si="5"/>
        <v>1.5556673395668798E-3</v>
      </c>
      <c r="O209" s="80">
        <f>L209/'סכום נכסי הקרן'!$C$42</f>
        <v>1.291702025316044E-4</v>
      </c>
    </row>
    <row r="210" spans="2:15">
      <c r="B210" s="100" t="s">
        <v>1622</v>
      </c>
      <c r="C210" s="72" t="s">
        <v>1623</v>
      </c>
      <c r="D210" s="82" t="s">
        <v>28</v>
      </c>
      <c r="E210" s="82" t="s">
        <v>877</v>
      </c>
      <c r="F210" s="72"/>
      <c r="G210" s="82" t="s">
        <v>961</v>
      </c>
      <c r="H210" s="82" t="s">
        <v>129</v>
      </c>
      <c r="I210" s="102">
        <v>64.999799999999993</v>
      </c>
      <c r="J210" s="81">
        <v>3139</v>
      </c>
      <c r="K210" s="72"/>
      <c r="L210" s="102">
        <v>8.0473196740000006</v>
      </c>
      <c r="M210" s="80">
        <v>4.977314338392548E-8</v>
      </c>
      <c r="N210" s="80">
        <f t="shared" si="5"/>
        <v>1.8752840933294046E-3</v>
      </c>
      <c r="O210" s="80">
        <f>L210/'סכום נכסי הקרן'!$C$42</f>
        <v>1.5570862740301272E-4</v>
      </c>
    </row>
    <row r="211" spans="2:15">
      <c r="B211" s="100" t="s">
        <v>1624</v>
      </c>
      <c r="C211" s="72" t="s">
        <v>1625</v>
      </c>
      <c r="D211" s="82" t="s">
        <v>1475</v>
      </c>
      <c r="E211" s="82" t="s">
        <v>877</v>
      </c>
      <c r="F211" s="72"/>
      <c r="G211" s="82" t="s">
        <v>944</v>
      </c>
      <c r="H211" s="82" t="s">
        <v>127</v>
      </c>
      <c r="I211" s="102">
        <v>16.2987</v>
      </c>
      <c r="J211" s="81">
        <v>11529</v>
      </c>
      <c r="K211" s="72"/>
      <c r="L211" s="102">
        <v>6.0412328940000002</v>
      </c>
      <c r="M211" s="80">
        <v>2.9038252686200948E-8</v>
      </c>
      <c r="N211" s="80">
        <f t="shared" si="5"/>
        <v>1.4078014058294965E-3</v>
      </c>
      <c r="O211" s="80">
        <f>L211/'סכום נכסי הקרן'!$C$42</f>
        <v>1.1689259528062215E-4</v>
      </c>
    </row>
    <row r="212" spans="2:15">
      <c r="B212" s="100" t="s">
        <v>1626</v>
      </c>
      <c r="C212" s="72" t="s">
        <v>1627</v>
      </c>
      <c r="D212" s="82" t="s">
        <v>1475</v>
      </c>
      <c r="E212" s="82" t="s">
        <v>877</v>
      </c>
      <c r="F212" s="72"/>
      <c r="G212" s="82" t="s">
        <v>918</v>
      </c>
      <c r="H212" s="82" t="s">
        <v>127</v>
      </c>
      <c r="I212" s="102">
        <v>84.472764999999995</v>
      </c>
      <c r="J212" s="81">
        <v>12707</v>
      </c>
      <c r="K212" s="72"/>
      <c r="L212" s="102">
        <v>34.509662943000002</v>
      </c>
      <c r="M212" s="80">
        <v>2.7712315503306085E-8</v>
      </c>
      <c r="N212" s="80">
        <f t="shared" si="5"/>
        <v>8.0418604709162327E-3</v>
      </c>
      <c r="O212" s="80">
        <f>L212/'סכום נכסי הקרן'!$C$42</f>
        <v>6.6773192400398505E-4</v>
      </c>
    </row>
    <row r="213" spans="2:15">
      <c r="B213" s="100" t="s">
        <v>1628</v>
      </c>
      <c r="C213" s="72" t="s">
        <v>1629</v>
      </c>
      <c r="D213" s="82" t="s">
        <v>28</v>
      </c>
      <c r="E213" s="82" t="s">
        <v>877</v>
      </c>
      <c r="F213" s="72"/>
      <c r="G213" s="82" t="s">
        <v>907</v>
      </c>
      <c r="H213" s="82" t="s">
        <v>129</v>
      </c>
      <c r="I213" s="102">
        <v>4.3333199999999996</v>
      </c>
      <c r="J213" s="81">
        <v>59440</v>
      </c>
      <c r="K213" s="72"/>
      <c r="L213" s="102">
        <v>10.158918582</v>
      </c>
      <c r="M213" s="80">
        <v>3.4315356872125108E-8</v>
      </c>
      <c r="N213" s="80">
        <f t="shared" si="5"/>
        <v>2.3673544973992181E-3</v>
      </c>
      <c r="O213" s="80">
        <f>L213/'סכום נכסי הקרן'!$C$42</f>
        <v>1.9656622731328819E-4</v>
      </c>
    </row>
    <row r="214" spans="2:15">
      <c r="B214" s="100" t="s">
        <v>1503</v>
      </c>
      <c r="C214" s="72" t="s">
        <v>1504</v>
      </c>
      <c r="D214" s="82" t="s">
        <v>1472</v>
      </c>
      <c r="E214" s="82" t="s">
        <v>877</v>
      </c>
      <c r="F214" s="72"/>
      <c r="G214" s="82" t="s">
        <v>153</v>
      </c>
      <c r="H214" s="82" t="s">
        <v>127</v>
      </c>
      <c r="I214" s="102">
        <v>46.729821000000001</v>
      </c>
      <c r="J214" s="81">
        <v>6223</v>
      </c>
      <c r="K214" s="72"/>
      <c r="L214" s="102">
        <v>9.3492094960000003</v>
      </c>
      <c r="M214" s="80">
        <v>6.9865730499170956E-7</v>
      </c>
      <c r="N214" s="80">
        <f>IFERROR(L214/$L$11,0)</f>
        <v>2.1786662594874095E-3</v>
      </c>
      <c r="O214" s="80">
        <f>L214/'סכום נכסי הקרן'!$C$42</f>
        <v>1.8089906166257415E-4</v>
      </c>
    </row>
    <row r="215" spans="2:15">
      <c r="B215" s="100" t="s">
        <v>1630</v>
      </c>
      <c r="C215" s="72" t="s">
        <v>1631</v>
      </c>
      <c r="D215" s="82" t="s">
        <v>116</v>
      </c>
      <c r="E215" s="82" t="s">
        <v>877</v>
      </c>
      <c r="F215" s="72"/>
      <c r="G215" s="82" t="s">
        <v>918</v>
      </c>
      <c r="H215" s="82" t="s">
        <v>130</v>
      </c>
      <c r="I215" s="102">
        <v>4874.9849999999997</v>
      </c>
      <c r="J215" s="81">
        <v>36.44</v>
      </c>
      <c r="K215" s="72"/>
      <c r="L215" s="102">
        <v>7.801966749</v>
      </c>
      <c r="M215" s="80">
        <v>6.8817612041994699E-8</v>
      </c>
      <c r="N215" s="80">
        <f t="shared" si="5"/>
        <v>1.8181089771238316E-3</v>
      </c>
      <c r="O215" s="80">
        <f>L215/'סכום נכסי הקרן'!$C$42</f>
        <v>1.5096126197841104E-4</v>
      </c>
    </row>
    <row r="216" spans="2:15">
      <c r="B216" s="100" t="s">
        <v>1632</v>
      </c>
      <c r="C216" s="72" t="s">
        <v>1633</v>
      </c>
      <c r="D216" s="82" t="s">
        <v>28</v>
      </c>
      <c r="E216" s="82" t="s">
        <v>877</v>
      </c>
      <c r="F216" s="72"/>
      <c r="G216" s="82" t="s">
        <v>907</v>
      </c>
      <c r="H216" s="82" t="s">
        <v>129</v>
      </c>
      <c r="I216" s="102">
        <v>9.2083049999999993</v>
      </c>
      <c r="J216" s="81">
        <v>51090</v>
      </c>
      <c r="K216" s="72"/>
      <c r="L216" s="102">
        <v>18.555109261000002</v>
      </c>
      <c r="M216" s="80">
        <v>1.8243033411347784E-8</v>
      </c>
      <c r="N216" s="80">
        <f t="shared" si="5"/>
        <v>4.323936746239221E-3</v>
      </c>
      <c r="O216" s="80">
        <f>L216/'סכום נכסי הקרן'!$C$42</f>
        <v>3.5902520483657371E-4</v>
      </c>
    </row>
    <row r="217" spans="2:15">
      <c r="B217" s="100" t="s">
        <v>1634</v>
      </c>
      <c r="C217" s="72" t="s">
        <v>1635</v>
      </c>
      <c r="D217" s="82" t="s">
        <v>1475</v>
      </c>
      <c r="E217" s="82" t="s">
        <v>877</v>
      </c>
      <c r="F217" s="72"/>
      <c r="G217" s="82" t="s">
        <v>897</v>
      </c>
      <c r="H217" s="82" t="s">
        <v>127</v>
      </c>
      <c r="I217" s="102">
        <v>20.216453999999999</v>
      </c>
      <c r="J217" s="81">
        <v>35694</v>
      </c>
      <c r="K217" s="72"/>
      <c r="L217" s="102">
        <v>23.199636936999994</v>
      </c>
      <c r="M217" s="80">
        <v>2.0452259470896228E-8</v>
      </c>
      <c r="N217" s="80">
        <f t="shared" si="5"/>
        <v>5.4062609516478113E-3</v>
      </c>
      <c r="O217" s="80">
        <f>L217/'סכום נכסי הקרן'!$C$42</f>
        <v>4.4889277051832736E-4</v>
      </c>
    </row>
    <row r="218" spans="2:15">
      <c r="B218" s="100" t="s">
        <v>1636</v>
      </c>
      <c r="C218" s="72" t="s">
        <v>1637</v>
      </c>
      <c r="D218" s="82" t="s">
        <v>1472</v>
      </c>
      <c r="E218" s="82" t="s">
        <v>877</v>
      </c>
      <c r="F218" s="72"/>
      <c r="G218" s="82" t="s">
        <v>907</v>
      </c>
      <c r="H218" s="82" t="s">
        <v>127</v>
      </c>
      <c r="I218" s="102">
        <v>249.16589999999999</v>
      </c>
      <c r="J218" s="81">
        <v>1745</v>
      </c>
      <c r="K218" s="72"/>
      <c r="L218" s="102">
        <v>13.978643029999999</v>
      </c>
      <c r="M218" s="80">
        <v>7.1591105149707023E-7</v>
      </c>
      <c r="N218" s="80">
        <f t="shared" si="5"/>
        <v>3.2574730447434874E-3</v>
      </c>
      <c r="O218" s="80">
        <f>L218/'סכום נכסי הקרן'!$C$42</f>
        <v>2.704745688418877E-4</v>
      </c>
    </row>
    <row r="219" spans="2:15">
      <c r="B219" s="100" t="s">
        <v>1638</v>
      </c>
      <c r="C219" s="72" t="s">
        <v>1639</v>
      </c>
      <c r="D219" s="82" t="s">
        <v>1475</v>
      </c>
      <c r="E219" s="82" t="s">
        <v>877</v>
      </c>
      <c r="F219" s="72"/>
      <c r="G219" s="82" t="s">
        <v>966</v>
      </c>
      <c r="H219" s="82" t="s">
        <v>127</v>
      </c>
      <c r="I219" s="102">
        <v>25.681312999999999</v>
      </c>
      <c r="J219" s="81">
        <v>21458</v>
      </c>
      <c r="K219" s="72"/>
      <c r="L219" s="102">
        <v>17.716887858</v>
      </c>
      <c r="M219" s="80">
        <v>3.4466426362779661E-8</v>
      </c>
      <c r="N219" s="80">
        <f t="shared" si="5"/>
        <v>4.128604222192387E-3</v>
      </c>
      <c r="O219" s="80">
        <f>L219/'סכום נכסי הקרן'!$C$42</f>
        <v>3.428063506828549E-4</v>
      </c>
    </row>
    <row r="220" spans="2:15">
      <c r="B220" s="100" t="s">
        <v>1640</v>
      </c>
      <c r="C220" s="72" t="s">
        <v>1641</v>
      </c>
      <c r="D220" s="82" t="s">
        <v>1472</v>
      </c>
      <c r="E220" s="82" t="s">
        <v>877</v>
      </c>
      <c r="F220" s="72"/>
      <c r="G220" s="82" t="s">
        <v>897</v>
      </c>
      <c r="H220" s="82" t="s">
        <v>127</v>
      </c>
      <c r="I220" s="102">
        <v>57.763914000000007</v>
      </c>
      <c r="J220" s="81">
        <v>22242</v>
      </c>
      <c r="K220" s="72"/>
      <c r="L220" s="102">
        <v>41.305836903000007</v>
      </c>
      <c r="M220" s="80">
        <v>7.6402281327636538E-9</v>
      </c>
      <c r="N220" s="80">
        <f t="shared" si="5"/>
        <v>9.6255874059682136E-3</v>
      </c>
      <c r="O220" s="80">
        <f>L220/'סכום נכסי הקרן'!$C$42</f>
        <v>7.992319714449609E-4</v>
      </c>
    </row>
    <row r="221" spans="2:15">
      <c r="B221" s="100" t="s">
        <v>1642</v>
      </c>
      <c r="C221" s="72" t="s">
        <v>1643</v>
      </c>
      <c r="D221" s="82" t="s">
        <v>1475</v>
      </c>
      <c r="E221" s="82" t="s">
        <v>877</v>
      </c>
      <c r="F221" s="72"/>
      <c r="G221" s="82" t="s">
        <v>944</v>
      </c>
      <c r="H221" s="82" t="s">
        <v>127</v>
      </c>
      <c r="I221" s="102">
        <v>65.614047999999997</v>
      </c>
      <c r="J221" s="81">
        <v>6853</v>
      </c>
      <c r="K221" s="72"/>
      <c r="L221" s="102">
        <v>14.456346254</v>
      </c>
      <c r="M221" s="80">
        <v>3.6266919931264491E-8</v>
      </c>
      <c r="N221" s="80">
        <f t="shared" si="5"/>
        <v>3.3687932474432383E-3</v>
      </c>
      <c r="O221" s="80">
        <f>L221/'סכום נכסי הקרן'!$C$42</f>
        <v>2.7971771020178119E-4</v>
      </c>
    </row>
    <row r="222" spans="2:15">
      <c r="B222" s="100" t="s">
        <v>1644</v>
      </c>
      <c r="C222" s="72" t="s">
        <v>1645</v>
      </c>
      <c r="D222" s="82" t="s">
        <v>1475</v>
      </c>
      <c r="E222" s="82" t="s">
        <v>877</v>
      </c>
      <c r="F222" s="72"/>
      <c r="G222" s="82" t="s">
        <v>1041</v>
      </c>
      <c r="H222" s="82" t="s">
        <v>127</v>
      </c>
      <c r="I222" s="102">
        <v>68.977440000000001</v>
      </c>
      <c r="J222" s="81">
        <v>2301</v>
      </c>
      <c r="K222" s="72"/>
      <c r="L222" s="102">
        <v>5.1027544249999996</v>
      </c>
      <c r="M222" s="80">
        <v>1.8195530780179114E-7</v>
      </c>
      <c r="N222" s="80">
        <f t="shared" si="5"/>
        <v>1.1891057635358367E-3</v>
      </c>
      <c r="O222" s="80">
        <f>L222/'סכום נכסי הקרן'!$C$42</f>
        <v>9.8733854212164509E-5</v>
      </c>
    </row>
    <row r="223" spans="2:15">
      <c r="B223" s="100" t="s">
        <v>1646</v>
      </c>
      <c r="C223" s="72" t="s">
        <v>1647</v>
      </c>
      <c r="D223" s="82" t="s">
        <v>1472</v>
      </c>
      <c r="E223" s="82" t="s">
        <v>877</v>
      </c>
      <c r="F223" s="72"/>
      <c r="G223" s="82" t="s">
        <v>944</v>
      </c>
      <c r="H223" s="82" t="s">
        <v>127</v>
      </c>
      <c r="I223" s="102">
        <v>12.718294</v>
      </c>
      <c r="J223" s="81">
        <v>13274</v>
      </c>
      <c r="K223" s="72"/>
      <c r="L223" s="102">
        <v>5.4276477860000005</v>
      </c>
      <c r="M223" s="80">
        <v>7.7532798776612169E-8</v>
      </c>
      <c r="N223" s="80">
        <f t="shared" si="5"/>
        <v>1.2648163574470125E-3</v>
      </c>
      <c r="O223" s="80">
        <f>L223/'סכום נכסי הקרן'!$C$42</f>
        <v>1.0502025780280453E-4</v>
      </c>
    </row>
    <row r="224" spans="2:15">
      <c r="B224" s="100" t="s">
        <v>1648</v>
      </c>
      <c r="C224" s="72" t="s">
        <v>1649</v>
      </c>
      <c r="D224" s="82" t="s">
        <v>120</v>
      </c>
      <c r="E224" s="82" t="s">
        <v>877</v>
      </c>
      <c r="F224" s="72"/>
      <c r="G224" s="82" t="s">
        <v>932</v>
      </c>
      <c r="H224" s="82" t="s">
        <v>1547</v>
      </c>
      <c r="I224" s="102">
        <v>41.166539999999998</v>
      </c>
      <c r="J224" s="81">
        <v>10426</v>
      </c>
      <c r="K224" s="72"/>
      <c r="L224" s="102">
        <v>15.665027225999999</v>
      </c>
      <c r="M224" s="80">
        <v>1.4288976049982644E-8</v>
      </c>
      <c r="N224" s="80">
        <f t="shared" si="5"/>
        <v>3.6504547561844311E-3</v>
      </c>
      <c r="O224" s="80">
        <f>L224/'סכום נכסי הקרן'!$C$42</f>
        <v>3.0310463438801917E-4</v>
      </c>
    </row>
    <row r="225" spans="2:15">
      <c r="B225" s="100" t="s">
        <v>1650</v>
      </c>
      <c r="C225" s="72" t="s">
        <v>1651</v>
      </c>
      <c r="D225" s="82" t="s">
        <v>1472</v>
      </c>
      <c r="E225" s="82" t="s">
        <v>877</v>
      </c>
      <c r="F225" s="72"/>
      <c r="G225" s="82" t="s">
        <v>1107</v>
      </c>
      <c r="H225" s="82" t="s">
        <v>127</v>
      </c>
      <c r="I225" s="102">
        <v>15.527801999999999</v>
      </c>
      <c r="J225" s="81">
        <v>54073</v>
      </c>
      <c r="K225" s="72"/>
      <c r="L225" s="102">
        <v>26.994260412999999</v>
      </c>
      <c r="M225" s="80">
        <v>3.5147074364407485E-8</v>
      </c>
      <c r="N225" s="80">
        <f t="shared" si="5"/>
        <v>6.2905301658693052E-3</v>
      </c>
      <c r="O225" s="80">
        <f>L225/'סכום נכסי הקרן'!$C$42</f>
        <v>5.223154300987836E-4</v>
      </c>
    </row>
    <row r="226" spans="2:15">
      <c r="B226" s="100" t="s">
        <v>1652</v>
      </c>
      <c r="C226" s="72" t="s">
        <v>1653</v>
      </c>
      <c r="D226" s="82" t="s">
        <v>116</v>
      </c>
      <c r="E226" s="82" t="s">
        <v>877</v>
      </c>
      <c r="F226" s="72"/>
      <c r="G226" s="82" t="s">
        <v>988</v>
      </c>
      <c r="H226" s="82" t="s">
        <v>130</v>
      </c>
      <c r="I226" s="102">
        <v>19.499939999999999</v>
      </c>
      <c r="J226" s="81">
        <v>7086</v>
      </c>
      <c r="K226" s="72"/>
      <c r="L226" s="102">
        <v>6.0685769899999986</v>
      </c>
      <c r="M226" s="80">
        <v>1.4667202851108417E-7</v>
      </c>
      <c r="N226" s="80">
        <f t="shared" si="5"/>
        <v>1.4141734589294798E-3</v>
      </c>
      <c r="O226" s="80">
        <f>L226/'סכום נכסי הקרן'!$C$42</f>
        <v>1.1742167972466283E-4</v>
      </c>
    </row>
    <row r="227" spans="2:15">
      <c r="B227" s="100" t="s">
        <v>1654</v>
      </c>
      <c r="C227" s="72" t="s">
        <v>1655</v>
      </c>
      <c r="D227" s="82" t="s">
        <v>1475</v>
      </c>
      <c r="E227" s="82" t="s">
        <v>877</v>
      </c>
      <c r="F227" s="72"/>
      <c r="G227" s="82" t="s">
        <v>907</v>
      </c>
      <c r="H227" s="82" t="s">
        <v>127</v>
      </c>
      <c r="I227" s="102">
        <v>38.349882000000001</v>
      </c>
      <c r="J227" s="81">
        <v>14147</v>
      </c>
      <c r="K227" s="72"/>
      <c r="L227" s="102">
        <v>17.442525348</v>
      </c>
      <c r="M227" s="80">
        <v>3.0562319374493057E-8</v>
      </c>
      <c r="N227" s="80">
        <f t="shared" si="5"/>
        <v>4.064668940427547E-3</v>
      </c>
      <c r="O227" s="80">
        <f>L227/'סכום נכסי הקרן'!$C$42</f>
        <v>3.3749767505251169E-4</v>
      </c>
    </row>
    <row r="228" spans="2:15">
      <c r="B228" s="100" t="s">
        <v>1656</v>
      </c>
      <c r="C228" s="72" t="s">
        <v>1657</v>
      </c>
      <c r="D228" s="82" t="s">
        <v>1475</v>
      </c>
      <c r="E228" s="82" t="s">
        <v>877</v>
      </c>
      <c r="F228" s="72"/>
      <c r="G228" s="82" t="s">
        <v>1041</v>
      </c>
      <c r="H228" s="82" t="s">
        <v>127</v>
      </c>
      <c r="I228" s="102">
        <v>27.878381999999998</v>
      </c>
      <c r="J228" s="81">
        <v>4816</v>
      </c>
      <c r="K228" s="102">
        <v>4.0333049000000003E-2</v>
      </c>
      <c r="L228" s="102">
        <v>4.3568655989999998</v>
      </c>
      <c r="M228" s="80">
        <v>4.8982836010240499E-8</v>
      </c>
      <c r="N228" s="80">
        <f t="shared" si="5"/>
        <v>1.0152896971368393E-3</v>
      </c>
      <c r="O228" s="80">
        <f>L228/'סכום נכסי הקרן'!$C$42</f>
        <v>8.4301555012352149E-5</v>
      </c>
    </row>
    <row r="229" spans="2:15">
      <c r="B229" s="100" t="s">
        <v>1658</v>
      </c>
      <c r="C229" s="72" t="s">
        <v>1659</v>
      </c>
      <c r="D229" s="82" t="s">
        <v>1472</v>
      </c>
      <c r="E229" s="82" t="s">
        <v>877</v>
      </c>
      <c r="F229" s="72"/>
      <c r="G229" s="82" t="s">
        <v>961</v>
      </c>
      <c r="H229" s="82" t="s">
        <v>127</v>
      </c>
      <c r="I229" s="102">
        <v>14.094123</v>
      </c>
      <c r="J229" s="81">
        <v>52220</v>
      </c>
      <c r="K229" s="72"/>
      <c r="L229" s="102">
        <v>23.662243066999999</v>
      </c>
      <c r="M229" s="80">
        <v>2.2769180936995153E-8</v>
      </c>
      <c r="N229" s="80">
        <f t="shared" si="5"/>
        <v>5.5140630462841836E-3</v>
      </c>
      <c r="O229" s="80">
        <f>L229/'סכום נכסי הקרן'!$C$42</f>
        <v>4.5784379625715156E-4</v>
      </c>
    </row>
    <row r="230" spans="2:15">
      <c r="B230" s="100" t="s">
        <v>1660</v>
      </c>
      <c r="C230" s="72" t="s">
        <v>1661</v>
      </c>
      <c r="D230" s="82" t="s">
        <v>1472</v>
      </c>
      <c r="E230" s="82" t="s">
        <v>877</v>
      </c>
      <c r="F230" s="72"/>
      <c r="G230" s="82" t="s">
        <v>897</v>
      </c>
      <c r="H230" s="82" t="s">
        <v>127</v>
      </c>
      <c r="I230" s="102">
        <v>55.683162000000003</v>
      </c>
      <c r="J230" s="81">
        <v>6469</v>
      </c>
      <c r="K230" s="72"/>
      <c r="L230" s="102">
        <v>11.580892155999999</v>
      </c>
      <c r="M230" s="80">
        <v>1.8913899092197985E-8</v>
      </c>
      <c r="N230" s="80">
        <f t="shared" si="5"/>
        <v>2.6987200367939641E-3</v>
      </c>
      <c r="O230" s="80">
        <f>L230/'סכום נכסי הקרן'!$C$42</f>
        <v>2.2408017759492779E-4</v>
      </c>
    </row>
    <row r="231" spans="2:15">
      <c r="B231" s="100" t="s">
        <v>1515</v>
      </c>
      <c r="C231" s="72" t="s">
        <v>1516</v>
      </c>
      <c r="D231" s="82" t="s">
        <v>1475</v>
      </c>
      <c r="E231" s="82" t="s">
        <v>877</v>
      </c>
      <c r="F231" s="72"/>
      <c r="G231" s="82" t="s">
        <v>151</v>
      </c>
      <c r="H231" s="82" t="s">
        <v>127</v>
      </c>
      <c r="I231" s="102">
        <v>150.155935</v>
      </c>
      <c r="J231" s="81">
        <v>9028</v>
      </c>
      <c r="K231" s="72"/>
      <c r="L231" s="102">
        <v>43.582790256000003</v>
      </c>
      <c r="M231" s="80">
        <v>2.6889864614032427E-6</v>
      </c>
      <c r="N231" s="80">
        <f>IFERROR(L231/$L$11,0)</f>
        <v>1.0156190709566259E-2</v>
      </c>
      <c r="O231" s="80">
        <f>L231/'סכום נכסי הקרן'!$C$42</f>
        <v>8.4328903586130318E-4</v>
      </c>
    </row>
    <row r="232" spans="2:15">
      <c r="B232" s="100" t="s">
        <v>1662</v>
      </c>
      <c r="C232" s="72" t="s">
        <v>1663</v>
      </c>
      <c r="D232" s="82" t="s">
        <v>1475</v>
      </c>
      <c r="E232" s="82" t="s">
        <v>877</v>
      </c>
      <c r="F232" s="72"/>
      <c r="G232" s="82" t="s">
        <v>897</v>
      </c>
      <c r="H232" s="82" t="s">
        <v>127</v>
      </c>
      <c r="I232" s="102">
        <v>13.354799</v>
      </c>
      <c r="J232" s="81">
        <v>35539</v>
      </c>
      <c r="K232" s="72"/>
      <c r="L232" s="102">
        <v>15.258910654999999</v>
      </c>
      <c r="M232" s="80">
        <v>1.3979228929297732E-7</v>
      </c>
      <c r="N232" s="80">
        <f t="shared" si="5"/>
        <v>3.5558165441478972E-3</v>
      </c>
      <c r="O232" s="80">
        <f>L232/'סכום נכסי הקרן'!$C$42</f>
        <v>2.9524663241994322E-4</v>
      </c>
    </row>
    <row r="233" spans="2:15">
      <c r="B233" s="100" t="s">
        <v>1664</v>
      </c>
      <c r="C233" s="72" t="s">
        <v>1665</v>
      </c>
      <c r="D233" s="82" t="s">
        <v>1472</v>
      </c>
      <c r="E233" s="82" t="s">
        <v>877</v>
      </c>
      <c r="F233" s="72"/>
      <c r="G233" s="82" t="s">
        <v>897</v>
      </c>
      <c r="H233" s="82" t="s">
        <v>127</v>
      </c>
      <c r="I233" s="102">
        <v>32.725991</v>
      </c>
      <c r="J233" s="81">
        <v>23420</v>
      </c>
      <c r="K233" s="72"/>
      <c r="L233" s="102">
        <v>24.641133078999999</v>
      </c>
      <c r="M233" s="80">
        <v>2.7930545172907325E-8</v>
      </c>
      <c r="N233" s="80">
        <f t="shared" si="5"/>
        <v>5.7421758767653144E-3</v>
      </c>
      <c r="O233" s="80">
        <f>L233/'סכום נכסי הקרן'!$C$42</f>
        <v>4.7678446548885813E-4</v>
      </c>
    </row>
    <row r="234" spans="2:15">
      <c r="B234" s="100" t="s">
        <v>1519</v>
      </c>
      <c r="C234" s="72" t="s">
        <v>1520</v>
      </c>
      <c r="D234" s="82" t="s">
        <v>1472</v>
      </c>
      <c r="E234" s="82" t="s">
        <v>877</v>
      </c>
      <c r="F234" s="72"/>
      <c r="G234" s="82" t="s">
        <v>892</v>
      </c>
      <c r="H234" s="82" t="s">
        <v>127</v>
      </c>
      <c r="I234" s="102">
        <v>103.089562</v>
      </c>
      <c r="J234" s="81">
        <v>4472</v>
      </c>
      <c r="K234" s="72"/>
      <c r="L234" s="102">
        <v>14.821681206999997</v>
      </c>
      <c r="M234" s="80">
        <v>7.5528298663005699E-7</v>
      </c>
      <c r="N234" s="80">
        <f>IFERROR(L234/$L$11,0)</f>
        <v>3.4539280319245418E-3</v>
      </c>
      <c r="O234" s="80">
        <f>L234/'סכום נכסי הקרן'!$C$42</f>
        <v>2.8678662337765085E-4</v>
      </c>
    </row>
    <row r="235" spans="2:15">
      <c r="B235" s="100" t="s">
        <v>1666</v>
      </c>
      <c r="C235" s="72" t="s">
        <v>1667</v>
      </c>
      <c r="D235" s="82" t="s">
        <v>28</v>
      </c>
      <c r="E235" s="82" t="s">
        <v>877</v>
      </c>
      <c r="F235" s="72"/>
      <c r="G235" s="82" t="s">
        <v>999</v>
      </c>
      <c r="H235" s="82" t="s">
        <v>129</v>
      </c>
      <c r="I235" s="102">
        <v>162.49950000000001</v>
      </c>
      <c r="J235" s="81">
        <v>2237</v>
      </c>
      <c r="K235" s="72"/>
      <c r="L235" s="102">
        <v>14.337252398</v>
      </c>
      <c r="M235" s="80">
        <v>1.8159854331727471E-7</v>
      </c>
      <c r="N235" s="80">
        <f t="shared" si="5"/>
        <v>3.3410405517858718E-3</v>
      </c>
      <c r="O235" s="80">
        <f>L235/'סכום נכסי הקרן'!$C$42</f>
        <v>2.7741334780521763E-4</v>
      </c>
    </row>
    <row r="236" spans="2:15">
      <c r="B236" s="100" t="s">
        <v>1668</v>
      </c>
      <c r="C236" s="72" t="s">
        <v>1669</v>
      </c>
      <c r="D236" s="82" t="s">
        <v>1475</v>
      </c>
      <c r="E236" s="82" t="s">
        <v>877</v>
      </c>
      <c r="F236" s="72"/>
      <c r="G236" s="82" t="s">
        <v>935</v>
      </c>
      <c r="H236" s="82" t="s">
        <v>127</v>
      </c>
      <c r="I236" s="102">
        <v>38.325181999999998</v>
      </c>
      <c r="J236" s="81">
        <v>9966</v>
      </c>
      <c r="K236" s="72"/>
      <c r="L236" s="102">
        <v>12.279652779999999</v>
      </c>
      <c r="M236" s="80">
        <v>5.1890219366299203E-8</v>
      </c>
      <c r="N236" s="80">
        <f t="shared" si="5"/>
        <v>2.8615537176114175E-3</v>
      </c>
      <c r="O236" s="80">
        <f>L236/'סכום נכסי הקרן'!$C$42</f>
        <v>2.3760058712927787E-4</v>
      </c>
    </row>
    <row r="237" spans="2:15">
      <c r="B237" s="100" t="s">
        <v>1670</v>
      </c>
      <c r="C237" s="72" t="s">
        <v>1671</v>
      </c>
      <c r="D237" s="82" t="s">
        <v>28</v>
      </c>
      <c r="E237" s="82" t="s">
        <v>877</v>
      </c>
      <c r="F237" s="72"/>
      <c r="G237" s="82" t="s">
        <v>907</v>
      </c>
      <c r="H237" s="82" t="s">
        <v>129</v>
      </c>
      <c r="I237" s="102">
        <v>18.416609999999999</v>
      </c>
      <c r="J237" s="81">
        <v>9228</v>
      </c>
      <c r="K237" s="72"/>
      <c r="L237" s="102">
        <v>6.7029378849999999</v>
      </c>
      <c r="M237" s="80">
        <v>1.2210610945267298E-7</v>
      </c>
      <c r="N237" s="80">
        <f t="shared" si="5"/>
        <v>1.5619999333352618E-3</v>
      </c>
      <c r="O237" s="80">
        <f>L237/'סכום נכסי הקרן'!$C$42</f>
        <v>1.2969601058761209E-4</v>
      </c>
    </row>
    <row r="238" spans="2:15">
      <c r="B238" s="100" t="s">
        <v>1672</v>
      </c>
      <c r="C238" s="72" t="s">
        <v>1673</v>
      </c>
      <c r="D238" s="82" t="s">
        <v>1475</v>
      </c>
      <c r="E238" s="82" t="s">
        <v>877</v>
      </c>
      <c r="F238" s="72"/>
      <c r="G238" s="82" t="s">
        <v>907</v>
      </c>
      <c r="H238" s="82" t="s">
        <v>127</v>
      </c>
      <c r="I238" s="102">
        <v>21.666599999999999</v>
      </c>
      <c r="J238" s="81">
        <v>9389</v>
      </c>
      <c r="K238" s="72"/>
      <c r="L238" s="102">
        <v>6.5402007930000003</v>
      </c>
      <c r="M238" s="80">
        <v>3.0473310572044402E-7</v>
      </c>
      <c r="N238" s="80">
        <f t="shared" si="5"/>
        <v>1.5240769611674877E-3</v>
      </c>
      <c r="O238" s="80">
        <f>L238/'סכום נכסי הקרן'!$C$42</f>
        <v>1.2654718958268207E-4</v>
      </c>
    </row>
    <row r="239" spans="2:15">
      <c r="B239" s="100" t="s">
        <v>1674</v>
      </c>
      <c r="C239" s="72" t="s">
        <v>1675</v>
      </c>
      <c r="D239" s="82" t="s">
        <v>1472</v>
      </c>
      <c r="E239" s="82" t="s">
        <v>877</v>
      </c>
      <c r="F239" s="72"/>
      <c r="G239" s="82" t="s">
        <v>988</v>
      </c>
      <c r="H239" s="82" t="s">
        <v>127</v>
      </c>
      <c r="I239" s="102">
        <v>23.302537000000001</v>
      </c>
      <c r="J239" s="81">
        <v>12281</v>
      </c>
      <c r="K239" s="72"/>
      <c r="L239" s="102">
        <v>9.2006372439999993</v>
      </c>
      <c r="M239" s="80">
        <v>6.5371526167103824E-8</v>
      </c>
      <c r="N239" s="80">
        <f t="shared" si="5"/>
        <v>2.1440441502420288E-3</v>
      </c>
      <c r="O239" s="80">
        <f>L239/'סכום נכסי הקרן'!$C$42</f>
        <v>1.7802431797569939E-4</v>
      </c>
    </row>
    <row r="240" spans="2:15">
      <c r="B240" s="100" t="s">
        <v>1676</v>
      </c>
      <c r="C240" s="72" t="s">
        <v>1677</v>
      </c>
      <c r="D240" s="82" t="s">
        <v>28</v>
      </c>
      <c r="E240" s="82" t="s">
        <v>877</v>
      </c>
      <c r="F240" s="72"/>
      <c r="G240" s="82" t="s">
        <v>947</v>
      </c>
      <c r="H240" s="82" t="s">
        <v>127</v>
      </c>
      <c r="I240" s="102">
        <v>3.4120560000000002</v>
      </c>
      <c r="J240" s="81">
        <v>182500</v>
      </c>
      <c r="K240" s="72"/>
      <c r="L240" s="102">
        <v>20.019813059000001</v>
      </c>
      <c r="M240" s="80">
        <v>1.4288862162994531E-8</v>
      </c>
      <c r="N240" s="80">
        <f t="shared" si="5"/>
        <v>4.6652598010077494E-3</v>
      </c>
      <c r="O240" s="80">
        <f>L240/'סכום נכסי הקרן'!$C$42</f>
        <v>3.8736594773950805E-4</v>
      </c>
    </row>
    <row r="241" spans="2:15">
      <c r="B241" s="100" t="s">
        <v>1524</v>
      </c>
      <c r="C241" s="72" t="s">
        <v>1525</v>
      </c>
      <c r="D241" s="82" t="s">
        <v>1472</v>
      </c>
      <c r="E241" s="82" t="s">
        <v>877</v>
      </c>
      <c r="F241" s="72"/>
      <c r="G241" s="82" t="s">
        <v>153</v>
      </c>
      <c r="H241" s="82" t="s">
        <v>127</v>
      </c>
      <c r="I241" s="102">
        <v>60.177546999999997</v>
      </c>
      <c r="J241" s="81">
        <v>3061</v>
      </c>
      <c r="K241" s="72"/>
      <c r="L241" s="102">
        <v>5.9221416329999998</v>
      </c>
      <c r="M241" s="80">
        <v>1.1185633470028658E-6</v>
      </c>
      <c r="N241" s="80">
        <f>IFERROR(L241/$L$11,0)</f>
        <v>1.3800493148905227E-3</v>
      </c>
      <c r="O241" s="80">
        <f>L241/'סכום נכסי הקרן'!$C$42</f>
        <v>1.1458828309504859E-4</v>
      </c>
    </row>
    <row r="242" spans="2:15">
      <c r="B242" s="100" t="s">
        <v>1678</v>
      </c>
      <c r="C242" s="72" t="s">
        <v>1679</v>
      </c>
      <c r="D242" s="82" t="s">
        <v>28</v>
      </c>
      <c r="E242" s="82" t="s">
        <v>877</v>
      </c>
      <c r="F242" s="72"/>
      <c r="G242" s="82" t="s">
        <v>954</v>
      </c>
      <c r="H242" s="82" t="s">
        <v>129</v>
      </c>
      <c r="I242" s="102">
        <v>20.041605000000001</v>
      </c>
      <c r="J242" s="81">
        <v>11830</v>
      </c>
      <c r="K242" s="72"/>
      <c r="L242" s="102">
        <v>9.3511529530000015</v>
      </c>
      <c r="M242" s="80">
        <v>3.5342472833818126E-8</v>
      </c>
      <c r="N242" s="80">
        <f t="shared" si="5"/>
        <v>2.1791191474234942E-3</v>
      </c>
      <c r="O242" s="80">
        <f>L242/'סכום נכסי הקרן'!$C$42</f>
        <v>1.8093666586299691E-4</v>
      </c>
    </row>
    <row r="243" spans="2:15">
      <c r="B243" s="100" t="s">
        <v>1680</v>
      </c>
      <c r="C243" s="72" t="s">
        <v>1681</v>
      </c>
      <c r="D243" s="82" t="s">
        <v>116</v>
      </c>
      <c r="E243" s="82" t="s">
        <v>877</v>
      </c>
      <c r="F243" s="72"/>
      <c r="G243" s="82" t="s">
        <v>935</v>
      </c>
      <c r="H243" s="82" t="s">
        <v>130</v>
      </c>
      <c r="I243" s="102">
        <v>149.90307999999999</v>
      </c>
      <c r="J243" s="81">
        <v>947.6</v>
      </c>
      <c r="K243" s="72"/>
      <c r="L243" s="102">
        <v>6.2386130949999998</v>
      </c>
      <c r="M243" s="80">
        <v>1.2580208774891302E-7</v>
      </c>
      <c r="N243" s="80">
        <f t="shared" si="5"/>
        <v>1.4537973356879006E-3</v>
      </c>
      <c r="O243" s="80">
        <f>L243/'סכום נכסי הקרן'!$C$42</f>
        <v>1.2071173027454295E-4</v>
      </c>
    </row>
    <row r="244" spans="2:15">
      <c r="B244" s="100" t="s">
        <v>1682</v>
      </c>
      <c r="C244" s="72" t="s">
        <v>1683</v>
      </c>
      <c r="D244" s="82" t="s">
        <v>28</v>
      </c>
      <c r="E244" s="82" t="s">
        <v>877</v>
      </c>
      <c r="F244" s="72"/>
      <c r="G244" s="82" t="s">
        <v>954</v>
      </c>
      <c r="H244" s="82" t="s">
        <v>129</v>
      </c>
      <c r="I244" s="102">
        <v>37.499468</v>
      </c>
      <c r="J244" s="81">
        <v>11752</v>
      </c>
      <c r="K244" s="72"/>
      <c r="L244" s="102">
        <v>17.381402089999998</v>
      </c>
      <c r="M244" s="80">
        <v>4.4117021176470587E-8</v>
      </c>
      <c r="N244" s="80">
        <f t="shared" si="5"/>
        <v>4.0504252570518007E-3</v>
      </c>
      <c r="O244" s="80">
        <f>L244/'סכום נכסי הקרן'!$C$42</f>
        <v>3.3631499324153182E-4</v>
      </c>
    </row>
    <row r="245" spans="2:15">
      <c r="B245" s="100" t="s">
        <v>1684</v>
      </c>
      <c r="C245" s="72" t="s">
        <v>1685</v>
      </c>
      <c r="D245" s="82" t="s">
        <v>1475</v>
      </c>
      <c r="E245" s="82" t="s">
        <v>877</v>
      </c>
      <c r="F245" s="72"/>
      <c r="G245" s="82" t="s">
        <v>935</v>
      </c>
      <c r="H245" s="82" t="s">
        <v>127</v>
      </c>
      <c r="I245" s="102">
        <v>23.660468999999999</v>
      </c>
      <c r="J245" s="81">
        <v>5958</v>
      </c>
      <c r="K245" s="102">
        <v>2.3071549E-2</v>
      </c>
      <c r="L245" s="102">
        <v>4.5552272620000007</v>
      </c>
      <c r="M245" s="80">
        <v>3.2603847500193642E-7</v>
      </c>
      <c r="N245" s="80">
        <f t="shared" si="5"/>
        <v>1.0615143391815825E-3</v>
      </c>
      <c r="O245" s="80">
        <f>L245/'סכום נכסי הקרן'!$C$42</f>
        <v>8.8139680441232565E-5</v>
      </c>
    </row>
    <row r="246" spans="2:15">
      <c r="B246" s="100" t="s">
        <v>1686</v>
      </c>
      <c r="C246" s="72" t="s">
        <v>1687</v>
      </c>
      <c r="D246" s="82" t="s">
        <v>28</v>
      </c>
      <c r="E246" s="82" t="s">
        <v>877</v>
      </c>
      <c r="F246" s="72"/>
      <c r="G246" s="82" t="s">
        <v>961</v>
      </c>
      <c r="H246" s="82" t="s">
        <v>129</v>
      </c>
      <c r="I246" s="102">
        <v>56.333159999999999</v>
      </c>
      <c r="J246" s="81">
        <v>3055</v>
      </c>
      <c r="K246" s="72"/>
      <c r="L246" s="102">
        <v>6.7877094800000011</v>
      </c>
      <c r="M246" s="80">
        <v>6.1820372081796019E-8</v>
      </c>
      <c r="N246" s="80">
        <f t="shared" si="5"/>
        <v>1.5817544391967951E-3</v>
      </c>
      <c r="O246" s="80">
        <f>L246/'סכום נכסי הקרן'!$C$42</f>
        <v>1.3133626712456326E-4</v>
      </c>
    </row>
    <row r="247" spans="2:15">
      <c r="B247" s="100" t="s">
        <v>1688</v>
      </c>
      <c r="C247" s="72" t="s">
        <v>1689</v>
      </c>
      <c r="D247" s="82" t="s">
        <v>1475</v>
      </c>
      <c r="E247" s="82" t="s">
        <v>877</v>
      </c>
      <c r="F247" s="72"/>
      <c r="G247" s="82" t="s">
        <v>961</v>
      </c>
      <c r="H247" s="82" t="s">
        <v>127</v>
      </c>
      <c r="I247" s="102">
        <v>59.857990999999998</v>
      </c>
      <c r="J247" s="81">
        <v>10904</v>
      </c>
      <c r="K247" s="72"/>
      <c r="L247" s="102">
        <v>20.984032750999997</v>
      </c>
      <c r="M247" s="80">
        <v>1.1542057991076617E-8</v>
      </c>
      <c r="N247" s="80">
        <f t="shared" si="5"/>
        <v>4.8899539754823414E-3</v>
      </c>
      <c r="O247" s="80">
        <f>L247/'סכום נכסי הקרן'!$C$42</f>
        <v>4.0602275905537419E-4</v>
      </c>
    </row>
    <row r="248" spans="2:15">
      <c r="B248" s="100" t="s">
        <v>1690</v>
      </c>
      <c r="C248" s="72" t="s">
        <v>1691</v>
      </c>
      <c r="D248" s="82" t="s">
        <v>1475</v>
      </c>
      <c r="E248" s="82" t="s">
        <v>877</v>
      </c>
      <c r="F248" s="72"/>
      <c r="G248" s="82" t="s">
        <v>988</v>
      </c>
      <c r="H248" s="82" t="s">
        <v>127</v>
      </c>
      <c r="I248" s="102">
        <v>33.58323</v>
      </c>
      <c r="J248" s="81">
        <v>17653</v>
      </c>
      <c r="K248" s="72"/>
      <c r="L248" s="102">
        <v>19.059959008</v>
      </c>
      <c r="M248" s="80">
        <v>6.7062762058159181E-8</v>
      </c>
      <c r="N248" s="80">
        <f t="shared" si="5"/>
        <v>4.4415829611807334E-3</v>
      </c>
      <c r="O248" s="80">
        <f>L248/'סכום נכסי הקרן'!$C$42</f>
        <v>3.6879360777502119E-4</v>
      </c>
    </row>
    <row r="249" spans="2:15">
      <c r="B249" s="100" t="s">
        <v>1692</v>
      </c>
      <c r="C249" s="72" t="s">
        <v>1693</v>
      </c>
      <c r="D249" s="82" t="s">
        <v>1554</v>
      </c>
      <c r="E249" s="82" t="s">
        <v>877</v>
      </c>
      <c r="F249" s="72"/>
      <c r="G249" s="82" t="s">
        <v>1107</v>
      </c>
      <c r="H249" s="82" t="s">
        <v>132</v>
      </c>
      <c r="I249" s="102">
        <v>24.591591000000005</v>
      </c>
      <c r="J249" s="81">
        <v>56400</v>
      </c>
      <c r="K249" s="72"/>
      <c r="L249" s="102">
        <v>5.7513308040000002</v>
      </c>
      <c r="M249" s="80">
        <v>2.5638494525779231E-9</v>
      </c>
      <c r="N249" s="80">
        <f t="shared" si="5"/>
        <v>1.3402449025435119E-3</v>
      </c>
      <c r="O249" s="80">
        <f>L249/'סכום נכסי הקרן'!$C$42</f>
        <v>1.1128324231046391E-4</v>
      </c>
    </row>
    <row r="250" spans="2:15">
      <c r="B250" s="100" t="s">
        <v>1694</v>
      </c>
      <c r="C250" s="72" t="s">
        <v>1695</v>
      </c>
      <c r="D250" s="82" t="s">
        <v>1475</v>
      </c>
      <c r="E250" s="82" t="s">
        <v>877</v>
      </c>
      <c r="F250" s="72"/>
      <c r="G250" s="82" t="s">
        <v>988</v>
      </c>
      <c r="H250" s="82" t="s">
        <v>127</v>
      </c>
      <c r="I250" s="102">
        <v>39.021546999999998</v>
      </c>
      <c r="J250" s="81">
        <v>6829</v>
      </c>
      <c r="K250" s="72"/>
      <c r="L250" s="102">
        <v>8.5672722570000008</v>
      </c>
      <c r="M250" s="80">
        <v>3.2500860759750413E-8</v>
      </c>
      <c r="N250" s="80">
        <f t="shared" si="5"/>
        <v>1.9964497544048237E-3</v>
      </c>
      <c r="O250" s="80">
        <f>L250/'סכום נכסי הקרן'!$C$42</f>
        <v>1.6576925706522899E-4</v>
      </c>
    </row>
    <row r="251" spans="2:15">
      <c r="B251" s="100" t="s">
        <v>1696</v>
      </c>
      <c r="C251" s="72" t="s">
        <v>1697</v>
      </c>
      <c r="D251" s="82" t="s">
        <v>28</v>
      </c>
      <c r="E251" s="82" t="s">
        <v>877</v>
      </c>
      <c r="F251" s="72"/>
      <c r="G251" s="82" t="s">
        <v>1698</v>
      </c>
      <c r="H251" s="82" t="s">
        <v>129</v>
      </c>
      <c r="I251" s="102">
        <v>27.08325</v>
      </c>
      <c r="J251" s="81">
        <v>4956.5</v>
      </c>
      <c r="K251" s="72"/>
      <c r="L251" s="102">
        <v>5.2944860309999999</v>
      </c>
      <c r="M251" s="80">
        <v>1.0306197623231174E-8</v>
      </c>
      <c r="N251" s="80">
        <f t="shared" si="5"/>
        <v>1.2337853892355553E-3</v>
      </c>
      <c r="O251" s="80">
        <f>L251/'סכום נכסי הקרן'!$C$42</f>
        <v>1.0244369381211121E-4</v>
      </c>
    </row>
    <row r="252" spans="2:15">
      <c r="B252" s="100" t="s">
        <v>1699</v>
      </c>
      <c r="C252" s="72" t="s">
        <v>1700</v>
      </c>
      <c r="D252" s="82" t="s">
        <v>1475</v>
      </c>
      <c r="E252" s="82" t="s">
        <v>877</v>
      </c>
      <c r="F252" s="72"/>
      <c r="G252" s="82" t="s">
        <v>903</v>
      </c>
      <c r="H252" s="82" t="s">
        <v>127</v>
      </c>
      <c r="I252" s="102">
        <v>7.9912919999999996</v>
      </c>
      <c r="J252" s="81">
        <v>16840</v>
      </c>
      <c r="K252" s="72"/>
      <c r="L252" s="102">
        <v>4.3265334790000001</v>
      </c>
      <c r="M252" s="80">
        <v>1.1173248720596514E-8</v>
      </c>
      <c r="N252" s="80">
        <f t="shared" si="5"/>
        <v>1.0082213384214852E-3</v>
      </c>
      <c r="O252" s="80">
        <f>L252/'סכום נכסי הקרן'!$C$42</f>
        <v>8.3714654906136298E-5</v>
      </c>
    </row>
    <row r="253" spans="2:15">
      <c r="B253" s="100" t="s">
        <v>1701</v>
      </c>
      <c r="C253" s="72" t="s">
        <v>1702</v>
      </c>
      <c r="D253" s="82" t="s">
        <v>1472</v>
      </c>
      <c r="E253" s="82" t="s">
        <v>877</v>
      </c>
      <c r="F253" s="72"/>
      <c r="G253" s="82" t="s">
        <v>897</v>
      </c>
      <c r="H253" s="82" t="s">
        <v>127</v>
      </c>
      <c r="I253" s="102">
        <v>37.573543999999998</v>
      </c>
      <c r="J253" s="81">
        <v>16361</v>
      </c>
      <c r="K253" s="72"/>
      <c r="L253" s="102">
        <v>19.763915432000001</v>
      </c>
      <c r="M253" s="80">
        <v>1.1842801185845225E-6</v>
      </c>
      <c r="N253" s="80">
        <f t="shared" si="5"/>
        <v>4.6056274303708181E-3</v>
      </c>
      <c r="O253" s="80">
        <f>L253/'סכום נכסי הקרן'!$C$42</f>
        <v>3.8241455151442774E-4</v>
      </c>
    </row>
    <row r="254" spans="2:15">
      <c r="B254" s="100" t="s">
        <v>1703</v>
      </c>
      <c r="C254" s="72" t="s">
        <v>1704</v>
      </c>
      <c r="D254" s="82" t="s">
        <v>1475</v>
      </c>
      <c r="E254" s="82" t="s">
        <v>877</v>
      </c>
      <c r="F254" s="72"/>
      <c r="G254" s="82" t="s">
        <v>907</v>
      </c>
      <c r="H254" s="82" t="s">
        <v>127</v>
      </c>
      <c r="I254" s="102">
        <v>18.958275</v>
      </c>
      <c r="J254" s="81">
        <v>8541</v>
      </c>
      <c r="K254" s="72"/>
      <c r="L254" s="102">
        <v>5.2058124509999999</v>
      </c>
      <c r="M254" s="80">
        <v>4.8610436545746845E-8</v>
      </c>
      <c r="N254" s="80">
        <f t="shared" si="5"/>
        <v>1.2131215954745307E-3</v>
      </c>
      <c r="O254" s="80">
        <f>L254/'סכום נכסי הקרן'!$C$42</f>
        <v>1.0072793726358972E-4</v>
      </c>
    </row>
    <row r="255" spans="2:15">
      <c r="B255" s="100" t="s">
        <v>1705</v>
      </c>
      <c r="C255" s="72" t="s">
        <v>1706</v>
      </c>
      <c r="D255" s="82" t="s">
        <v>28</v>
      </c>
      <c r="E255" s="82" t="s">
        <v>877</v>
      </c>
      <c r="F255" s="72"/>
      <c r="G255" s="82" t="s">
        <v>954</v>
      </c>
      <c r="H255" s="82" t="s">
        <v>129</v>
      </c>
      <c r="I255" s="102">
        <v>68.101625999999996</v>
      </c>
      <c r="J255" s="81">
        <v>8136</v>
      </c>
      <c r="K255" s="72"/>
      <c r="L255" s="102">
        <v>21.853265403000002</v>
      </c>
      <c r="M255" s="80">
        <v>1.1100161820847802E-7</v>
      </c>
      <c r="N255" s="80">
        <f t="shared" si="5"/>
        <v>5.0925131171260718E-3</v>
      </c>
      <c r="O255" s="80">
        <f>L255/'סכום נכסי הקרן'!$C$42</f>
        <v>4.2284165387001567E-4</v>
      </c>
    </row>
    <row r="256" spans="2:15">
      <c r="B256" s="100" t="s">
        <v>1707</v>
      </c>
      <c r="C256" s="72" t="s">
        <v>1708</v>
      </c>
      <c r="D256" s="82" t="s">
        <v>1475</v>
      </c>
      <c r="E256" s="82" t="s">
        <v>877</v>
      </c>
      <c r="F256" s="72"/>
      <c r="G256" s="82" t="s">
        <v>897</v>
      </c>
      <c r="H256" s="82" t="s">
        <v>127</v>
      </c>
      <c r="I256" s="102">
        <v>35.171067000000001</v>
      </c>
      <c r="J256" s="81">
        <v>21873</v>
      </c>
      <c r="K256" s="72"/>
      <c r="L256" s="102">
        <v>24.732890308999995</v>
      </c>
      <c r="M256" s="80">
        <v>2.0741610577207895E-8</v>
      </c>
      <c r="N256" s="80">
        <f t="shared" si="5"/>
        <v>5.7635582600727526E-3</v>
      </c>
      <c r="O256" s="80">
        <f>L256/'סכום נכסי הקרן'!$C$42</f>
        <v>4.785598879793754E-4</v>
      </c>
    </row>
    <row r="257" spans="2:15">
      <c r="B257" s="100" t="s">
        <v>1709</v>
      </c>
      <c r="C257" s="72" t="s">
        <v>1710</v>
      </c>
      <c r="D257" s="82" t="s">
        <v>28</v>
      </c>
      <c r="E257" s="82" t="s">
        <v>877</v>
      </c>
      <c r="F257" s="72"/>
      <c r="G257" s="82" t="s">
        <v>999</v>
      </c>
      <c r="H257" s="82" t="s">
        <v>129</v>
      </c>
      <c r="I257" s="102">
        <v>8.1249749999999992</v>
      </c>
      <c r="J257" s="81">
        <v>15242</v>
      </c>
      <c r="K257" s="72"/>
      <c r="L257" s="102">
        <v>4.8844077119999998</v>
      </c>
      <c r="M257" s="80">
        <v>3.9402330040314888E-8</v>
      </c>
      <c r="N257" s="80">
        <f t="shared" si="5"/>
        <v>1.1382239625999816E-3</v>
      </c>
      <c r="O257" s="80">
        <f>L257/'סכום נכסי הקרן'!$C$42</f>
        <v>9.4509035470461637E-5</v>
      </c>
    </row>
    <row r="258" spans="2:15">
      <c r="B258" s="100" t="s">
        <v>1711</v>
      </c>
      <c r="C258" s="72" t="s">
        <v>1712</v>
      </c>
      <c r="D258" s="82" t="s">
        <v>28</v>
      </c>
      <c r="E258" s="82" t="s">
        <v>877</v>
      </c>
      <c r="F258" s="72"/>
      <c r="G258" s="82" t="s">
        <v>954</v>
      </c>
      <c r="H258" s="82" t="s">
        <v>133</v>
      </c>
      <c r="I258" s="102">
        <v>248.08257</v>
      </c>
      <c r="J258" s="81">
        <v>19380</v>
      </c>
      <c r="K258" s="72"/>
      <c r="L258" s="102">
        <v>18.904427692000002</v>
      </c>
      <c r="M258" s="80">
        <v>1.5648552833129597E-7</v>
      </c>
      <c r="N258" s="80">
        <f t="shared" si="5"/>
        <v>4.4053391663863347E-3</v>
      </c>
      <c r="O258" s="80">
        <f>L258/'סכום נכסי הקרן'!$C$42</f>
        <v>3.6578421226028999E-4</v>
      </c>
    </row>
    <row r="259" spans="2:15">
      <c r="B259" s="100" t="s">
        <v>1713</v>
      </c>
      <c r="C259" s="72" t="s">
        <v>1714</v>
      </c>
      <c r="D259" s="82" t="s">
        <v>28</v>
      </c>
      <c r="E259" s="82" t="s">
        <v>877</v>
      </c>
      <c r="F259" s="72"/>
      <c r="G259" s="82" t="s">
        <v>935</v>
      </c>
      <c r="H259" s="82" t="s">
        <v>129</v>
      </c>
      <c r="I259" s="102">
        <v>27.08325</v>
      </c>
      <c r="J259" s="81">
        <v>5976</v>
      </c>
      <c r="K259" s="72"/>
      <c r="L259" s="102">
        <v>6.3835062080000009</v>
      </c>
      <c r="M259" s="80">
        <v>4.7859794782211574E-8</v>
      </c>
      <c r="N259" s="80">
        <f t="shared" si="5"/>
        <v>1.487562087313186E-3</v>
      </c>
      <c r="O259" s="80">
        <f>L259/'סכום נכסי הקרן'!$C$42</f>
        <v>1.2351528582587418E-4</v>
      </c>
    </row>
    <row r="260" spans="2:15">
      <c r="B260" s="100" t="s">
        <v>1715</v>
      </c>
      <c r="C260" s="72" t="s">
        <v>1716</v>
      </c>
      <c r="D260" s="82" t="s">
        <v>1475</v>
      </c>
      <c r="E260" s="82" t="s">
        <v>877</v>
      </c>
      <c r="F260" s="72"/>
      <c r="G260" s="82" t="s">
        <v>1038</v>
      </c>
      <c r="H260" s="82" t="s">
        <v>127</v>
      </c>
      <c r="I260" s="102">
        <v>62.970830999999997</v>
      </c>
      <c r="J260" s="81">
        <v>14415</v>
      </c>
      <c r="K260" s="102">
        <v>8.6754429000000008E-2</v>
      </c>
      <c r="L260" s="102">
        <v>29.270098144999999</v>
      </c>
      <c r="M260" s="80">
        <v>2.225679293185725E-8</v>
      </c>
      <c r="N260" s="80">
        <f t="shared" si="5"/>
        <v>6.8208734939226683E-3</v>
      </c>
      <c r="O260" s="80">
        <f>L260/'סכום נכסי הקרן'!$C$42</f>
        <v>5.6635090822035339E-4</v>
      </c>
    </row>
    <row r="261" spans="2:15">
      <c r="B261" s="100" t="s">
        <v>1717</v>
      </c>
      <c r="C261" s="72" t="s">
        <v>1718</v>
      </c>
      <c r="D261" s="82" t="s">
        <v>1475</v>
      </c>
      <c r="E261" s="82" t="s">
        <v>877</v>
      </c>
      <c r="F261" s="72"/>
      <c r="G261" s="82" t="s">
        <v>1107</v>
      </c>
      <c r="H261" s="82" t="s">
        <v>127</v>
      </c>
      <c r="I261" s="102">
        <v>41.583621999999998</v>
      </c>
      <c r="J261" s="81">
        <v>18118</v>
      </c>
      <c r="K261" s="72"/>
      <c r="L261" s="102">
        <v>24.222197867999999</v>
      </c>
      <c r="M261" s="80">
        <v>2.2968221857776116E-8</v>
      </c>
      <c r="N261" s="80">
        <f t="shared" si="5"/>
        <v>5.6445505096679735E-3</v>
      </c>
      <c r="O261" s="80">
        <f>L261/'סכום נכסי הקרן'!$C$42</f>
        <v>4.6867843400034173E-4</v>
      </c>
    </row>
    <row r="262" spans="2:15">
      <c r="B262" s="100" t="s">
        <v>1719</v>
      </c>
      <c r="C262" s="72" t="s">
        <v>1720</v>
      </c>
      <c r="D262" s="82" t="s">
        <v>1472</v>
      </c>
      <c r="E262" s="82" t="s">
        <v>877</v>
      </c>
      <c r="F262" s="72"/>
      <c r="G262" s="82" t="s">
        <v>966</v>
      </c>
      <c r="H262" s="82" t="s">
        <v>127</v>
      </c>
      <c r="I262" s="102">
        <v>162.49950000000001</v>
      </c>
      <c r="J262" s="81">
        <v>2192</v>
      </c>
      <c r="K262" s="72"/>
      <c r="L262" s="102">
        <v>11.451794764000001</v>
      </c>
      <c r="M262" s="80">
        <v>7.2505977879710051E-7</v>
      </c>
      <c r="N262" s="80">
        <f t="shared" si="5"/>
        <v>2.668636195774191E-3</v>
      </c>
      <c r="O262" s="80">
        <f>L262/'סכום נכסי הקרן'!$C$42</f>
        <v>2.2158225548869228E-4</v>
      </c>
    </row>
    <row r="263" spans="2:15">
      <c r="B263" s="100" t="s">
        <v>1721</v>
      </c>
      <c r="C263" s="72" t="s">
        <v>1722</v>
      </c>
      <c r="D263" s="82" t="s">
        <v>1475</v>
      </c>
      <c r="E263" s="82" t="s">
        <v>877</v>
      </c>
      <c r="F263" s="72"/>
      <c r="G263" s="82" t="s">
        <v>907</v>
      </c>
      <c r="H263" s="82" t="s">
        <v>127</v>
      </c>
      <c r="I263" s="102">
        <v>9.2083049999999993</v>
      </c>
      <c r="J263" s="81">
        <v>18049</v>
      </c>
      <c r="K263" s="72"/>
      <c r="L263" s="102">
        <v>5.3433524070000011</v>
      </c>
      <c r="M263" s="80">
        <v>1.4722246079884148E-7</v>
      </c>
      <c r="N263" s="80">
        <f t="shared" si="5"/>
        <v>1.245172825217194E-3</v>
      </c>
      <c r="O263" s="80">
        <f>L263/'סכום נכסי הקרן'!$C$42</f>
        <v>1.0338921563072409E-4</v>
      </c>
    </row>
    <row r="264" spans="2:15">
      <c r="B264" s="113"/>
      <c r="C264" s="113"/>
      <c r="D264" s="113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</row>
    <row r="265" spans="2:15">
      <c r="B265" s="113"/>
      <c r="C265" s="113"/>
      <c r="D265" s="113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</row>
    <row r="266" spans="2:15">
      <c r="B266" s="113"/>
      <c r="C266" s="113"/>
      <c r="D266" s="113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</row>
    <row r="267" spans="2:15">
      <c r="B267" s="115" t="s">
        <v>212</v>
      </c>
      <c r="C267" s="113"/>
      <c r="D267" s="113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</row>
    <row r="268" spans="2:15">
      <c r="B268" s="115" t="s">
        <v>107</v>
      </c>
      <c r="C268" s="113"/>
      <c r="D268" s="113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</row>
    <row r="269" spans="2:15">
      <c r="B269" s="115" t="s">
        <v>195</v>
      </c>
      <c r="C269" s="113"/>
      <c r="D269" s="113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</row>
    <row r="270" spans="2:15">
      <c r="B270" s="115" t="s">
        <v>203</v>
      </c>
      <c r="C270" s="113"/>
      <c r="D270" s="113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</row>
    <row r="271" spans="2:15">
      <c r="B271" s="115" t="s">
        <v>209</v>
      </c>
      <c r="C271" s="113"/>
      <c r="D271" s="113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</row>
    <row r="272" spans="2:15">
      <c r="B272" s="121"/>
      <c r="C272" s="113"/>
      <c r="D272" s="113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</row>
    <row r="273" spans="2:15">
      <c r="B273" s="122"/>
      <c r="C273" s="113"/>
      <c r="D273" s="113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</row>
    <row r="274" spans="2:15">
      <c r="B274" s="113"/>
      <c r="C274" s="113"/>
      <c r="D274" s="113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</row>
    <row r="275" spans="2:15">
      <c r="B275" s="113"/>
      <c r="C275" s="113"/>
      <c r="D275" s="113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</row>
    <row r="276" spans="2:15">
      <c r="B276" s="113"/>
      <c r="C276" s="113"/>
      <c r="D276" s="113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</row>
    <row r="277" spans="2:15">
      <c r="B277" s="113"/>
      <c r="C277" s="113"/>
      <c r="D277" s="113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</row>
    <row r="278" spans="2:15">
      <c r="B278" s="113"/>
      <c r="C278" s="113"/>
      <c r="D278" s="113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</row>
    <row r="279" spans="2:15">
      <c r="B279" s="113"/>
      <c r="C279" s="113"/>
      <c r="D279" s="113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</row>
    <row r="280" spans="2:15">
      <c r="B280" s="113"/>
      <c r="C280" s="113"/>
      <c r="D280" s="113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</row>
    <row r="281" spans="2:15">
      <c r="B281" s="113"/>
      <c r="C281" s="113"/>
      <c r="D281" s="113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</row>
    <row r="282" spans="2:15">
      <c r="B282" s="113"/>
      <c r="C282" s="113"/>
      <c r="D282" s="113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</row>
    <row r="283" spans="2:15">
      <c r="B283" s="113"/>
      <c r="C283" s="113"/>
      <c r="D283" s="113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</row>
    <row r="284" spans="2:15">
      <c r="B284" s="113"/>
      <c r="C284" s="113"/>
      <c r="D284" s="113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</row>
    <row r="285" spans="2:15">
      <c r="B285" s="113"/>
      <c r="C285" s="113"/>
      <c r="D285" s="113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</row>
    <row r="286" spans="2:15">
      <c r="B286" s="113"/>
      <c r="C286" s="113"/>
      <c r="D286" s="113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</row>
    <row r="287" spans="2:15">
      <c r="B287" s="113"/>
      <c r="C287" s="113"/>
      <c r="D287" s="113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</row>
    <row r="288" spans="2:15">
      <c r="B288" s="113"/>
      <c r="C288" s="113"/>
      <c r="D288" s="113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</row>
    <row r="289" spans="2:15">
      <c r="B289" s="113"/>
      <c r="C289" s="113"/>
      <c r="D289" s="113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</row>
    <row r="290" spans="2:15">
      <c r="B290" s="113"/>
      <c r="C290" s="113"/>
      <c r="D290" s="113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</row>
    <row r="291" spans="2:15">
      <c r="B291" s="113"/>
      <c r="C291" s="113"/>
      <c r="D291" s="113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</row>
    <row r="292" spans="2:15">
      <c r="B292" s="121"/>
      <c r="C292" s="113"/>
      <c r="D292" s="113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</row>
    <row r="293" spans="2:15">
      <c r="B293" s="121"/>
      <c r="C293" s="113"/>
      <c r="D293" s="113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</row>
    <row r="294" spans="2:15">
      <c r="B294" s="122"/>
      <c r="C294" s="113"/>
      <c r="D294" s="113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</row>
    <row r="295" spans="2:15">
      <c r="B295" s="113"/>
      <c r="C295" s="113"/>
      <c r="D295" s="113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</row>
    <row r="296" spans="2:15">
      <c r="B296" s="113"/>
      <c r="C296" s="113"/>
      <c r="D296" s="113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</row>
    <row r="297" spans="2:15">
      <c r="B297" s="113"/>
      <c r="C297" s="113"/>
      <c r="D297" s="113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</row>
    <row r="298" spans="2:15">
      <c r="B298" s="113"/>
      <c r="C298" s="113"/>
      <c r="D298" s="113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</row>
    <row r="299" spans="2:15">
      <c r="B299" s="113"/>
      <c r="C299" s="113"/>
      <c r="D299" s="113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</row>
    <row r="300" spans="2:15">
      <c r="B300" s="113"/>
      <c r="C300" s="113"/>
      <c r="D300" s="113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</row>
    <row r="301" spans="2:15">
      <c r="B301" s="113"/>
      <c r="C301" s="113"/>
      <c r="D301" s="113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</row>
    <row r="302" spans="2:15">
      <c r="B302" s="113"/>
      <c r="C302" s="113"/>
      <c r="D302" s="113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</row>
    <row r="303" spans="2:15">
      <c r="B303" s="113"/>
      <c r="C303" s="113"/>
      <c r="D303" s="113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</row>
    <row r="304" spans="2:15">
      <c r="B304" s="113"/>
      <c r="C304" s="113"/>
      <c r="D304" s="113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</row>
    <row r="305" spans="2:15">
      <c r="B305" s="113"/>
      <c r="C305" s="113"/>
      <c r="D305" s="113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</row>
    <row r="306" spans="2:15">
      <c r="B306" s="113"/>
      <c r="C306" s="113"/>
      <c r="D306" s="113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</row>
    <row r="307" spans="2:15">
      <c r="B307" s="113"/>
      <c r="C307" s="113"/>
      <c r="D307" s="113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</row>
    <row r="308" spans="2:15">
      <c r="B308" s="113"/>
      <c r="C308" s="113"/>
      <c r="D308" s="113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</row>
    <row r="309" spans="2:15">
      <c r="B309" s="113"/>
      <c r="C309" s="113"/>
      <c r="D309" s="113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</row>
    <row r="310" spans="2:15">
      <c r="B310" s="113"/>
      <c r="C310" s="113"/>
      <c r="D310" s="113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</row>
    <row r="311" spans="2:15">
      <c r="B311" s="113"/>
      <c r="C311" s="113"/>
      <c r="D311" s="113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</row>
    <row r="312" spans="2:15">
      <c r="B312" s="113"/>
      <c r="C312" s="113"/>
      <c r="D312" s="113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</row>
    <row r="313" spans="2:15">
      <c r="B313" s="113"/>
      <c r="C313" s="113"/>
      <c r="D313" s="113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</row>
    <row r="314" spans="2:15">
      <c r="B314" s="113"/>
      <c r="C314" s="113"/>
      <c r="D314" s="113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</row>
    <row r="315" spans="2:15">
      <c r="B315" s="113"/>
      <c r="C315" s="113"/>
      <c r="D315" s="113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</row>
    <row r="316" spans="2:15">
      <c r="B316" s="113"/>
      <c r="C316" s="113"/>
      <c r="D316" s="113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</row>
    <row r="317" spans="2:15">
      <c r="B317" s="113"/>
      <c r="C317" s="113"/>
      <c r="D317" s="113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</row>
    <row r="318" spans="2:15">
      <c r="B318" s="113"/>
      <c r="C318" s="113"/>
      <c r="D318" s="113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</row>
    <row r="319" spans="2:15">
      <c r="B319" s="113"/>
      <c r="C319" s="113"/>
      <c r="D319" s="113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</row>
    <row r="320" spans="2:15">
      <c r="B320" s="113"/>
      <c r="C320" s="113"/>
      <c r="D320" s="113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</row>
    <row r="321" spans="2:15">
      <c r="B321" s="113"/>
      <c r="C321" s="113"/>
      <c r="D321" s="113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</row>
    <row r="322" spans="2:15">
      <c r="B322" s="113"/>
      <c r="C322" s="113"/>
      <c r="D322" s="113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</row>
    <row r="323" spans="2:15">
      <c r="B323" s="113"/>
      <c r="C323" s="113"/>
      <c r="D323" s="113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</row>
    <row r="324" spans="2:15">
      <c r="B324" s="113"/>
      <c r="C324" s="113"/>
      <c r="D324" s="113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</row>
    <row r="325" spans="2:15">
      <c r="B325" s="113"/>
      <c r="C325" s="113"/>
      <c r="D325" s="113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</row>
    <row r="326" spans="2:15">
      <c r="B326" s="113"/>
      <c r="C326" s="113"/>
      <c r="D326" s="113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</row>
    <row r="327" spans="2:15">
      <c r="B327" s="113"/>
      <c r="C327" s="113"/>
      <c r="D327" s="113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</row>
    <row r="328" spans="2:15">
      <c r="B328" s="113"/>
      <c r="C328" s="113"/>
      <c r="D328" s="113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</row>
    <row r="329" spans="2:15">
      <c r="B329" s="113"/>
      <c r="C329" s="113"/>
      <c r="D329" s="113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</row>
    <row r="330" spans="2:15">
      <c r="B330" s="113"/>
      <c r="C330" s="113"/>
      <c r="D330" s="113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</row>
    <row r="331" spans="2:15">
      <c r="B331" s="113"/>
      <c r="C331" s="113"/>
      <c r="D331" s="113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</row>
    <row r="332" spans="2:15">
      <c r="B332" s="113"/>
      <c r="C332" s="113"/>
      <c r="D332" s="113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</row>
    <row r="333" spans="2:15">
      <c r="B333" s="113"/>
      <c r="C333" s="113"/>
      <c r="D333" s="113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</row>
    <row r="334" spans="2:15">
      <c r="B334" s="113"/>
      <c r="C334" s="113"/>
      <c r="D334" s="113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</row>
    <row r="335" spans="2:15">
      <c r="B335" s="113"/>
      <c r="C335" s="113"/>
      <c r="D335" s="113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</row>
    <row r="336" spans="2:15">
      <c r="B336" s="113"/>
      <c r="C336" s="113"/>
      <c r="D336" s="113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</row>
    <row r="337" spans="2:15">
      <c r="B337" s="113"/>
      <c r="C337" s="113"/>
      <c r="D337" s="113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</row>
    <row r="338" spans="2:15">
      <c r="B338" s="113"/>
      <c r="C338" s="113"/>
      <c r="D338" s="113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</row>
    <row r="339" spans="2:15">
      <c r="B339" s="113"/>
      <c r="C339" s="113"/>
      <c r="D339" s="113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</row>
    <row r="340" spans="2:15">
      <c r="B340" s="113"/>
      <c r="C340" s="113"/>
      <c r="D340" s="113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</row>
    <row r="341" spans="2:15">
      <c r="B341" s="113"/>
      <c r="C341" s="113"/>
      <c r="D341" s="113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</row>
    <row r="342" spans="2:15">
      <c r="B342" s="113"/>
      <c r="C342" s="113"/>
      <c r="D342" s="113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</row>
    <row r="343" spans="2:15">
      <c r="B343" s="113"/>
      <c r="C343" s="113"/>
      <c r="D343" s="113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</row>
    <row r="344" spans="2:15">
      <c r="B344" s="113"/>
      <c r="C344" s="113"/>
      <c r="D344" s="113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</row>
    <row r="345" spans="2:15">
      <c r="B345" s="113"/>
      <c r="C345" s="113"/>
      <c r="D345" s="113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</row>
    <row r="346" spans="2:15">
      <c r="B346" s="113"/>
      <c r="C346" s="113"/>
      <c r="D346" s="113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</row>
    <row r="347" spans="2:15">
      <c r="B347" s="113"/>
      <c r="C347" s="113"/>
      <c r="D347" s="113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</row>
    <row r="348" spans="2:15">
      <c r="B348" s="113"/>
      <c r="C348" s="113"/>
      <c r="D348" s="113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</row>
    <row r="349" spans="2:15">
      <c r="B349" s="113"/>
      <c r="C349" s="113"/>
      <c r="D349" s="113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</row>
    <row r="350" spans="2:15">
      <c r="B350" s="113"/>
      <c r="C350" s="113"/>
      <c r="D350" s="113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</row>
    <row r="351" spans="2:15">
      <c r="B351" s="113"/>
      <c r="C351" s="113"/>
      <c r="D351" s="113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</row>
    <row r="352" spans="2:15">
      <c r="B352" s="113"/>
      <c r="C352" s="113"/>
      <c r="D352" s="113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</row>
    <row r="353" spans="2:15">
      <c r="B353" s="113"/>
      <c r="C353" s="113"/>
      <c r="D353" s="113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</row>
    <row r="354" spans="2:15">
      <c r="B354" s="113"/>
      <c r="C354" s="113"/>
      <c r="D354" s="113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</row>
    <row r="355" spans="2:15">
      <c r="B355" s="113"/>
      <c r="C355" s="113"/>
      <c r="D355" s="113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</row>
    <row r="356" spans="2:15">
      <c r="B356" s="113"/>
      <c r="C356" s="113"/>
      <c r="D356" s="113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</row>
    <row r="357" spans="2:15">
      <c r="B357" s="113"/>
      <c r="C357" s="113"/>
      <c r="D357" s="113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</row>
    <row r="358" spans="2:15">
      <c r="B358" s="113"/>
      <c r="C358" s="113"/>
      <c r="D358" s="113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</row>
    <row r="359" spans="2:15">
      <c r="B359" s="121"/>
      <c r="C359" s="113"/>
      <c r="D359" s="113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</row>
    <row r="360" spans="2:15">
      <c r="B360" s="121"/>
      <c r="C360" s="113"/>
      <c r="D360" s="113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</row>
    <row r="361" spans="2:15">
      <c r="B361" s="122"/>
      <c r="C361" s="113"/>
      <c r="D361" s="113"/>
      <c r="E361" s="113"/>
      <c r="F361" s="113"/>
      <c r="G361" s="113"/>
      <c r="H361" s="114"/>
      <c r="I361" s="114"/>
      <c r="J361" s="114"/>
      <c r="K361" s="114"/>
      <c r="L361" s="114"/>
      <c r="M361" s="114"/>
      <c r="N361" s="114"/>
      <c r="O361" s="114"/>
    </row>
    <row r="362" spans="2:15">
      <c r="B362" s="113"/>
      <c r="C362" s="113"/>
      <c r="D362" s="113"/>
      <c r="E362" s="113"/>
      <c r="F362" s="113"/>
      <c r="G362" s="113"/>
      <c r="H362" s="114"/>
      <c r="I362" s="114"/>
      <c r="J362" s="114"/>
      <c r="K362" s="114"/>
      <c r="L362" s="114"/>
      <c r="M362" s="114"/>
      <c r="N362" s="114"/>
      <c r="O362" s="114"/>
    </row>
    <row r="363" spans="2:15">
      <c r="B363" s="113"/>
      <c r="C363" s="113"/>
      <c r="D363" s="113"/>
      <c r="E363" s="113"/>
      <c r="F363" s="113"/>
      <c r="G363" s="113"/>
      <c r="H363" s="114"/>
      <c r="I363" s="114"/>
      <c r="J363" s="114"/>
      <c r="K363" s="114"/>
      <c r="L363" s="114"/>
      <c r="M363" s="114"/>
      <c r="N363" s="114"/>
      <c r="O363" s="114"/>
    </row>
    <row r="364" spans="2:15">
      <c r="B364" s="113"/>
      <c r="C364" s="113"/>
      <c r="D364" s="113"/>
      <c r="E364" s="113"/>
      <c r="F364" s="113"/>
      <c r="G364" s="113"/>
      <c r="H364" s="114"/>
      <c r="I364" s="114"/>
      <c r="J364" s="114"/>
      <c r="K364" s="114"/>
      <c r="L364" s="114"/>
      <c r="M364" s="114"/>
      <c r="N364" s="114"/>
      <c r="O364" s="114"/>
    </row>
    <row r="365" spans="2:15">
      <c r="B365" s="113"/>
      <c r="C365" s="113"/>
      <c r="D365" s="113"/>
      <c r="E365" s="113"/>
      <c r="F365" s="113"/>
      <c r="G365" s="113"/>
      <c r="H365" s="114"/>
      <c r="I365" s="114"/>
      <c r="J365" s="114"/>
      <c r="K365" s="114"/>
      <c r="L365" s="114"/>
      <c r="M365" s="114"/>
      <c r="N365" s="114"/>
      <c r="O365" s="114"/>
    </row>
    <row r="366" spans="2:15">
      <c r="B366" s="113"/>
      <c r="C366" s="113"/>
      <c r="D366" s="113"/>
      <c r="E366" s="113"/>
      <c r="F366" s="113"/>
      <c r="G366" s="113"/>
      <c r="H366" s="114"/>
      <c r="I366" s="114"/>
      <c r="J366" s="114"/>
      <c r="K366" s="114"/>
      <c r="L366" s="114"/>
      <c r="M366" s="114"/>
      <c r="N366" s="114"/>
      <c r="O366" s="114"/>
    </row>
    <row r="367" spans="2:15">
      <c r="B367" s="113"/>
      <c r="C367" s="113"/>
      <c r="D367" s="113"/>
      <c r="E367" s="113"/>
      <c r="F367" s="113"/>
      <c r="G367" s="113"/>
      <c r="H367" s="114"/>
      <c r="I367" s="114"/>
      <c r="J367" s="114"/>
      <c r="K367" s="114"/>
      <c r="L367" s="114"/>
      <c r="M367" s="114"/>
      <c r="N367" s="114"/>
      <c r="O367" s="114"/>
    </row>
    <row r="368" spans="2:15">
      <c r="B368" s="113"/>
      <c r="C368" s="113"/>
      <c r="D368" s="113"/>
      <c r="E368" s="113"/>
      <c r="F368" s="113"/>
      <c r="G368" s="113"/>
      <c r="H368" s="114"/>
      <c r="I368" s="114"/>
      <c r="J368" s="114"/>
      <c r="K368" s="114"/>
      <c r="L368" s="114"/>
      <c r="M368" s="114"/>
      <c r="N368" s="114"/>
      <c r="O368" s="114"/>
    </row>
    <row r="369" spans="2:15">
      <c r="B369" s="113"/>
      <c r="C369" s="113"/>
      <c r="D369" s="113"/>
      <c r="E369" s="113"/>
      <c r="F369" s="113"/>
      <c r="G369" s="113"/>
      <c r="H369" s="114"/>
      <c r="I369" s="114"/>
      <c r="J369" s="114"/>
      <c r="K369" s="114"/>
      <c r="L369" s="114"/>
      <c r="M369" s="114"/>
      <c r="N369" s="114"/>
      <c r="O369" s="114"/>
    </row>
    <row r="370" spans="2:15">
      <c r="B370" s="113"/>
      <c r="C370" s="113"/>
      <c r="D370" s="113"/>
      <c r="E370" s="113"/>
      <c r="F370" s="113"/>
      <c r="G370" s="113"/>
      <c r="H370" s="114"/>
      <c r="I370" s="114"/>
      <c r="J370" s="114"/>
      <c r="K370" s="114"/>
      <c r="L370" s="114"/>
      <c r="M370" s="114"/>
      <c r="N370" s="114"/>
      <c r="O370" s="114"/>
    </row>
    <row r="371" spans="2:15">
      <c r="B371" s="113"/>
      <c r="C371" s="113"/>
      <c r="D371" s="113"/>
      <c r="E371" s="113"/>
      <c r="F371" s="113"/>
      <c r="G371" s="113"/>
      <c r="H371" s="114"/>
      <c r="I371" s="114"/>
      <c r="J371" s="114"/>
      <c r="K371" s="114"/>
      <c r="L371" s="114"/>
      <c r="M371" s="114"/>
      <c r="N371" s="114"/>
      <c r="O371" s="114"/>
    </row>
    <row r="372" spans="2:15">
      <c r="B372" s="113"/>
      <c r="C372" s="113"/>
      <c r="D372" s="113"/>
      <c r="E372" s="113"/>
      <c r="F372" s="113"/>
      <c r="G372" s="113"/>
      <c r="H372" s="114"/>
      <c r="I372" s="114"/>
      <c r="J372" s="114"/>
      <c r="K372" s="114"/>
      <c r="L372" s="114"/>
      <c r="M372" s="114"/>
      <c r="N372" s="114"/>
      <c r="O372" s="114"/>
    </row>
    <row r="373" spans="2:15">
      <c r="B373" s="113"/>
      <c r="C373" s="113"/>
      <c r="D373" s="113"/>
      <c r="E373" s="113"/>
      <c r="F373" s="113"/>
      <c r="G373" s="113"/>
      <c r="H373" s="114"/>
      <c r="I373" s="114"/>
      <c r="J373" s="114"/>
      <c r="K373" s="114"/>
      <c r="L373" s="114"/>
      <c r="M373" s="114"/>
      <c r="N373" s="114"/>
      <c r="O373" s="114"/>
    </row>
    <row r="374" spans="2:15">
      <c r="B374" s="113"/>
      <c r="C374" s="113"/>
      <c r="D374" s="113"/>
      <c r="E374" s="113"/>
      <c r="F374" s="113"/>
      <c r="G374" s="113"/>
      <c r="H374" s="114"/>
      <c r="I374" s="114"/>
      <c r="J374" s="114"/>
      <c r="K374" s="114"/>
      <c r="L374" s="114"/>
      <c r="M374" s="114"/>
      <c r="N374" s="114"/>
      <c r="O374" s="114"/>
    </row>
    <row r="375" spans="2:15">
      <c r="B375" s="113"/>
      <c r="C375" s="113"/>
      <c r="D375" s="113"/>
      <c r="E375" s="113"/>
      <c r="F375" s="113"/>
      <c r="G375" s="113"/>
      <c r="H375" s="114"/>
      <c r="I375" s="114"/>
      <c r="J375" s="114"/>
      <c r="K375" s="114"/>
      <c r="L375" s="114"/>
      <c r="M375" s="114"/>
      <c r="N375" s="114"/>
      <c r="O375" s="114"/>
    </row>
    <row r="376" spans="2:15">
      <c r="B376" s="113"/>
      <c r="C376" s="113"/>
      <c r="D376" s="113"/>
      <c r="E376" s="113"/>
      <c r="F376" s="113"/>
      <c r="G376" s="113"/>
      <c r="H376" s="114"/>
      <c r="I376" s="114"/>
      <c r="J376" s="114"/>
      <c r="K376" s="114"/>
      <c r="L376" s="114"/>
      <c r="M376" s="114"/>
      <c r="N376" s="114"/>
      <c r="O376" s="114"/>
    </row>
    <row r="377" spans="2:15">
      <c r="B377" s="113"/>
      <c r="C377" s="113"/>
      <c r="D377" s="113"/>
      <c r="E377" s="113"/>
      <c r="F377" s="113"/>
      <c r="G377" s="113"/>
      <c r="H377" s="114"/>
      <c r="I377" s="114"/>
      <c r="J377" s="114"/>
      <c r="K377" s="114"/>
      <c r="L377" s="114"/>
      <c r="M377" s="114"/>
      <c r="N377" s="114"/>
      <c r="O377" s="114"/>
    </row>
    <row r="378" spans="2:15">
      <c r="B378" s="113"/>
      <c r="C378" s="113"/>
      <c r="D378" s="113"/>
      <c r="E378" s="113"/>
      <c r="F378" s="113"/>
      <c r="G378" s="113"/>
      <c r="H378" s="114"/>
      <c r="I378" s="114"/>
      <c r="J378" s="114"/>
      <c r="K378" s="114"/>
      <c r="L378" s="114"/>
      <c r="M378" s="114"/>
      <c r="N378" s="114"/>
      <c r="O378" s="114"/>
    </row>
    <row r="379" spans="2:15">
      <c r="B379" s="113"/>
      <c r="C379" s="113"/>
      <c r="D379" s="113"/>
      <c r="E379" s="113"/>
      <c r="F379" s="113"/>
      <c r="G379" s="113"/>
      <c r="H379" s="114"/>
      <c r="I379" s="114"/>
      <c r="J379" s="114"/>
      <c r="K379" s="114"/>
      <c r="L379" s="114"/>
      <c r="M379" s="114"/>
      <c r="N379" s="114"/>
      <c r="O379" s="114"/>
    </row>
    <row r="380" spans="2:15">
      <c r="B380" s="113"/>
      <c r="C380" s="113"/>
      <c r="D380" s="113"/>
      <c r="E380" s="113"/>
      <c r="F380" s="113"/>
      <c r="G380" s="113"/>
      <c r="H380" s="114"/>
      <c r="I380" s="114"/>
      <c r="J380" s="114"/>
      <c r="K380" s="114"/>
      <c r="L380" s="114"/>
      <c r="M380" s="114"/>
      <c r="N380" s="114"/>
      <c r="O380" s="114"/>
    </row>
    <row r="381" spans="2:15">
      <c r="B381" s="113"/>
      <c r="C381" s="113"/>
      <c r="D381" s="113"/>
      <c r="E381" s="113"/>
      <c r="F381" s="113"/>
      <c r="G381" s="113"/>
      <c r="H381" s="114"/>
      <c r="I381" s="114"/>
      <c r="J381" s="114"/>
      <c r="K381" s="114"/>
      <c r="L381" s="114"/>
      <c r="M381" s="114"/>
      <c r="N381" s="114"/>
      <c r="O381" s="114"/>
    </row>
    <row r="382" spans="2:15">
      <c r="B382" s="113"/>
      <c r="C382" s="113"/>
      <c r="D382" s="113"/>
      <c r="E382" s="113"/>
      <c r="F382" s="113"/>
      <c r="G382" s="113"/>
      <c r="H382" s="114"/>
      <c r="I382" s="114"/>
      <c r="J382" s="114"/>
      <c r="K382" s="114"/>
      <c r="L382" s="114"/>
      <c r="M382" s="114"/>
      <c r="N382" s="114"/>
      <c r="O382" s="114"/>
    </row>
    <row r="383" spans="2:15">
      <c r="B383" s="113"/>
      <c r="C383" s="113"/>
      <c r="D383" s="113"/>
      <c r="E383" s="113"/>
      <c r="F383" s="113"/>
      <c r="G383" s="113"/>
      <c r="H383" s="114"/>
      <c r="I383" s="114"/>
      <c r="J383" s="114"/>
      <c r="K383" s="114"/>
      <c r="L383" s="114"/>
      <c r="M383" s="114"/>
      <c r="N383" s="114"/>
      <c r="O383" s="114"/>
    </row>
    <row r="384" spans="2:15">
      <c r="B384" s="113"/>
      <c r="C384" s="113"/>
      <c r="D384" s="113"/>
      <c r="E384" s="113"/>
      <c r="F384" s="113"/>
      <c r="G384" s="113"/>
      <c r="H384" s="114"/>
      <c r="I384" s="114"/>
      <c r="J384" s="114"/>
      <c r="K384" s="114"/>
      <c r="L384" s="114"/>
      <c r="M384" s="114"/>
      <c r="N384" s="114"/>
      <c r="O384" s="114"/>
    </row>
    <row r="385" spans="2:15">
      <c r="B385" s="113"/>
      <c r="C385" s="113"/>
      <c r="D385" s="113"/>
      <c r="E385" s="113"/>
      <c r="F385" s="113"/>
      <c r="G385" s="113"/>
      <c r="H385" s="114"/>
      <c r="I385" s="114"/>
      <c r="J385" s="114"/>
      <c r="K385" s="114"/>
      <c r="L385" s="114"/>
      <c r="M385" s="114"/>
      <c r="N385" s="114"/>
      <c r="O385" s="114"/>
    </row>
    <row r="386" spans="2:15">
      <c r="B386" s="113"/>
      <c r="C386" s="113"/>
      <c r="D386" s="113"/>
      <c r="E386" s="113"/>
      <c r="F386" s="113"/>
      <c r="G386" s="113"/>
      <c r="H386" s="114"/>
      <c r="I386" s="114"/>
      <c r="J386" s="114"/>
      <c r="K386" s="114"/>
      <c r="L386" s="114"/>
      <c r="M386" s="114"/>
      <c r="N386" s="114"/>
      <c r="O386" s="114"/>
    </row>
    <row r="387" spans="2:15">
      <c r="B387" s="113"/>
      <c r="C387" s="113"/>
      <c r="D387" s="113"/>
      <c r="E387" s="113"/>
      <c r="F387" s="113"/>
      <c r="G387" s="113"/>
      <c r="H387" s="114"/>
      <c r="I387" s="114"/>
      <c r="J387" s="114"/>
      <c r="K387" s="114"/>
      <c r="L387" s="114"/>
      <c r="M387" s="114"/>
      <c r="N387" s="114"/>
      <c r="O387" s="114"/>
    </row>
    <row r="388" spans="2:15">
      <c r="B388" s="113"/>
      <c r="C388" s="113"/>
      <c r="D388" s="113"/>
      <c r="E388" s="113"/>
      <c r="F388" s="113"/>
      <c r="G388" s="113"/>
      <c r="H388" s="114"/>
      <c r="I388" s="114"/>
      <c r="J388" s="114"/>
      <c r="K388" s="114"/>
      <c r="L388" s="114"/>
      <c r="M388" s="114"/>
      <c r="N388" s="114"/>
      <c r="O388" s="114"/>
    </row>
    <row r="389" spans="2:15">
      <c r="B389" s="113"/>
      <c r="C389" s="113"/>
      <c r="D389" s="113"/>
      <c r="E389" s="113"/>
      <c r="F389" s="113"/>
      <c r="G389" s="113"/>
      <c r="H389" s="114"/>
      <c r="I389" s="114"/>
      <c r="J389" s="114"/>
      <c r="K389" s="114"/>
      <c r="L389" s="114"/>
      <c r="M389" s="114"/>
      <c r="N389" s="114"/>
      <c r="O389" s="114"/>
    </row>
    <row r="390" spans="2:15">
      <c r="B390" s="113"/>
      <c r="C390" s="113"/>
      <c r="D390" s="113"/>
      <c r="E390" s="113"/>
      <c r="F390" s="113"/>
      <c r="G390" s="113"/>
      <c r="H390" s="114"/>
      <c r="I390" s="114"/>
      <c r="J390" s="114"/>
      <c r="K390" s="114"/>
      <c r="L390" s="114"/>
      <c r="M390" s="114"/>
      <c r="N390" s="114"/>
      <c r="O390" s="114"/>
    </row>
    <row r="391" spans="2:15">
      <c r="B391" s="113"/>
      <c r="C391" s="113"/>
      <c r="D391" s="113"/>
      <c r="E391" s="113"/>
      <c r="F391" s="113"/>
      <c r="G391" s="113"/>
      <c r="H391" s="114"/>
      <c r="I391" s="114"/>
      <c r="J391" s="114"/>
      <c r="K391" s="114"/>
      <c r="L391" s="114"/>
      <c r="M391" s="114"/>
      <c r="N391" s="114"/>
      <c r="O391" s="114"/>
    </row>
    <row r="392" spans="2:15">
      <c r="B392" s="113"/>
      <c r="C392" s="113"/>
      <c r="D392" s="113"/>
      <c r="E392" s="113"/>
      <c r="F392" s="113"/>
      <c r="G392" s="113"/>
      <c r="H392" s="114"/>
      <c r="I392" s="114"/>
      <c r="J392" s="114"/>
      <c r="K392" s="114"/>
      <c r="L392" s="114"/>
      <c r="M392" s="114"/>
      <c r="N392" s="114"/>
      <c r="O392" s="114"/>
    </row>
    <row r="393" spans="2:15">
      <c r="B393" s="113"/>
      <c r="C393" s="113"/>
      <c r="D393" s="113"/>
      <c r="E393" s="113"/>
      <c r="F393" s="113"/>
      <c r="G393" s="113"/>
      <c r="H393" s="114"/>
      <c r="I393" s="114"/>
      <c r="J393" s="114"/>
      <c r="K393" s="114"/>
      <c r="L393" s="114"/>
      <c r="M393" s="114"/>
      <c r="N393" s="114"/>
      <c r="O393" s="114"/>
    </row>
    <row r="394" spans="2:15">
      <c r="B394" s="113"/>
      <c r="C394" s="113"/>
      <c r="D394" s="113"/>
      <c r="E394" s="113"/>
      <c r="F394" s="113"/>
      <c r="G394" s="113"/>
      <c r="H394" s="114"/>
      <c r="I394" s="114"/>
      <c r="J394" s="114"/>
      <c r="K394" s="114"/>
      <c r="L394" s="114"/>
      <c r="M394" s="114"/>
      <c r="N394" s="114"/>
      <c r="O394" s="114"/>
    </row>
    <row r="395" spans="2:15">
      <c r="B395" s="113"/>
      <c r="C395" s="113"/>
      <c r="D395" s="113"/>
      <c r="E395" s="113"/>
      <c r="F395" s="113"/>
      <c r="G395" s="113"/>
      <c r="H395" s="114"/>
      <c r="I395" s="114"/>
      <c r="J395" s="114"/>
      <c r="K395" s="114"/>
      <c r="L395" s="114"/>
      <c r="M395" s="114"/>
      <c r="N395" s="114"/>
      <c r="O395" s="114"/>
    </row>
    <row r="396" spans="2:15">
      <c r="B396" s="113"/>
      <c r="C396" s="113"/>
      <c r="D396" s="113"/>
      <c r="E396" s="113"/>
      <c r="F396" s="113"/>
      <c r="G396" s="113"/>
      <c r="H396" s="114"/>
      <c r="I396" s="114"/>
      <c r="J396" s="114"/>
      <c r="K396" s="114"/>
      <c r="L396" s="114"/>
      <c r="M396" s="114"/>
      <c r="N396" s="114"/>
      <c r="O396" s="114"/>
    </row>
    <row r="397" spans="2:15">
      <c r="B397" s="113"/>
      <c r="C397" s="113"/>
      <c r="D397" s="113"/>
      <c r="E397" s="113"/>
      <c r="F397" s="113"/>
      <c r="G397" s="113"/>
      <c r="H397" s="114"/>
      <c r="I397" s="114"/>
      <c r="J397" s="114"/>
      <c r="K397" s="114"/>
      <c r="L397" s="114"/>
      <c r="M397" s="114"/>
      <c r="N397" s="114"/>
      <c r="O397" s="114"/>
    </row>
    <row r="398" spans="2:15">
      <c r="B398" s="113"/>
      <c r="C398" s="113"/>
      <c r="D398" s="113"/>
      <c r="E398" s="113"/>
      <c r="F398" s="113"/>
      <c r="G398" s="113"/>
      <c r="H398" s="114"/>
      <c r="I398" s="114"/>
      <c r="J398" s="114"/>
      <c r="K398" s="114"/>
      <c r="L398" s="114"/>
      <c r="M398" s="114"/>
      <c r="N398" s="114"/>
      <c r="O398" s="114"/>
    </row>
    <row r="399" spans="2:15">
      <c r="B399" s="113"/>
      <c r="C399" s="113"/>
      <c r="D399" s="113"/>
      <c r="E399" s="113"/>
      <c r="F399" s="113"/>
      <c r="G399" s="113"/>
      <c r="H399" s="114"/>
      <c r="I399" s="114"/>
      <c r="J399" s="114"/>
      <c r="K399" s="114"/>
      <c r="L399" s="114"/>
      <c r="M399" s="114"/>
      <c r="N399" s="114"/>
      <c r="O399" s="114"/>
    </row>
    <row r="400" spans="2:15">
      <c r="B400" s="113"/>
      <c r="C400" s="113"/>
      <c r="D400" s="113"/>
      <c r="E400" s="113"/>
      <c r="F400" s="113"/>
      <c r="G400" s="113"/>
      <c r="H400" s="114"/>
      <c r="I400" s="114"/>
      <c r="J400" s="114"/>
      <c r="K400" s="114"/>
      <c r="L400" s="114"/>
      <c r="M400" s="114"/>
      <c r="N400" s="114"/>
      <c r="O400" s="114"/>
    </row>
    <row r="401" spans="2:15">
      <c r="B401" s="113"/>
      <c r="C401" s="113"/>
      <c r="D401" s="113"/>
      <c r="E401" s="113"/>
      <c r="F401" s="113"/>
      <c r="G401" s="113"/>
      <c r="H401" s="114"/>
      <c r="I401" s="114"/>
      <c r="J401" s="114"/>
      <c r="K401" s="114"/>
      <c r="L401" s="114"/>
      <c r="M401" s="114"/>
      <c r="N401" s="114"/>
      <c r="O401" s="114"/>
    </row>
    <row r="402" spans="2:15">
      <c r="B402" s="113"/>
      <c r="C402" s="113"/>
      <c r="D402" s="113"/>
      <c r="E402" s="113"/>
      <c r="F402" s="113"/>
      <c r="G402" s="113"/>
      <c r="H402" s="114"/>
      <c r="I402" s="114"/>
      <c r="J402" s="114"/>
      <c r="K402" s="114"/>
      <c r="L402" s="114"/>
      <c r="M402" s="114"/>
      <c r="N402" s="114"/>
      <c r="O402" s="114"/>
    </row>
    <row r="403" spans="2:15">
      <c r="B403" s="113"/>
      <c r="C403" s="113"/>
      <c r="D403" s="113"/>
      <c r="E403" s="113"/>
      <c r="F403" s="113"/>
      <c r="G403" s="113"/>
      <c r="H403" s="114"/>
      <c r="I403" s="114"/>
      <c r="J403" s="114"/>
      <c r="K403" s="114"/>
      <c r="L403" s="114"/>
      <c r="M403" s="114"/>
      <c r="N403" s="114"/>
      <c r="O403" s="114"/>
    </row>
    <row r="404" spans="2:15">
      <c r="B404" s="113"/>
      <c r="C404" s="113"/>
      <c r="D404" s="113"/>
      <c r="E404" s="113"/>
      <c r="F404" s="113"/>
      <c r="G404" s="113"/>
      <c r="H404" s="114"/>
      <c r="I404" s="114"/>
      <c r="J404" s="114"/>
      <c r="K404" s="114"/>
      <c r="L404" s="114"/>
      <c r="M404" s="114"/>
      <c r="N404" s="114"/>
      <c r="O404" s="114"/>
    </row>
    <row r="405" spans="2:15">
      <c r="B405" s="113"/>
      <c r="C405" s="113"/>
      <c r="D405" s="113"/>
      <c r="E405" s="113"/>
      <c r="F405" s="113"/>
      <c r="G405" s="113"/>
      <c r="H405" s="114"/>
      <c r="I405" s="114"/>
      <c r="J405" s="114"/>
      <c r="K405" s="114"/>
      <c r="L405" s="114"/>
      <c r="M405" s="114"/>
      <c r="N405" s="114"/>
      <c r="O405" s="114"/>
    </row>
    <row r="406" spans="2:15">
      <c r="B406" s="113"/>
      <c r="C406" s="113"/>
      <c r="D406" s="113"/>
      <c r="E406" s="113"/>
      <c r="F406" s="113"/>
      <c r="G406" s="113"/>
      <c r="H406" s="114"/>
      <c r="I406" s="114"/>
      <c r="J406" s="114"/>
      <c r="K406" s="114"/>
      <c r="L406" s="114"/>
      <c r="M406" s="114"/>
      <c r="N406" s="114"/>
      <c r="O406" s="114"/>
    </row>
    <row r="407" spans="2:15">
      <c r="B407" s="113"/>
      <c r="C407" s="113"/>
      <c r="D407" s="113"/>
      <c r="E407" s="113"/>
      <c r="F407" s="113"/>
      <c r="G407" s="113"/>
      <c r="H407" s="114"/>
      <c r="I407" s="114"/>
      <c r="J407" s="114"/>
      <c r="K407" s="114"/>
      <c r="L407" s="114"/>
      <c r="M407" s="114"/>
      <c r="N407" s="114"/>
      <c r="O407" s="114"/>
    </row>
    <row r="408" spans="2:15">
      <c r="B408" s="113"/>
      <c r="C408" s="113"/>
      <c r="D408" s="113"/>
      <c r="E408" s="113"/>
      <c r="F408" s="113"/>
      <c r="G408" s="113"/>
      <c r="H408" s="114"/>
      <c r="I408" s="114"/>
      <c r="J408" s="114"/>
      <c r="K408" s="114"/>
      <c r="L408" s="114"/>
      <c r="M408" s="114"/>
      <c r="N408" s="114"/>
      <c r="O408" s="114"/>
    </row>
    <row r="409" spans="2:15">
      <c r="B409" s="113"/>
      <c r="C409" s="113"/>
      <c r="D409" s="113"/>
      <c r="E409" s="113"/>
      <c r="F409" s="113"/>
      <c r="G409" s="113"/>
      <c r="H409" s="114"/>
      <c r="I409" s="114"/>
      <c r="J409" s="114"/>
      <c r="K409" s="114"/>
      <c r="L409" s="114"/>
      <c r="M409" s="114"/>
      <c r="N409" s="114"/>
      <c r="O409" s="114"/>
    </row>
    <row r="410" spans="2:15">
      <c r="B410" s="113"/>
      <c r="C410" s="113"/>
      <c r="D410" s="113"/>
      <c r="E410" s="113"/>
      <c r="F410" s="113"/>
      <c r="G410" s="113"/>
      <c r="H410" s="114"/>
      <c r="I410" s="114"/>
      <c r="J410" s="114"/>
      <c r="K410" s="114"/>
      <c r="L410" s="114"/>
      <c r="M410" s="114"/>
      <c r="N410" s="114"/>
      <c r="O410" s="114"/>
    </row>
    <row r="411" spans="2:15">
      <c r="B411" s="113"/>
      <c r="C411" s="113"/>
      <c r="D411" s="113"/>
      <c r="E411" s="113"/>
      <c r="F411" s="113"/>
      <c r="G411" s="113"/>
      <c r="H411" s="114"/>
      <c r="I411" s="114"/>
      <c r="J411" s="114"/>
      <c r="K411" s="114"/>
      <c r="L411" s="114"/>
      <c r="M411" s="114"/>
      <c r="N411" s="114"/>
      <c r="O411" s="114"/>
    </row>
    <row r="412" spans="2:15">
      <c r="B412" s="113"/>
      <c r="C412" s="113"/>
      <c r="D412" s="113"/>
      <c r="E412" s="113"/>
      <c r="F412" s="113"/>
      <c r="G412" s="113"/>
      <c r="H412" s="114"/>
      <c r="I412" s="114"/>
      <c r="J412" s="114"/>
      <c r="K412" s="114"/>
      <c r="L412" s="114"/>
      <c r="M412" s="114"/>
      <c r="N412" s="114"/>
      <c r="O412" s="114"/>
    </row>
    <row r="413" spans="2:15">
      <c r="B413" s="113"/>
      <c r="C413" s="113"/>
      <c r="D413" s="113"/>
      <c r="E413" s="113"/>
      <c r="F413" s="113"/>
      <c r="G413" s="113"/>
      <c r="H413" s="114"/>
      <c r="I413" s="114"/>
      <c r="J413" s="114"/>
      <c r="K413" s="114"/>
      <c r="L413" s="114"/>
      <c r="M413" s="114"/>
      <c r="N413" s="114"/>
      <c r="O413" s="114"/>
    </row>
    <row r="414" spans="2:15">
      <c r="B414" s="113"/>
      <c r="C414" s="113"/>
      <c r="D414" s="113"/>
      <c r="E414" s="113"/>
      <c r="F414" s="113"/>
      <c r="G414" s="113"/>
      <c r="H414" s="114"/>
      <c r="I414" s="114"/>
      <c r="J414" s="114"/>
      <c r="K414" s="114"/>
      <c r="L414" s="114"/>
      <c r="M414" s="114"/>
      <c r="N414" s="114"/>
      <c r="O414" s="114"/>
    </row>
    <row r="415" spans="2:15">
      <c r="B415" s="113"/>
      <c r="C415" s="113"/>
      <c r="D415" s="113"/>
      <c r="E415" s="113"/>
      <c r="F415" s="113"/>
      <c r="G415" s="113"/>
      <c r="H415" s="114"/>
      <c r="I415" s="114"/>
      <c r="J415" s="114"/>
      <c r="K415" s="114"/>
      <c r="L415" s="114"/>
      <c r="M415" s="114"/>
      <c r="N415" s="114"/>
      <c r="O415" s="114"/>
    </row>
    <row r="416" spans="2:15">
      <c r="B416" s="113"/>
      <c r="C416" s="113"/>
      <c r="D416" s="113"/>
      <c r="E416" s="113"/>
      <c r="F416" s="113"/>
      <c r="G416" s="113"/>
      <c r="H416" s="114"/>
      <c r="I416" s="114"/>
      <c r="J416" s="114"/>
      <c r="K416" s="114"/>
      <c r="L416" s="114"/>
      <c r="M416" s="114"/>
      <c r="N416" s="114"/>
      <c r="O416" s="114"/>
    </row>
    <row r="417" spans="2:15">
      <c r="B417" s="113"/>
      <c r="C417" s="113"/>
      <c r="D417" s="113"/>
      <c r="E417" s="113"/>
      <c r="F417" s="113"/>
      <c r="G417" s="113"/>
      <c r="H417" s="114"/>
      <c r="I417" s="114"/>
      <c r="J417" s="114"/>
      <c r="K417" s="114"/>
      <c r="L417" s="114"/>
      <c r="M417" s="114"/>
      <c r="N417" s="114"/>
      <c r="O417" s="114"/>
    </row>
    <row r="418" spans="2:15">
      <c r="B418" s="113"/>
      <c r="C418" s="113"/>
      <c r="D418" s="113"/>
      <c r="E418" s="113"/>
      <c r="F418" s="113"/>
      <c r="G418" s="113"/>
      <c r="H418" s="114"/>
      <c r="I418" s="114"/>
      <c r="J418" s="114"/>
      <c r="K418" s="114"/>
      <c r="L418" s="114"/>
      <c r="M418" s="114"/>
      <c r="N418" s="114"/>
      <c r="O418" s="114"/>
    </row>
    <row r="419" spans="2:15">
      <c r="B419" s="113"/>
      <c r="C419" s="113"/>
      <c r="D419" s="113"/>
      <c r="E419" s="113"/>
      <c r="F419" s="113"/>
      <c r="G419" s="113"/>
      <c r="H419" s="114"/>
      <c r="I419" s="114"/>
      <c r="J419" s="114"/>
      <c r="K419" s="114"/>
      <c r="L419" s="114"/>
      <c r="M419" s="114"/>
      <c r="N419" s="114"/>
      <c r="O419" s="114"/>
    </row>
    <row r="420" spans="2:15">
      <c r="B420" s="113"/>
      <c r="C420" s="113"/>
      <c r="D420" s="113"/>
      <c r="E420" s="113"/>
      <c r="F420" s="113"/>
      <c r="G420" s="113"/>
      <c r="H420" s="114"/>
      <c r="I420" s="114"/>
      <c r="J420" s="114"/>
      <c r="K420" s="114"/>
      <c r="L420" s="114"/>
      <c r="M420" s="114"/>
      <c r="N420" s="114"/>
      <c r="O420" s="114"/>
    </row>
    <row r="421" spans="2:15">
      <c r="B421" s="113"/>
      <c r="C421" s="113"/>
      <c r="D421" s="113"/>
      <c r="E421" s="113"/>
      <c r="F421" s="113"/>
      <c r="G421" s="113"/>
      <c r="H421" s="114"/>
      <c r="I421" s="114"/>
      <c r="J421" s="114"/>
      <c r="K421" s="114"/>
      <c r="L421" s="114"/>
      <c r="M421" s="114"/>
      <c r="N421" s="114"/>
      <c r="O421" s="114"/>
    </row>
    <row r="422" spans="2:15">
      <c r="B422" s="113"/>
      <c r="C422" s="113"/>
      <c r="D422" s="113"/>
      <c r="E422" s="113"/>
      <c r="F422" s="113"/>
      <c r="G422" s="113"/>
      <c r="H422" s="114"/>
      <c r="I422" s="114"/>
      <c r="J422" s="114"/>
      <c r="K422" s="114"/>
      <c r="L422" s="114"/>
      <c r="M422" s="114"/>
      <c r="N422" s="114"/>
      <c r="O422" s="114"/>
    </row>
    <row r="423" spans="2:15">
      <c r="B423" s="113"/>
      <c r="C423" s="113"/>
      <c r="D423" s="113"/>
      <c r="E423" s="113"/>
      <c r="F423" s="113"/>
      <c r="G423" s="113"/>
      <c r="H423" s="114"/>
      <c r="I423" s="114"/>
      <c r="J423" s="114"/>
      <c r="K423" s="114"/>
      <c r="L423" s="114"/>
      <c r="M423" s="114"/>
      <c r="N423" s="114"/>
      <c r="O423" s="114"/>
    </row>
    <row r="424" spans="2:15">
      <c r="B424" s="113"/>
      <c r="C424" s="113"/>
      <c r="D424" s="113"/>
      <c r="E424" s="113"/>
      <c r="F424" s="113"/>
      <c r="G424" s="113"/>
      <c r="H424" s="114"/>
      <c r="I424" s="114"/>
      <c r="J424" s="114"/>
      <c r="K424" s="114"/>
      <c r="L424" s="114"/>
      <c r="M424" s="114"/>
      <c r="N424" s="114"/>
      <c r="O424" s="114"/>
    </row>
    <row r="425" spans="2:15">
      <c r="B425" s="113"/>
      <c r="C425" s="113"/>
      <c r="D425" s="113"/>
      <c r="E425" s="113"/>
      <c r="F425" s="113"/>
      <c r="G425" s="113"/>
      <c r="H425" s="114"/>
      <c r="I425" s="114"/>
      <c r="J425" s="114"/>
      <c r="K425" s="114"/>
      <c r="L425" s="114"/>
      <c r="M425" s="114"/>
      <c r="N425" s="114"/>
      <c r="O425" s="114"/>
    </row>
    <row r="426" spans="2:15">
      <c r="B426" s="113"/>
      <c r="C426" s="113"/>
      <c r="D426" s="113"/>
      <c r="E426" s="113"/>
      <c r="F426" s="113"/>
      <c r="G426" s="113"/>
      <c r="H426" s="114"/>
      <c r="I426" s="114"/>
      <c r="J426" s="114"/>
      <c r="K426" s="114"/>
      <c r="L426" s="114"/>
      <c r="M426" s="114"/>
      <c r="N426" s="114"/>
      <c r="O426" s="114"/>
    </row>
    <row r="427" spans="2:15">
      <c r="B427" s="113"/>
      <c r="C427" s="113"/>
      <c r="D427" s="113"/>
      <c r="E427" s="113"/>
      <c r="F427" s="113"/>
      <c r="G427" s="113"/>
      <c r="H427" s="114"/>
      <c r="I427" s="114"/>
      <c r="J427" s="114"/>
      <c r="K427" s="114"/>
      <c r="L427" s="114"/>
      <c r="M427" s="114"/>
      <c r="N427" s="114"/>
      <c r="O427" s="114"/>
    </row>
    <row r="428" spans="2:15">
      <c r="B428" s="113"/>
      <c r="C428" s="113"/>
      <c r="D428" s="113"/>
      <c r="E428" s="113"/>
      <c r="F428" s="113"/>
      <c r="G428" s="113"/>
      <c r="H428" s="114"/>
      <c r="I428" s="114"/>
      <c r="J428" s="114"/>
      <c r="K428" s="114"/>
      <c r="L428" s="114"/>
      <c r="M428" s="114"/>
      <c r="N428" s="114"/>
      <c r="O428" s="114"/>
    </row>
    <row r="429" spans="2:15">
      <c r="B429" s="113"/>
      <c r="C429" s="113"/>
      <c r="D429" s="113"/>
      <c r="E429" s="113"/>
      <c r="F429" s="113"/>
      <c r="G429" s="113"/>
      <c r="H429" s="114"/>
      <c r="I429" s="114"/>
      <c r="J429" s="114"/>
      <c r="K429" s="114"/>
      <c r="L429" s="114"/>
      <c r="M429" s="114"/>
      <c r="N429" s="114"/>
      <c r="O429" s="114"/>
    </row>
    <row r="430" spans="2:15">
      <c r="B430" s="113"/>
      <c r="C430" s="113"/>
      <c r="D430" s="113"/>
      <c r="E430" s="113"/>
      <c r="F430" s="113"/>
      <c r="G430" s="113"/>
      <c r="H430" s="114"/>
      <c r="I430" s="114"/>
      <c r="J430" s="114"/>
      <c r="K430" s="114"/>
      <c r="L430" s="114"/>
      <c r="M430" s="114"/>
      <c r="N430" s="114"/>
      <c r="O430" s="114"/>
    </row>
    <row r="431" spans="2:15">
      <c r="B431" s="113"/>
      <c r="C431" s="113"/>
      <c r="D431" s="113"/>
      <c r="E431" s="113"/>
      <c r="F431" s="113"/>
      <c r="G431" s="113"/>
      <c r="H431" s="114"/>
      <c r="I431" s="114"/>
      <c r="J431" s="114"/>
      <c r="K431" s="114"/>
      <c r="L431" s="114"/>
      <c r="M431" s="114"/>
      <c r="N431" s="114"/>
      <c r="O431" s="114"/>
    </row>
    <row r="432" spans="2:15">
      <c r="B432" s="113"/>
      <c r="C432" s="113"/>
      <c r="D432" s="113"/>
      <c r="E432" s="113"/>
      <c r="F432" s="113"/>
      <c r="G432" s="113"/>
      <c r="H432" s="114"/>
      <c r="I432" s="114"/>
      <c r="J432" s="114"/>
      <c r="K432" s="114"/>
      <c r="L432" s="114"/>
      <c r="M432" s="114"/>
      <c r="N432" s="114"/>
      <c r="O432" s="114"/>
    </row>
    <row r="433" spans="2:15">
      <c r="B433" s="113"/>
      <c r="C433" s="113"/>
      <c r="D433" s="113"/>
      <c r="E433" s="113"/>
      <c r="F433" s="113"/>
      <c r="G433" s="113"/>
      <c r="H433" s="114"/>
      <c r="I433" s="114"/>
      <c r="J433" s="114"/>
      <c r="K433" s="114"/>
      <c r="L433" s="114"/>
      <c r="M433" s="114"/>
      <c r="N433" s="114"/>
      <c r="O433" s="114"/>
    </row>
    <row r="434" spans="2:15">
      <c r="B434" s="113"/>
      <c r="C434" s="113"/>
      <c r="D434" s="113"/>
      <c r="E434" s="113"/>
      <c r="F434" s="113"/>
      <c r="G434" s="113"/>
      <c r="H434" s="114"/>
      <c r="I434" s="114"/>
      <c r="J434" s="114"/>
      <c r="K434" s="114"/>
      <c r="L434" s="114"/>
      <c r="M434" s="114"/>
      <c r="N434" s="114"/>
      <c r="O434" s="114"/>
    </row>
    <row r="435" spans="2:15">
      <c r="B435" s="113"/>
      <c r="C435" s="113"/>
      <c r="D435" s="113"/>
      <c r="E435" s="113"/>
      <c r="F435" s="113"/>
      <c r="G435" s="113"/>
      <c r="H435" s="114"/>
      <c r="I435" s="114"/>
      <c r="J435" s="114"/>
      <c r="K435" s="114"/>
      <c r="L435" s="114"/>
      <c r="M435" s="114"/>
      <c r="N435" s="114"/>
      <c r="O435" s="114"/>
    </row>
    <row r="436" spans="2:15">
      <c r="B436" s="113"/>
      <c r="C436" s="113"/>
      <c r="D436" s="113"/>
      <c r="E436" s="113"/>
      <c r="F436" s="113"/>
      <c r="G436" s="113"/>
      <c r="H436" s="114"/>
      <c r="I436" s="114"/>
      <c r="J436" s="114"/>
      <c r="K436" s="114"/>
      <c r="L436" s="114"/>
      <c r="M436" s="114"/>
      <c r="N436" s="114"/>
      <c r="O436" s="114"/>
    </row>
    <row r="437" spans="2:15">
      <c r="B437" s="113"/>
      <c r="C437" s="113"/>
      <c r="D437" s="113"/>
      <c r="E437" s="113"/>
      <c r="F437" s="113"/>
      <c r="G437" s="113"/>
      <c r="H437" s="114"/>
      <c r="I437" s="114"/>
      <c r="J437" s="114"/>
      <c r="K437" s="114"/>
      <c r="L437" s="114"/>
      <c r="M437" s="114"/>
      <c r="N437" s="114"/>
      <c r="O437" s="114"/>
    </row>
    <row r="438" spans="2:15">
      <c r="B438" s="113"/>
      <c r="C438" s="113"/>
      <c r="D438" s="113"/>
      <c r="E438" s="113"/>
      <c r="F438" s="113"/>
      <c r="G438" s="113"/>
      <c r="H438" s="114"/>
      <c r="I438" s="114"/>
      <c r="J438" s="114"/>
      <c r="K438" s="114"/>
      <c r="L438" s="114"/>
      <c r="M438" s="114"/>
      <c r="N438" s="114"/>
      <c r="O438" s="114"/>
    </row>
    <row r="439" spans="2:15">
      <c r="B439" s="113"/>
      <c r="C439" s="113"/>
      <c r="D439" s="113"/>
      <c r="E439" s="113"/>
      <c r="F439" s="113"/>
      <c r="G439" s="113"/>
      <c r="H439" s="114"/>
      <c r="I439" s="114"/>
      <c r="J439" s="114"/>
      <c r="K439" s="114"/>
      <c r="L439" s="114"/>
      <c r="M439" s="114"/>
      <c r="N439" s="114"/>
      <c r="O439" s="114"/>
    </row>
    <row r="440" spans="2:15">
      <c r="B440" s="113"/>
      <c r="C440" s="113"/>
      <c r="D440" s="113"/>
      <c r="E440" s="113"/>
      <c r="F440" s="113"/>
      <c r="G440" s="113"/>
      <c r="H440" s="114"/>
      <c r="I440" s="114"/>
      <c r="J440" s="114"/>
      <c r="K440" s="114"/>
      <c r="L440" s="114"/>
      <c r="M440" s="114"/>
      <c r="N440" s="114"/>
      <c r="O440" s="114"/>
    </row>
    <row r="441" spans="2:15">
      <c r="B441" s="113"/>
      <c r="C441" s="113"/>
      <c r="D441" s="113"/>
      <c r="E441" s="113"/>
      <c r="F441" s="113"/>
      <c r="G441" s="113"/>
      <c r="H441" s="114"/>
      <c r="I441" s="114"/>
      <c r="J441" s="114"/>
      <c r="K441" s="114"/>
      <c r="L441" s="114"/>
      <c r="M441" s="114"/>
      <c r="N441" s="114"/>
      <c r="O441" s="114"/>
    </row>
    <row r="442" spans="2:15">
      <c r="B442" s="113"/>
      <c r="C442" s="113"/>
      <c r="D442" s="113"/>
      <c r="E442" s="113"/>
      <c r="F442" s="113"/>
      <c r="G442" s="113"/>
      <c r="H442" s="114"/>
      <c r="I442" s="114"/>
      <c r="J442" s="114"/>
      <c r="K442" s="114"/>
      <c r="L442" s="114"/>
      <c r="M442" s="114"/>
      <c r="N442" s="114"/>
      <c r="O442" s="114"/>
    </row>
    <row r="443" spans="2:15">
      <c r="B443" s="113"/>
      <c r="C443" s="113"/>
      <c r="D443" s="113"/>
      <c r="E443" s="113"/>
      <c r="F443" s="113"/>
      <c r="G443" s="113"/>
      <c r="H443" s="114"/>
      <c r="I443" s="114"/>
      <c r="J443" s="114"/>
      <c r="K443" s="114"/>
      <c r="L443" s="114"/>
      <c r="M443" s="114"/>
      <c r="N443" s="114"/>
      <c r="O443" s="114"/>
    </row>
    <row r="444" spans="2:15">
      <c r="B444" s="113"/>
      <c r="C444" s="113"/>
      <c r="D444" s="113"/>
      <c r="E444" s="113"/>
      <c r="F444" s="113"/>
      <c r="G444" s="113"/>
      <c r="H444" s="114"/>
      <c r="I444" s="114"/>
      <c r="J444" s="114"/>
      <c r="K444" s="114"/>
      <c r="L444" s="114"/>
      <c r="M444" s="114"/>
      <c r="N444" s="114"/>
      <c r="O444" s="114"/>
    </row>
    <row r="445" spans="2:15">
      <c r="B445" s="113"/>
      <c r="C445" s="113"/>
      <c r="D445" s="113"/>
      <c r="E445" s="113"/>
      <c r="F445" s="113"/>
      <c r="G445" s="113"/>
      <c r="H445" s="114"/>
      <c r="I445" s="114"/>
      <c r="J445" s="114"/>
      <c r="K445" s="114"/>
      <c r="L445" s="114"/>
      <c r="M445" s="114"/>
      <c r="N445" s="114"/>
      <c r="O445" s="114"/>
    </row>
    <row r="446" spans="2:15">
      <c r="B446" s="113"/>
      <c r="C446" s="113"/>
      <c r="D446" s="113"/>
      <c r="E446" s="113"/>
      <c r="F446" s="113"/>
      <c r="G446" s="113"/>
      <c r="H446" s="114"/>
      <c r="I446" s="114"/>
      <c r="J446" s="114"/>
      <c r="K446" s="114"/>
      <c r="L446" s="114"/>
      <c r="M446" s="114"/>
      <c r="N446" s="114"/>
      <c r="O446" s="114"/>
    </row>
    <row r="447" spans="2:15">
      <c r="B447" s="113"/>
      <c r="C447" s="113"/>
      <c r="D447" s="113"/>
      <c r="E447" s="113"/>
      <c r="F447" s="113"/>
      <c r="G447" s="113"/>
      <c r="H447" s="114"/>
      <c r="I447" s="114"/>
      <c r="J447" s="114"/>
      <c r="K447" s="114"/>
      <c r="L447" s="114"/>
      <c r="M447" s="114"/>
      <c r="N447" s="114"/>
      <c r="O447" s="114"/>
    </row>
    <row r="448" spans="2:15">
      <c r="B448" s="113"/>
      <c r="C448" s="113"/>
      <c r="D448" s="113"/>
      <c r="E448" s="113"/>
      <c r="F448" s="113"/>
      <c r="G448" s="113"/>
      <c r="H448" s="114"/>
      <c r="I448" s="114"/>
      <c r="J448" s="114"/>
      <c r="K448" s="114"/>
      <c r="L448" s="114"/>
      <c r="M448" s="114"/>
      <c r="N448" s="114"/>
      <c r="O448" s="114"/>
    </row>
    <row r="449" spans="2:15">
      <c r="B449" s="113"/>
      <c r="C449" s="113"/>
      <c r="D449" s="113"/>
      <c r="E449" s="113"/>
      <c r="F449" s="113"/>
      <c r="G449" s="113"/>
      <c r="H449" s="114"/>
      <c r="I449" s="114"/>
      <c r="J449" s="114"/>
      <c r="K449" s="114"/>
      <c r="L449" s="114"/>
      <c r="M449" s="114"/>
      <c r="N449" s="114"/>
      <c r="O449" s="114"/>
    </row>
    <row r="450" spans="2:15">
      <c r="B450" s="113"/>
      <c r="C450" s="113"/>
      <c r="D450" s="113"/>
      <c r="E450" s="113"/>
      <c r="F450" s="113"/>
      <c r="G450" s="113"/>
      <c r="H450" s="114"/>
      <c r="I450" s="114"/>
      <c r="J450" s="114"/>
      <c r="K450" s="114"/>
      <c r="L450" s="114"/>
      <c r="M450" s="114"/>
      <c r="N450" s="114"/>
      <c r="O450" s="114"/>
    </row>
    <row r="451" spans="2:15">
      <c r="B451" s="113"/>
      <c r="C451" s="113"/>
      <c r="D451" s="113"/>
      <c r="E451" s="113"/>
      <c r="F451" s="113"/>
      <c r="G451" s="113"/>
      <c r="H451" s="114"/>
      <c r="I451" s="114"/>
      <c r="J451" s="114"/>
      <c r="K451" s="114"/>
      <c r="L451" s="114"/>
      <c r="M451" s="114"/>
      <c r="N451" s="114"/>
      <c r="O451" s="114"/>
    </row>
    <row r="452" spans="2:15">
      <c r="B452" s="113"/>
      <c r="C452" s="113"/>
      <c r="D452" s="113"/>
      <c r="E452" s="113"/>
      <c r="F452" s="113"/>
      <c r="G452" s="113"/>
      <c r="H452" s="114"/>
      <c r="I452" s="114"/>
      <c r="J452" s="114"/>
      <c r="K452" s="114"/>
      <c r="L452" s="114"/>
      <c r="M452" s="114"/>
      <c r="N452" s="114"/>
      <c r="O452" s="114"/>
    </row>
    <row r="453" spans="2:15">
      <c r="B453" s="113"/>
      <c r="C453" s="113"/>
      <c r="D453" s="113"/>
      <c r="E453" s="113"/>
      <c r="F453" s="113"/>
      <c r="G453" s="113"/>
      <c r="H453" s="114"/>
      <c r="I453" s="114"/>
      <c r="J453" s="114"/>
      <c r="K453" s="114"/>
      <c r="L453" s="114"/>
      <c r="M453" s="114"/>
      <c r="N453" s="114"/>
      <c r="O453" s="114"/>
    </row>
    <row r="454" spans="2:15">
      <c r="B454" s="113"/>
      <c r="C454" s="113"/>
      <c r="D454" s="113"/>
      <c r="E454" s="113"/>
      <c r="F454" s="113"/>
      <c r="G454" s="113"/>
      <c r="H454" s="114"/>
      <c r="I454" s="114"/>
      <c r="J454" s="114"/>
      <c r="K454" s="114"/>
      <c r="L454" s="114"/>
      <c r="M454" s="114"/>
      <c r="N454" s="114"/>
      <c r="O454" s="114"/>
    </row>
    <row r="455" spans="2:15">
      <c r="B455" s="113"/>
      <c r="C455" s="113"/>
      <c r="D455" s="113"/>
      <c r="E455" s="113"/>
      <c r="F455" s="113"/>
      <c r="G455" s="113"/>
      <c r="H455" s="114"/>
      <c r="I455" s="114"/>
      <c r="J455" s="114"/>
      <c r="K455" s="114"/>
      <c r="L455" s="114"/>
      <c r="M455" s="114"/>
      <c r="N455" s="114"/>
      <c r="O455" s="114"/>
    </row>
    <row r="456" spans="2:15">
      <c r="B456" s="113"/>
      <c r="C456" s="113"/>
      <c r="D456" s="113"/>
      <c r="E456" s="113"/>
      <c r="F456" s="113"/>
      <c r="G456" s="113"/>
      <c r="H456" s="114"/>
      <c r="I456" s="114"/>
      <c r="J456" s="114"/>
      <c r="K456" s="114"/>
      <c r="L456" s="114"/>
      <c r="M456" s="114"/>
      <c r="N456" s="114"/>
      <c r="O456" s="114"/>
    </row>
    <row r="457" spans="2:15">
      <c r="B457" s="113"/>
      <c r="C457" s="113"/>
      <c r="D457" s="113"/>
      <c r="E457" s="113"/>
      <c r="F457" s="113"/>
      <c r="G457" s="113"/>
      <c r="H457" s="114"/>
      <c r="I457" s="114"/>
      <c r="J457" s="114"/>
      <c r="K457" s="114"/>
      <c r="L457" s="114"/>
      <c r="M457" s="114"/>
      <c r="N457" s="114"/>
      <c r="O457" s="114"/>
    </row>
    <row r="458" spans="2:15">
      <c r="B458" s="113"/>
      <c r="C458" s="113"/>
      <c r="D458" s="113"/>
      <c r="E458" s="113"/>
      <c r="F458" s="113"/>
      <c r="G458" s="113"/>
      <c r="H458" s="114"/>
      <c r="I458" s="114"/>
      <c r="J458" s="114"/>
      <c r="K458" s="114"/>
      <c r="L458" s="114"/>
      <c r="M458" s="114"/>
      <c r="N458" s="114"/>
      <c r="O458" s="114"/>
    </row>
    <row r="459" spans="2:15">
      <c r="B459" s="113"/>
      <c r="C459" s="113"/>
      <c r="D459" s="113"/>
      <c r="E459" s="113"/>
      <c r="F459" s="113"/>
      <c r="G459" s="113"/>
      <c r="H459" s="114"/>
      <c r="I459" s="114"/>
      <c r="J459" s="114"/>
      <c r="K459" s="114"/>
      <c r="L459" s="114"/>
      <c r="M459" s="114"/>
      <c r="N459" s="114"/>
      <c r="O459" s="114"/>
    </row>
    <row r="460" spans="2:15">
      <c r="B460" s="113"/>
      <c r="C460" s="113"/>
      <c r="D460" s="113"/>
      <c r="E460" s="113"/>
      <c r="F460" s="113"/>
      <c r="G460" s="113"/>
      <c r="H460" s="114"/>
      <c r="I460" s="114"/>
      <c r="J460" s="114"/>
      <c r="K460" s="114"/>
      <c r="L460" s="114"/>
      <c r="M460" s="114"/>
      <c r="N460" s="114"/>
      <c r="O460" s="114"/>
    </row>
    <row r="461" spans="2:15">
      <c r="B461" s="113"/>
      <c r="C461" s="113"/>
      <c r="D461" s="113"/>
      <c r="E461" s="113"/>
      <c r="F461" s="113"/>
      <c r="G461" s="113"/>
      <c r="H461" s="114"/>
      <c r="I461" s="114"/>
      <c r="J461" s="114"/>
      <c r="K461" s="114"/>
      <c r="L461" s="114"/>
      <c r="M461" s="114"/>
      <c r="N461" s="114"/>
      <c r="O461" s="114"/>
    </row>
    <row r="462" spans="2:15">
      <c r="B462" s="113"/>
      <c r="C462" s="113"/>
      <c r="D462" s="113"/>
      <c r="E462" s="113"/>
      <c r="F462" s="113"/>
      <c r="G462" s="113"/>
      <c r="H462" s="114"/>
      <c r="I462" s="114"/>
      <c r="J462" s="114"/>
      <c r="K462" s="114"/>
      <c r="L462" s="114"/>
      <c r="M462" s="114"/>
      <c r="N462" s="114"/>
      <c r="O462" s="114"/>
    </row>
    <row r="463" spans="2:15">
      <c r="B463" s="113"/>
      <c r="C463" s="113"/>
      <c r="D463" s="113"/>
      <c r="E463" s="113"/>
      <c r="F463" s="113"/>
      <c r="G463" s="113"/>
      <c r="H463" s="114"/>
      <c r="I463" s="114"/>
      <c r="J463" s="114"/>
      <c r="K463" s="114"/>
      <c r="L463" s="114"/>
      <c r="M463" s="114"/>
      <c r="N463" s="114"/>
      <c r="O463" s="114"/>
    </row>
    <row r="464" spans="2:15">
      <c r="B464" s="113"/>
      <c r="C464" s="113"/>
      <c r="D464" s="113"/>
      <c r="E464" s="113"/>
      <c r="F464" s="113"/>
      <c r="G464" s="113"/>
      <c r="H464" s="114"/>
      <c r="I464" s="114"/>
      <c r="J464" s="114"/>
      <c r="K464" s="114"/>
      <c r="L464" s="114"/>
      <c r="M464" s="114"/>
      <c r="N464" s="114"/>
      <c r="O464" s="114"/>
    </row>
    <row r="465" spans="2:15">
      <c r="B465" s="113"/>
      <c r="C465" s="113"/>
      <c r="D465" s="113"/>
      <c r="E465" s="113"/>
      <c r="F465" s="113"/>
      <c r="G465" s="113"/>
      <c r="H465" s="114"/>
      <c r="I465" s="114"/>
      <c r="J465" s="114"/>
      <c r="K465" s="114"/>
      <c r="L465" s="114"/>
      <c r="M465" s="114"/>
      <c r="N465" s="114"/>
      <c r="O465" s="114"/>
    </row>
    <row r="466" spans="2:15">
      <c r="B466" s="113"/>
      <c r="C466" s="113"/>
      <c r="D466" s="113"/>
      <c r="E466" s="113"/>
      <c r="F466" s="113"/>
      <c r="G466" s="113"/>
      <c r="H466" s="114"/>
      <c r="I466" s="114"/>
      <c r="J466" s="114"/>
      <c r="K466" s="114"/>
      <c r="L466" s="114"/>
      <c r="M466" s="114"/>
      <c r="N466" s="114"/>
      <c r="O466" s="114"/>
    </row>
    <row r="467" spans="2:15">
      <c r="B467" s="113"/>
      <c r="C467" s="113"/>
      <c r="D467" s="113"/>
      <c r="E467" s="113"/>
      <c r="F467" s="113"/>
      <c r="G467" s="113"/>
      <c r="H467" s="114"/>
      <c r="I467" s="114"/>
      <c r="J467" s="114"/>
      <c r="K467" s="114"/>
      <c r="L467" s="114"/>
      <c r="M467" s="114"/>
      <c r="N467" s="114"/>
      <c r="O467" s="114"/>
    </row>
    <row r="468" spans="2:15">
      <c r="B468" s="113"/>
      <c r="C468" s="113"/>
      <c r="D468" s="113"/>
      <c r="E468" s="113"/>
      <c r="F468" s="113"/>
      <c r="G468" s="113"/>
      <c r="H468" s="114"/>
      <c r="I468" s="114"/>
      <c r="J468" s="114"/>
      <c r="K468" s="114"/>
      <c r="L468" s="114"/>
      <c r="M468" s="114"/>
      <c r="N468" s="114"/>
      <c r="O468" s="114"/>
    </row>
    <row r="469" spans="2:15">
      <c r="B469" s="113"/>
      <c r="C469" s="113"/>
      <c r="D469" s="113"/>
      <c r="E469" s="113"/>
      <c r="F469" s="113"/>
      <c r="G469" s="113"/>
      <c r="H469" s="114"/>
      <c r="I469" s="114"/>
      <c r="J469" s="114"/>
      <c r="K469" s="114"/>
      <c r="L469" s="114"/>
      <c r="M469" s="114"/>
      <c r="N469" s="114"/>
      <c r="O469" s="114"/>
    </row>
    <row r="470" spans="2:15">
      <c r="B470" s="113"/>
      <c r="C470" s="113"/>
      <c r="D470" s="113"/>
      <c r="E470" s="113"/>
      <c r="F470" s="113"/>
      <c r="G470" s="113"/>
      <c r="H470" s="114"/>
      <c r="I470" s="114"/>
      <c r="J470" s="114"/>
      <c r="K470" s="114"/>
      <c r="L470" s="114"/>
      <c r="M470" s="114"/>
      <c r="N470" s="114"/>
      <c r="O470" s="114"/>
    </row>
    <row r="471" spans="2:15">
      <c r="B471" s="113"/>
      <c r="C471" s="113"/>
      <c r="D471" s="113"/>
      <c r="E471" s="113"/>
      <c r="F471" s="113"/>
      <c r="G471" s="113"/>
      <c r="H471" s="114"/>
      <c r="I471" s="114"/>
      <c r="J471" s="114"/>
      <c r="K471" s="114"/>
      <c r="L471" s="114"/>
      <c r="M471" s="114"/>
      <c r="N471" s="114"/>
      <c r="O471" s="114"/>
    </row>
    <row r="472" spans="2:15">
      <c r="B472" s="113"/>
      <c r="C472" s="113"/>
      <c r="D472" s="113"/>
      <c r="E472" s="113"/>
      <c r="F472" s="113"/>
      <c r="G472" s="113"/>
      <c r="H472" s="114"/>
      <c r="I472" s="114"/>
      <c r="J472" s="114"/>
      <c r="K472" s="114"/>
      <c r="L472" s="114"/>
      <c r="M472" s="114"/>
      <c r="N472" s="114"/>
      <c r="O472" s="114"/>
    </row>
    <row r="473" spans="2:15">
      <c r="B473" s="113"/>
      <c r="C473" s="113"/>
      <c r="D473" s="113"/>
      <c r="E473" s="113"/>
      <c r="F473" s="113"/>
      <c r="G473" s="113"/>
      <c r="H473" s="114"/>
      <c r="I473" s="114"/>
      <c r="J473" s="114"/>
      <c r="K473" s="114"/>
      <c r="L473" s="114"/>
      <c r="M473" s="114"/>
      <c r="N473" s="114"/>
      <c r="O473" s="114"/>
    </row>
    <row r="474" spans="2:15">
      <c r="B474" s="113"/>
      <c r="C474" s="113"/>
      <c r="D474" s="113"/>
      <c r="E474" s="113"/>
      <c r="F474" s="113"/>
      <c r="G474" s="113"/>
      <c r="H474" s="114"/>
      <c r="I474" s="114"/>
      <c r="J474" s="114"/>
      <c r="K474" s="114"/>
      <c r="L474" s="114"/>
      <c r="M474" s="114"/>
      <c r="N474" s="114"/>
      <c r="O474" s="114"/>
    </row>
    <row r="475" spans="2:15">
      <c r="B475" s="113"/>
      <c r="C475" s="113"/>
      <c r="D475" s="113"/>
      <c r="E475" s="113"/>
      <c r="F475" s="113"/>
      <c r="G475" s="113"/>
      <c r="H475" s="114"/>
      <c r="I475" s="114"/>
      <c r="J475" s="114"/>
      <c r="K475" s="114"/>
      <c r="L475" s="114"/>
      <c r="M475" s="114"/>
      <c r="N475" s="114"/>
      <c r="O475" s="114"/>
    </row>
    <row r="476" spans="2:15">
      <c r="B476" s="113"/>
      <c r="C476" s="113"/>
      <c r="D476" s="113"/>
      <c r="E476" s="113"/>
      <c r="F476" s="113"/>
      <c r="G476" s="113"/>
      <c r="H476" s="114"/>
      <c r="I476" s="114"/>
      <c r="J476" s="114"/>
      <c r="K476" s="114"/>
      <c r="L476" s="114"/>
      <c r="M476" s="114"/>
      <c r="N476" s="114"/>
      <c r="O476" s="114"/>
    </row>
    <row r="477" spans="2:15">
      <c r="B477" s="113"/>
      <c r="C477" s="113"/>
      <c r="D477" s="113"/>
      <c r="E477" s="113"/>
      <c r="F477" s="113"/>
      <c r="G477" s="113"/>
      <c r="H477" s="114"/>
      <c r="I477" s="114"/>
      <c r="J477" s="114"/>
      <c r="K477" s="114"/>
      <c r="L477" s="114"/>
      <c r="M477" s="114"/>
      <c r="N477" s="114"/>
      <c r="O477" s="114"/>
    </row>
    <row r="478" spans="2:15">
      <c r="B478" s="113"/>
      <c r="C478" s="113"/>
      <c r="D478" s="113"/>
      <c r="E478" s="113"/>
      <c r="F478" s="113"/>
      <c r="G478" s="113"/>
      <c r="H478" s="114"/>
      <c r="I478" s="114"/>
      <c r="J478" s="114"/>
      <c r="K478" s="114"/>
      <c r="L478" s="114"/>
      <c r="M478" s="114"/>
      <c r="N478" s="114"/>
      <c r="O478" s="114"/>
    </row>
    <row r="479" spans="2:15">
      <c r="B479" s="113"/>
      <c r="C479" s="113"/>
      <c r="D479" s="113"/>
      <c r="E479" s="113"/>
      <c r="F479" s="113"/>
      <c r="G479" s="113"/>
      <c r="H479" s="114"/>
      <c r="I479" s="114"/>
      <c r="J479" s="114"/>
      <c r="K479" s="114"/>
      <c r="L479" s="114"/>
      <c r="M479" s="114"/>
      <c r="N479" s="114"/>
      <c r="O479" s="114"/>
    </row>
    <row r="480" spans="2:15">
      <c r="B480" s="113"/>
      <c r="C480" s="113"/>
      <c r="D480" s="113"/>
      <c r="E480" s="113"/>
      <c r="F480" s="113"/>
      <c r="G480" s="113"/>
      <c r="H480" s="114"/>
      <c r="I480" s="114"/>
      <c r="J480" s="114"/>
      <c r="K480" s="114"/>
      <c r="L480" s="114"/>
      <c r="M480" s="114"/>
      <c r="N480" s="114"/>
      <c r="O480" s="114"/>
    </row>
    <row r="481" spans="2:15">
      <c r="B481" s="113"/>
      <c r="C481" s="113"/>
      <c r="D481" s="113"/>
      <c r="E481" s="113"/>
      <c r="F481" s="113"/>
      <c r="G481" s="113"/>
      <c r="H481" s="114"/>
      <c r="I481" s="114"/>
      <c r="J481" s="114"/>
      <c r="K481" s="114"/>
      <c r="L481" s="114"/>
      <c r="M481" s="114"/>
      <c r="N481" s="114"/>
      <c r="O481" s="114"/>
    </row>
    <row r="482" spans="2:15">
      <c r="B482" s="113"/>
      <c r="C482" s="113"/>
      <c r="D482" s="113"/>
      <c r="E482" s="113"/>
      <c r="F482" s="113"/>
      <c r="G482" s="113"/>
      <c r="H482" s="114"/>
      <c r="I482" s="114"/>
      <c r="J482" s="114"/>
      <c r="K482" s="114"/>
      <c r="L482" s="114"/>
      <c r="M482" s="114"/>
      <c r="N482" s="114"/>
      <c r="O482" s="114"/>
    </row>
    <row r="483" spans="2:15">
      <c r="B483" s="113"/>
      <c r="C483" s="113"/>
      <c r="D483" s="113"/>
      <c r="E483" s="113"/>
      <c r="F483" s="113"/>
      <c r="G483" s="113"/>
      <c r="H483" s="114"/>
      <c r="I483" s="114"/>
      <c r="J483" s="114"/>
      <c r="K483" s="114"/>
      <c r="L483" s="114"/>
      <c r="M483" s="114"/>
      <c r="N483" s="114"/>
      <c r="O483" s="114"/>
    </row>
    <row r="484" spans="2:15">
      <c r="B484" s="113"/>
      <c r="C484" s="113"/>
      <c r="D484" s="113"/>
      <c r="E484" s="113"/>
      <c r="F484" s="113"/>
      <c r="G484" s="113"/>
      <c r="H484" s="114"/>
      <c r="I484" s="114"/>
      <c r="J484" s="114"/>
      <c r="K484" s="114"/>
      <c r="L484" s="114"/>
      <c r="M484" s="114"/>
      <c r="N484" s="114"/>
      <c r="O484" s="114"/>
    </row>
    <row r="485" spans="2:15">
      <c r="B485" s="113"/>
      <c r="C485" s="113"/>
      <c r="D485" s="113"/>
      <c r="E485" s="113"/>
      <c r="F485" s="113"/>
      <c r="G485" s="113"/>
      <c r="H485" s="114"/>
      <c r="I485" s="114"/>
      <c r="J485" s="114"/>
      <c r="K485" s="114"/>
      <c r="L485" s="114"/>
      <c r="M485" s="114"/>
      <c r="N485" s="114"/>
      <c r="O485" s="114"/>
    </row>
    <row r="486" spans="2:15">
      <c r="B486" s="113"/>
      <c r="C486" s="113"/>
      <c r="D486" s="113"/>
      <c r="E486" s="113"/>
      <c r="F486" s="113"/>
      <c r="G486" s="113"/>
      <c r="H486" s="114"/>
      <c r="I486" s="114"/>
      <c r="J486" s="114"/>
      <c r="K486" s="114"/>
      <c r="L486" s="114"/>
      <c r="M486" s="114"/>
      <c r="N486" s="114"/>
      <c r="O486" s="114"/>
    </row>
    <row r="487" spans="2:15">
      <c r="B487" s="113"/>
      <c r="C487" s="113"/>
      <c r="D487" s="113"/>
      <c r="E487" s="113"/>
      <c r="F487" s="113"/>
      <c r="G487" s="113"/>
      <c r="H487" s="114"/>
      <c r="I487" s="114"/>
      <c r="J487" s="114"/>
      <c r="K487" s="114"/>
      <c r="L487" s="114"/>
      <c r="M487" s="114"/>
      <c r="N487" s="114"/>
      <c r="O487" s="114"/>
    </row>
    <row r="488" spans="2:15">
      <c r="B488" s="113"/>
      <c r="C488" s="113"/>
      <c r="D488" s="113"/>
      <c r="E488" s="113"/>
      <c r="F488" s="113"/>
      <c r="G488" s="113"/>
      <c r="H488" s="114"/>
      <c r="I488" s="114"/>
      <c r="J488" s="114"/>
      <c r="K488" s="114"/>
      <c r="L488" s="114"/>
      <c r="M488" s="114"/>
      <c r="N488" s="114"/>
      <c r="O488" s="114"/>
    </row>
    <row r="489" spans="2:15">
      <c r="B489" s="113"/>
      <c r="C489" s="113"/>
      <c r="D489" s="113"/>
      <c r="E489" s="113"/>
      <c r="F489" s="113"/>
      <c r="G489" s="113"/>
      <c r="H489" s="114"/>
      <c r="I489" s="114"/>
      <c r="J489" s="114"/>
      <c r="K489" s="114"/>
      <c r="L489" s="114"/>
      <c r="M489" s="114"/>
      <c r="N489" s="114"/>
      <c r="O489" s="114"/>
    </row>
    <row r="490" spans="2:15">
      <c r="B490" s="113"/>
      <c r="C490" s="113"/>
      <c r="D490" s="113"/>
      <c r="E490" s="113"/>
      <c r="F490" s="113"/>
      <c r="G490" s="113"/>
      <c r="H490" s="114"/>
      <c r="I490" s="114"/>
      <c r="J490" s="114"/>
      <c r="K490" s="114"/>
      <c r="L490" s="114"/>
      <c r="M490" s="114"/>
      <c r="N490" s="114"/>
      <c r="O490" s="114"/>
    </row>
    <row r="491" spans="2:15">
      <c r="B491" s="113"/>
      <c r="C491" s="113"/>
      <c r="D491" s="113"/>
      <c r="E491" s="113"/>
      <c r="F491" s="113"/>
      <c r="G491" s="113"/>
      <c r="H491" s="114"/>
      <c r="I491" s="114"/>
      <c r="J491" s="114"/>
      <c r="K491" s="114"/>
      <c r="L491" s="114"/>
      <c r="M491" s="114"/>
      <c r="N491" s="114"/>
      <c r="O491" s="114"/>
    </row>
    <row r="492" spans="2:15">
      <c r="B492" s="113"/>
      <c r="C492" s="113"/>
      <c r="D492" s="113"/>
      <c r="E492" s="113"/>
      <c r="F492" s="113"/>
      <c r="G492" s="113"/>
      <c r="H492" s="114"/>
      <c r="I492" s="114"/>
      <c r="J492" s="114"/>
      <c r="K492" s="114"/>
      <c r="L492" s="114"/>
      <c r="M492" s="114"/>
      <c r="N492" s="114"/>
      <c r="O492" s="114"/>
    </row>
    <row r="493" spans="2:15">
      <c r="B493" s="113"/>
      <c r="C493" s="113"/>
      <c r="D493" s="113"/>
      <c r="E493" s="113"/>
      <c r="F493" s="113"/>
      <c r="G493" s="113"/>
      <c r="H493" s="114"/>
      <c r="I493" s="114"/>
      <c r="J493" s="114"/>
      <c r="K493" s="114"/>
      <c r="L493" s="114"/>
      <c r="M493" s="114"/>
      <c r="N493" s="114"/>
      <c r="O493" s="114"/>
    </row>
    <row r="494" spans="2:15">
      <c r="B494" s="113"/>
      <c r="C494" s="113"/>
      <c r="D494" s="113"/>
      <c r="E494" s="113"/>
      <c r="F494" s="113"/>
      <c r="G494" s="113"/>
      <c r="H494" s="114"/>
      <c r="I494" s="114"/>
      <c r="J494" s="114"/>
      <c r="K494" s="114"/>
      <c r="L494" s="114"/>
      <c r="M494" s="114"/>
      <c r="N494" s="114"/>
      <c r="O494" s="114"/>
    </row>
    <row r="495" spans="2:15">
      <c r="B495" s="113"/>
      <c r="C495" s="113"/>
      <c r="D495" s="113"/>
      <c r="E495" s="113"/>
      <c r="F495" s="113"/>
      <c r="G495" s="113"/>
      <c r="H495" s="114"/>
      <c r="I495" s="114"/>
      <c r="J495" s="114"/>
      <c r="K495" s="114"/>
      <c r="L495" s="114"/>
      <c r="M495" s="114"/>
      <c r="N495" s="114"/>
      <c r="O495" s="114"/>
    </row>
    <row r="496" spans="2:15">
      <c r="B496" s="113"/>
      <c r="C496" s="113"/>
      <c r="D496" s="113"/>
      <c r="E496" s="113"/>
      <c r="F496" s="113"/>
      <c r="G496" s="113"/>
      <c r="H496" s="114"/>
      <c r="I496" s="114"/>
      <c r="J496" s="114"/>
      <c r="K496" s="114"/>
      <c r="L496" s="114"/>
      <c r="M496" s="114"/>
      <c r="N496" s="114"/>
      <c r="O496" s="114"/>
    </row>
    <row r="497" spans="2:15">
      <c r="B497" s="113"/>
      <c r="C497" s="113"/>
      <c r="D497" s="113"/>
      <c r="E497" s="113"/>
      <c r="F497" s="113"/>
      <c r="G497" s="113"/>
      <c r="H497" s="114"/>
      <c r="I497" s="114"/>
      <c r="J497" s="114"/>
      <c r="K497" s="114"/>
      <c r="L497" s="114"/>
      <c r="M497" s="114"/>
      <c r="N497" s="114"/>
      <c r="O497" s="114"/>
    </row>
    <row r="498" spans="2:15">
      <c r="B498" s="113"/>
      <c r="C498" s="113"/>
      <c r="D498" s="113"/>
      <c r="E498" s="113"/>
      <c r="F498" s="113"/>
      <c r="G498" s="113"/>
      <c r="H498" s="114"/>
      <c r="I498" s="114"/>
      <c r="J498" s="114"/>
      <c r="K498" s="114"/>
      <c r="L498" s="114"/>
      <c r="M498" s="114"/>
      <c r="N498" s="114"/>
      <c r="O498" s="114"/>
    </row>
    <row r="499" spans="2:15">
      <c r="B499" s="113"/>
      <c r="C499" s="113"/>
      <c r="D499" s="113"/>
      <c r="E499" s="113"/>
      <c r="F499" s="113"/>
      <c r="G499" s="113"/>
      <c r="H499" s="114"/>
      <c r="I499" s="114"/>
      <c r="J499" s="114"/>
      <c r="K499" s="114"/>
      <c r="L499" s="114"/>
      <c r="M499" s="114"/>
      <c r="N499" s="114"/>
      <c r="O499" s="114"/>
    </row>
    <row r="500" spans="2:15">
      <c r="B500" s="113"/>
      <c r="C500" s="113"/>
      <c r="D500" s="113"/>
      <c r="E500" s="113"/>
      <c r="F500" s="113"/>
      <c r="G500" s="113"/>
      <c r="H500" s="114"/>
      <c r="I500" s="114"/>
      <c r="J500" s="114"/>
      <c r="K500" s="114"/>
      <c r="L500" s="114"/>
      <c r="M500" s="114"/>
      <c r="N500" s="114"/>
      <c r="O500" s="114"/>
    </row>
  </sheetData>
  <sheetProtection sheet="1" objects="1" scenarios="1"/>
  <mergeCells count="2">
    <mergeCell ref="B6:O6"/>
    <mergeCell ref="B7:O7"/>
  </mergeCells>
  <phoneticPr fontId="4" type="noConversion"/>
  <dataValidations count="4">
    <dataValidation allowBlank="1" showInputMessage="1" showErrorMessage="1" sqref="A1 B33 K9 B35:I35 B269 B271"/>
    <dataValidation type="list" allowBlank="1" showInputMessage="1" showErrorMessage="1" sqref="E12:E34 E36:E355">
      <formula1>#REF!</formula1>
    </dataValidation>
    <dataValidation type="list" allowBlank="1" showInputMessage="1" showErrorMessage="1" sqref="H12:H34 H36:H355">
      <formula1>#REF!</formula1>
    </dataValidation>
    <dataValidation type="list" allowBlank="1" showInputMessage="1" showErrorMessage="1" sqref="G12:G34 G36:G361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8.85546875" style="2" bestFit="1" customWidth="1"/>
    <col min="3" max="3" width="64.7109375" style="2" bestFit="1" customWidth="1"/>
    <col min="4" max="4" width="6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141</v>
      </c>
      <c r="C1" s="67" t="s" vm="1">
        <v>221</v>
      </c>
    </row>
    <row r="2" spans="2:14">
      <c r="B2" s="46" t="s">
        <v>140</v>
      </c>
      <c r="C2" s="67" t="s">
        <v>222</v>
      </c>
    </row>
    <row r="3" spans="2:14">
      <c r="B3" s="46" t="s">
        <v>142</v>
      </c>
      <c r="C3" s="67" t="s">
        <v>223</v>
      </c>
    </row>
    <row r="4" spans="2:14">
      <c r="B4" s="46" t="s">
        <v>143</v>
      </c>
      <c r="C4" s="67">
        <v>12152</v>
      </c>
    </row>
    <row r="6" spans="2:14" ht="26.25" customHeight="1">
      <c r="B6" s="127" t="s">
        <v>169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</row>
    <row r="7" spans="2:14" ht="26.25" customHeight="1">
      <c r="B7" s="127" t="s">
        <v>219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</row>
    <row r="8" spans="2:14" s="3" customFormat="1" ht="74.25" customHeight="1">
      <c r="B8" s="21" t="s">
        <v>110</v>
      </c>
      <c r="C8" s="29" t="s">
        <v>44</v>
      </c>
      <c r="D8" s="29" t="s">
        <v>114</v>
      </c>
      <c r="E8" s="29" t="s">
        <v>112</v>
      </c>
      <c r="F8" s="29" t="s">
        <v>65</v>
      </c>
      <c r="G8" s="29" t="s">
        <v>98</v>
      </c>
      <c r="H8" s="29" t="s">
        <v>197</v>
      </c>
      <c r="I8" s="29" t="s">
        <v>196</v>
      </c>
      <c r="J8" s="29" t="s">
        <v>211</v>
      </c>
      <c r="K8" s="29" t="s">
        <v>61</v>
      </c>
      <c r="L8" s="29" t="s">
        <v>58</v>
      </c>
      <c r="M8" s="29" t="s">
        <v>144</v>
      </c>
      <c r="N8" s="13" t="s">
        <v>146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204</v>
      </c>
      <c r="I9" s="31"/>
      <c r="J9" s="15" t="s">
        <v>200</v>
      </c>
      <c r="K9" s="15" t="s">
        <v>200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214</v>
      </c>
      <c r="C11" s="69"/>
      <c r="D11" s="69"/>
      <c r="E11" s="69"/>
      <c r="F11" s="69"/>
      <c r="G11" s="69"/>
      <c r="H11" s="75"/>
      <c r="I11" s="77"/>
      <c r="J11" s="75">
        <v>0.31169028200000004</v>
      </c>
      <c r="K11" s="75">
        <v>8679.5020283100002</v>
      </c>
      <c r="L11" s="69"/>
      <c r="M11" s="76">
        <f>IFERROR(K11/$K$11,0)</f>
        <v>1</v>
      </c>
      <c r="N11" s="76">
        <f>K11/'סכום נכסי הקרן'!$C$42</f>
        <v>0.16794080540086853</v>
      </c>
    </row>
    <row r="12" spans="2:14">
      <c r="B12" s="99" t="s">
        <v>191</v>
      </c>
      <c r="C12" s="70"/>
      <c r="D12" s="70"/>
      <c r="E12" s="70"/>
      <c r="F12" s="70"/>
      <c r="G12" s="70"/>
      <c r="H12" s="101"/>
      <c r="I12" s="79"/>
      <c r="J12" s="70"/>
      <c r="K12" s="101">
        <v>5725.1546328030008</v>
      </c>
      <c r="L12" s="70"/>
      <c r="M12" s="78">
        <f t="shared" ref="M12:M75" si="0">IFERROR(K12/$K$11,0)</f>
        <v>0.65961786910461206</v>
      </c>
      <c r="N12" s="78">
        <f>K12/'סכום נכסי הקרן'!$C$42</f>
        <v>0.11077675619423323</v>
      </c>
    </row>
    <row r="13" spans="2:14">
      <c r="B13" s="85" t="s">
        <v>215</v>
      </c>
      <c r="C13" s="70"/>
      <c r="D13" s="70"/>
      <c r="E13" s="70"/>
      <c r="F13" s="70"/>
      <c r="G13" s="70"/>
      <c r="H13" s="101"/>
      <c r="I13" s="79"/>
      <c r="J13" s="70"/>
      <c r="K13" s="101">
        <v>189.97432805200003</v>
      </c>
      <c r="L13" s="70"/>
      <c r="M13" s="78">
        <f t="shared" si="0"/>
        <v>2.1887699021482944E-2</v>
      </c>
      <c r="N13" s="78">
        <f>K13/'סכום נכסי הקרן'!$C$42</f>
        <v>3.6758378020396482E-3</v>
      </c>
    </row>
    <row r="14" spans="2:14">
      <c r="B14" s="100" t="s">
        <v>1723</v>
      </c>
      <c r="C14" s="72" t="s">
        <v>1724</v>
      </c>
      <c r="D14" s="82" t="s">
        <v>115</v>
      </c>
      <c r="E14" s="72" t="s">
        <v>1725</v>
      </c>
      <c r="F14" s="82" t="s">
        <v>1726</v>
      </c>
      <c r="G14" s="82" t="s">
        <v>128</v>
      </c>
      <c r="H14" s="102">
        <v>1403.4992999999999</v>
      </c>
      <c r="I14" s="81">
        <v>1551</v>
      </c>
      <c r="J14" s="72"/>
      <c r="K14" s="102">
        <v>21.768274142999999</v>
      </c>
      <c r="L14" s="80">
        <v>2.1776949372314615E-5</v>
      </c>
      <c r="M14" s="80">
        <f t="shared" si="0"/>
        <v>2.5080095692124097E-3</v>
      </c>
      <c r="N14" s="80">
        <f>K14/'סכום נכסי הקרן'!$C$42</f>
        <v>4.2119714700661744E-4</v>
      </c>
    </row>
    <row r="15" spans="2:14">
      <c r="B15" s="100" t="s">
        <v>1727</v>
      </c>
      <c r="C15" s="72" t="s">
        <v>1728</v>
      </c>
      <c r="D15" s="82" t="s">
        <v>115</v>
      </c>
      <c r="E15" s="72" t="s">
        <v>1725</v>
      </c>
      <c r="F15" s="82" t="s">
        <v>1726</v>
      </c>
      <c r="G15" s="82" t="s">
        <v>128</v>
      </c>
      <c r="H15" s="102">
        <v>1035.614638</v>
      </c>
      <c r="I15" s="81">
        <v>1922</v>
      </c>
      <c r="J15" s="72"/>
      <c r="K15" s="102">
        <v>19.904513348000002</v>
      </c>
      <c r="L15" s="80">
        <v>1.7652636178378968E-5</v>
      </c>
      <c r="M15" s="80">
        <f t="shared" si="0"/>
        <v>2.2932782644761525E-3</v>
      </c>
      <c r="N15" s="80">
        <f>K15/'סכום נכסי הקרן'!$C$42</f>
        <v>3.8513499874443105E-4</v>
      </c>
    </row>
    <row r="16" spans="2:14">
      <c r="B16" s="100" t="s">
        <v>1729</v>
      </c>
      <c r="C16" s="72" t="s">
        <v>1730</v>
      </c>
      <c r="D16" s="82" t="s">
        <v>115</v>
      </c>
      <c r="E16" s="72" t="s">
        <v>1731</v>
      </c>
      <c r="F16" s="82" t="s">
        <v>1726</v>
      </c>
      <c r="G16" s="82" t="s">
        <v>128</v>
      </c>
      <c r="H16" s="102">
        <v>0.76641599999999999</v>
      </c>
      <c r="I16" s="81">
        <v>1601</v>
      </c>
      <c r="J16" s="72"/>
      <c r="K16" s="102">
        <v>1.2270319999999999E-2</v>
      </c>
      <c r="L16" s="80">
        <v>1.5057939635897819E-6</v>
      </c>
      <c r="M16" s="80">
        <f t="shared" si="0"/>
        <v>1.4137124411029342E-6</v>
      </c>
      <c r="N16" s="80">
        <f>K16/'סכום נכסי הקרן'!$C$42</f>
        <v>2.3742000596405469E-7</v>
      </c>
    </row>
    <row r="17" spans="2:14">
      <c r="B17" s="100" t="s">
        <v>1732</v>
      </c>
      <c r="C17" s="72" t="s">
        <v>1733</v>
      </c>
      <c r="D17" s="82" t="s">
        <v>115</v>
      </c>
      <c r="E17" s="72" t="s">
        <v>1731</v>
      </c>
      <c r="F17" s="82" t="s">
        <v>1726</v>
      </c>
      <c r="G17" s="82" t="s">
        <v>128</v>
      </c>
      <c r="H17" s="102">
        <v>2008.96794</v>
      </c>
      <c r="I17" s="81">
        <v>1547</v>
      </c>
      <c r="J17" s="72"/>
      <c r="K17" s="102">
        <v>31.078734032</v>
      </c>
      <c r="L17" s="80">
        <v>2.3246529245896478E-5</v>
      </c>
      <c r="M17" s="80">
        <f t="shared" si="0"/>
        <v>3.5807047375103142E-3</v>
      </c>
      <c r="N17" s="80">
        <f>K17/'סכום נכסי הקרן'!$C$42</f>
        <v>6.0134643752018772E-4</v>
      </c>
    </row>
    <row r="18" spans="2:14">
      <c r="B18" s="100" t="s">
        <v>1734</v>
      </c>
      <c r="C18" s="72" t="s">
        <v>1735</v>
      </c>
      <c r="D18" s="82" t="s">
        <v>115</v>
      </c>
      <c r="E18" s="72" t="s">
        <v>1731</v>
      </c>
      <c r="F18" s="82" t="s">
        <v>1726</v>
      </c>
      <c r="G18" s="82" t="s">
        <v>128</v>
      </c>
      <c r="H18" s="102">
        <v>440.68920000000003</v>
      </c>
      <c r="I18" s="81">
        <v>1906</v>
      </c>
      <c r="J18" s="72"/>
      <c r="K18" s="102">
        <v>8.3995361520000014</v>
      </c>
      <c r="L18" s="80">
        <v>5.4324675589790349E-6</v>
      </c>
      <c r="M18" s="80">
        <f t="shared" si="0"/>
        <v>9.6774401625844065E-4</v>
      </c>
      <c r="N18" s="80">
        <f>K18/'סכום נכסי הקרן'!$C$42</f>
        <v>1.6252370951231373E-4</v>
      </c>
    </row>
    <row r="19" spans="2:14">
      <c r="B19" s="100" t="s">
        <v>1736</v>
      </c>
      <c r="C19" s="72" t="s">
        <v>1737</v>
      </c>
      <c r="D19" s="82" t="s">
        <v>115</v>
      </c>
      <c r="E19" s="72" t="s">
        <v>1738</v>
      </c>
      <c r="F19" s="82" t="s">
        <v>1726</v>
      </c>
      <c r="G19" s="82" t="s">
        <v>128</v>
      </c>
      <c r="H19" s="102">
        <v>49.290129</v>
      </c>
      <c r="I19" s="81">
        <v>18670</v>
      </c>
      <c r="J19" s="72"/>
      <c r="K19" s="102">
        <v>9.2024670840000002</v>
      </c>
      <c r="L19" s="80">
        <v>5.224569403437141E-6</v>
      </c>
      <c r="M19" s="80">
        <f t="shared" si="0"/>
        <v>1.0602528870877893E-3</v>
      </c>
      <c r="N19" s="80">
        <f>K19/'סכום נכסי הקרן'!$C$42</f>
        <v>1.7805972378611944E-4</v>
      </c>
    </row>
    <row r="20" spans="2:14">
      <c r="B20" s="100" t="s">
        <v>1739</v>
      </c>
      <c r="C20" s="72" t="s">
        <v>1740</v>
      </c>
      <c r="D20" s="82" t="s">
        <v>115</v>
      </c>
      <c r="E20" s="72" t="s">
        <v>1738</v>
      </c>
      <c r="F20" s="82" t="s">
        <v>1726</v>
      </c>
      <c r="G20" s="82" t="s">
        <v>128</v>
      </c>
      <c r="H20" s="102">
        <v>259.62342000000001</v>
      </c>
      <c r="I20" s="81">
        <v>15500</v>
      </c>
      <c r="J20" s="72"/>
      <c r="K20" s="102">
        <v>40.241630100000002</v>
      </c>
      <c r="L20" s="80">
        <v>1.8319022828975315E-5</v>
      </c>
      <c r="M20" s="80">
        <f t="shared" si="0"/>
        <v>4.6363984902294576E-3</v>
      </c>
      <c r="N20" s="80">
        <f>K20/'סכום נכסי הקרן'!$C$42</f>
        <v>7.7864049660850609E-4</v>
      </c>
    </row>
    <row r="21" spans="2:14">
      <c r="B21" s="100" t="s">
        <v>1741</v>
      </c>
      <c r="C21" s="72" t="s">
        <v>1742</v>
      </c>
      <c r="D21" s="82" t="s">
        <v>115</v>
      </c>
      <c r="E21" s="72" t="s">
        <v>1743</v>
      </c>
      <c r="F21" s="82" t="s">
        <v>1726</v>
      </c>
      <c r="G21" s="82" t="s">
        <v>128</v>
      </c>
      <c r="H21" s="102">
        <v>1935.2004000000002</v>
      </c>
      <c r="I21" s="81">
        <v>1557</v>
      </c>
      <c r="J21" s="72"/>
      <c r="K21" s="102">
        <v>30.131070228000002</v>
      </c>
      <c r="L21" s="80">
        <v>1.1546930613820911E-5</v>
      </c>
      <c r="M21" s="80">
        <f t="shared" si="0"/>
        <v>3.4715206160124456E-3</v>
      </c>
      <c r="N21" s="80">
        <f>K21/'סכום נכסי הקרן'!$C$42</f>
        <v>5.8300996821884939E-4</v>
      </c>
    </row>
    <row r="22" spans="2:14">
      <c r="B22" s="100" t="s">
        <v>1744</v>
      </c>
      <c r="C22" s="72" t="s">
        <v>1745</v>
      </c>
      <c r="D22" s="82" t="s">
        <v>115</v>
      </c>
      <c r="E22" s="72" t="s">
        <v>1743</v>
      </c>
      <c r="F22" s="82" t="s">
        <v>1726</v>
      </c>
      <c r="G22" s="82" t="s">
        <v>128</v>
      </c>
      <c r="H22" s="102">
        <v>2.2599999999999999E-4</v>
      </c>
      <c r="I22" s="81">
        <v>1489</v>
      </c>
      <c r="J22" s="72"/>
      <c r="K22" s="102">
        <v>3.366E-6</v>
      </c>
      <c r="L22" s="80">
        <v>3.0997583148616539E-12</v>
      </c>
      <c r="M22" s="80">
        <f t="shared" si="0"/>
        <v>3.87810267112225E-10</v>
      </c>
      <c r="N22" s="80">
        <f>K22/'סכום נכסי הקרן'!$C$42</f>
        <v>6.5129168601553035E-11</v>
      </c>
    </row>
    <row r="23" spans="2:14">
      <c r="B23" s="100" t="s">
        <v>1746</v>
      </c>
      <c r="C23" s="72" t="s">
        <v>1747</v>
      </c>
      <c r="D23" s="82" t="s">
        <v>115</v>
      </c>
      <c r="E23" s="72" t="s">
        <v>1743</v>
      </c>
      <c r="F23" s="82" t="s">
        <v>1726</v>
      </c>
      <c r="G23" s="82" t="s">
        <v>128</v>
      </c>
      <c r="H23" s="102">
        <v>1539.5381400000001</v>
      </c>
      <c r="I23" s="81">
        <v>1899</v>
      </c>
      <c r="J23" s="72"/>
      <c r="K23" s="102">
        <v>29.235829279000001</v>
      </c>
      <c r="L23" s="80">
        <v>1.1788591644304696E-5</v>
      </c>
      <c r="M23" s="80">
        <f t="shared" si="0"/>
        <v>3.3683763404445629E-3</v>
      </c>
      <c r="N23" s="80">
        <f>K23/'סכום נכסי הקרן'!$C$42</f>
        <v>5.6568783550749006E-4</v>
      </c>
    </row>
    <row r="24" spans="2:14">
      <c r="B24" s="71"/>
      <c r="C24" s="72"/>
      <c r="D24" s="72"/>
      <c r="E24" s="72"/>
      <c r="F24" s="72"/>
      <c r="G24" s="72"/>
      <c r="H24" s="102"/>
      <c r="I24" s="81"/>
      <c r="J24" s="72"/>
      <c r="K24" s="72"/>
      <c r="L24" s="72"/>
      <c r="M24" s="80"/>
      <c r="N24" s="72"/>
    </row>
    <row r="25" spans="2:14">
      <c r="B25" s="85" t="s">
        <v>216</v>
      </c>
      <c r="C25" s="70"/>
      <c r="D25" s="70"/>
      <c r="E25" s="70"/>
      <c r="F25" s="70"/>
      <c r="G25" s="70"/>
      <c r="H25" s="101"/>
      <c r="I25" s="79"/>
      <c r="J25" s="70"/>
      <c r="K25" s="101">
        <v>5535.1803047510002</v>
      </c>
      <c r="L25" s="70"/>
      <c r="M25" s="78">
        <f t="shared" si="0"/>
        <v>0.63773017008312904</v>
      </c>
      <c r="N25" s="78">
        <f>K25/'סכום נכסי הקרן'!$C$42</f>
        <v>0.10710091839219357</v>
      </c>
    </row>
    <row r="26" spans="2:14">
      <c r="B26" s="100" t="s">
        <v>1748</v>
      </c>
      <c r="C26" s="72" t="s">
        <v>1749</v>
      </c>
      <c r="D26" s="82" t="s">
        <v>115</v>
      </c>
      <c r="E26" s="72" t="s">
        <v>1725</v>
      </c>
      <c r="F26" s="82" t="s">
        <v>1750</v>
      </c>
      <c r="G26" s="82" t="s">
        <v>128</v>
      </c>
      <c r="H26" s="102">
        <v>4354.481366</v>
      </c>
      <c r="I26" s="81">
        <v>330.07</v>
      </c>
      <c r="J26" s="72"/>
      <c r="K26" s="102">
        <v>14.372836643000001</v>
      </c>
      <c r="L26" s="80">
        <v>1.6426382992688917E-4</v>
      </c>
      <c r="M26" s="80">
        <f t="shared" si="0"/>
        <v>1.6559517580755218E-3</v>
      </c>
      <c r="N26" s="80">
        <f>K26/'סכום נכסי הקרן'!$C$42</f>
        <v>2.7810187195618732E-4</v>
      </c>
    </row>
    <row r="27" spans="2:14">
      <c r="B27" s="100" t="s">
        <v>1751</v>
      </c>
      <c r="C27" s="72" t="s">
        <v>1752</v>
      </c>
      <c r="D27" s="82" t="s">
        <v>115</v>
      </c>
      <c r="E27" s="72" t="s">
        <v>1725</v>
      </c>
      <c r="F27" s="82" t="s">
        <v>1750</v>
      </c>
      <c r="G27" s="82" t="s">
        <v>128</v>
      </c>
      <c r="H27" s="102">
        <v>342393.68192800001</v>
      </c>
      <c r="I27" s="81">
        <v>344.07</v>
      </c>
      <c r="J27" s="72"/>
      <c r="K27" s="102">
        <v>1178.0739414120001</v>
      </c>
      <c r="L27" s="80">
        <v>1.3023320276212224E-3</v>
      </c>
      <c r="M27" s="80">
        <f t="shared" si="0"/>
        <v>0.13573059117556133</v>
      </c>
      <c r="N27" s="80">
        <f>K27/'סכום נכסי הקרן'!$C$42</f>
        <v>2.2794704799559792E-2</v>
      </c>
    </row>
    <row r="28" spans="2:14">
      <c r="B28" s="100" t="s">
        <v>1753</v>
      </c>
      <c r="C28" s="72" t="s">
        <v>1754</v>
      </c>
      <c r="D28" s="82" t="s">
        <v>115</v>
      </c>
      <c r="E28" s="72" t="s">
        <v>1731</v>
      </c>
      <c r="F28" s="82" t="s">
        <v>1750</v>
      </c>
      <c r="G28" s="82" t="s">
        <v>128</v>
      </c>
      <c r="H28" s="102">
        <v>21101.577669999999</v>
      </c>
      <c r="I28" s="81">
        <v>344.83</v>
      </c>
      <c r="J28" s="72"/>
      <c r="K28" s="102">
        <v>72.764570288999991</v>
      </c>
      <c r="L28" s="80">
        <v>5.2756280618777904E-5</v>
      </c>
      <c r="M28" s="80">
        <f t="shared" si="0"/>
        <v>8.3834959715042654E-3</v>
      </c>
      <c r="N28" s="80">
        <f>K28/'סכום נכסי הקרן'!$C$42</f>
        <v>1.4079310655293633E-3</v>
      </c>
    </row>
    <row r="29" spans="2:14">
      <c r="B29" s="100" t="s">
        <v>1755</v>
      </c>
      <c r="C29" s="72" t="s">
        <v>1756</v>
      </c>
      <c r="D29" s="82" t="s">
        <v>115</v>
      </c>
      <c r="E29" s="72" t="s">
        <v>1731</v>
      </c>
      <c r="F29" s="82" t="s">
        <v>1750</v>
      </c>
      <c r="G29" s="82" t="s">
        <v>128</v>
      </c>
      <c r="H29" s="102">
        <v>191127.90496300001</v>
      </c>
      <c r="I29" s="81">
        <v>378.45</v>
      </c>
      <c r="J29" s="72"/>
      <c r="K29" s="102">
        <v>723.32355683000003</v>
      </c>
      <c r="L29" s="80">
        <v>8.5918193934634071E-4</v>
      </c>
      <c r="M29" s="80">
        <f t="shared" si="0"/>
        <v>8.3336988051933153E-2</v>
      </c>
      <c r="N29" s="80">
        <f>K29/'סכום נכסי הקרן'!$C$42</f>
        <v>1.3995680893124212E-2</v>
      </c>
    </row>
    <row r="30" spans="2:14">
      <c r="B30" s="100" t="s">
        <v>1757</v>
      </c>
      <c r="C30" s="72" t="s">
        <v>1758</v>
      </c>
      <c r="D30" s="82" t="s">
        <v>115</v>
      </c>
      <c r="E30" s="72" t="s">
        <v>1738</v>
      </c>
      <c r="F30" s="82" t="s">
        <v>1750</v>
      </c>
      <c r="G30" s="82" t="s">
        <v>128</v>
      </c>
      <c r="H30" s="102">
        <v>21.919277999999998</v>
      </c>
      <c r="I30" s="81">
        <v>3545.21</v>
      </c>
      <c r="J30" s="72"/>
      <c r="K30" s="102">
        <v>0.77708443100000002</v>
      </c>
      <c r="L30" s="80">
        <v>9.2627918636201661E-7</v>
      </c>
      <c r="M30" s="80">
        <f t="shared" si="0"/>
        <v>8.9530992499958824E-5</v>
      </c>
      <c r="N30" s="80">
        <f>K30/'סכום נכסי הקרן'!$C$42</f>
        <v>1.5035906988782204E-5</v>
      </c>
    </row>
    <row r="31" spans="2:14">
      <c r="B31" s="100" t="s">
        <v>1759</v>
      </c>
      <c r="C31" s="72" t="s">
        <v>1760</v>
      </c>
      <c r="D31" s="82" t="s">
        <v>115</v>
      </c>
      <c r="E31" s="72" t="s">
        <v>1738</v>
      </c>
      <c r="F31" s="82" t="s">
        <v>1750</v>
      </c>
      <c r="G31" s="82" t="s">
        <v>128</v>
      </c>
      <c r="H31" s="102">
        <v>12467.118741999999</v>
      </c>
      <c r="I31" s="81">
        <v>3285.48</v>
      </c>
      <c r="J31" s="72"/>
      <c r="K31" s="102">
        <v>409.60469684500003</v>
      </c>
      <c r="L31" s="80">
        <v>2.533253587912023E-3</v>
      </c>
      <c r="M31" s="80">
        <f t="shared" si="0"/>
        <v>4.7192188619691447E-2</v>
      </c>
      <c r="N31" s="80">
        <f>K31/'סכום נכסי הקרן'!$C$42</f>
        <v>7.925494165420684E-3</v>
      </c>
    </row>
    <row r="32" spans="2:14">
      <c r="B32" s="100" t="s">
        <v>1761</v>
      </c>
      <c r="C32" s="72" t="s">
        <v>1762</v>
      </c>
      <c r="D32" s="82" t="s">
        <v>115</v>
      </c>
      <c r="E32" s="72" t="s">
        <v>1738</v>
      </c>
      <c r="F32" s="82" t="s">
        <v>1750</v>
      </c>
      <c r="G32" s="82" t="s">
        <v>128</v>
      </c>
      <c r="H32" s="102">
        <v>6867.6686420000005</v>
      </c>
      <c r="I32" s="81">
        <v>3430.19</v>
      </c>
      <c r="J32" s="72"/>
      <c r="K32" s="102">
        <v>235.57408299999997</v>
      </c>
      <c r="L32" s="80">
        <v>1.7684922754901078E-4</v>
      </c>
      <c r="M32" s="80">
        <f t="shared" si="0"/>
        <v>2.7141428417393778E-2</v>
      </c>
      <c r="N32" s="80">
        <f>K32/'סכום נכסי הקרן'!$C$42</f>
        <v>4.5581533481471315E-3</v>
      </c>
    </row>
    <row r="33" spans="2:14">
      <c r="B33" s="100" t="s">
        <v>1763</v>
      </c>
      <c r="C33" s="72" t="s">
        <v>1764</v>
      </c>
      <c r="D33" s="82" t="s">
        <v>115</v>
      </c>
      <c r="E33" s="72" t="s">
        <v>1738</v>
      </c>
      <c r="F33" s="82" t="s">
        <v>1750</v>
      </c>
      <c r="G33" s="82" t="s">
        <v>128</v>
      </c>
      <c r="H33" s="102">
        <v>21303.052786</v>
      </c>
      <c r="I33" s="81">
        <v>3800.64</v>
      </c>
      <c r="J33" s="72"/>
      <c r="K33" s="102">
        <v>809.65234542400003</v>
      </c>
      <c r="L33" s="80">
        <v>1.0233852675449514E-3</v>
      </c>
      <c r="M33" s="80">
        <f t="shared" si="0"/>
        <v>9.3283271641984827E-2</v>
      </c>
      <c r="N33" s="80">
        <f>K33/'סכום נכסי הקרן'!$C$42</f>
        <v>1.566606776998293E-2</v>
      </c>
    </row>
    <row r="34" spans="2:14">
      <c r="B34" s="100" t="s">
        <v>1765</v>
      </c>
      <c r="C34" s="72" t="s">
        <v>1766</v>
      </c>
      <c r="D34" s="82" t="s">
        <v>115</v>
      </c>
      <c r="E34" s="72" t="s">
        <v>1743</v>
      </c>
      <c r="F34" s="82" t="s">
        <v>1750</v>
      </c>
      <c r="G34" s="82" t="s">
        <v>128</v>
      </c>
      <c r="H34" s="102">
        <v>389908.85386100004</v>
      </c>
      <c r="I34" s="81">
        <v>344.12</v>
      </c>
      <c r="J34" s="72"/>
      <c r="K34" s="102">
        <v>1341.7543379409999</v>
      </c>
      <c r="L34" s="80">
        <v>8.6562174085579935E-4</v>
      </c>
      <c r="M34" s="80">
        <f t="shared" si="0"/>
        <v>0.15458886161493934</v>
      </c>
      <c r="N34" s="80">
        <f>K34/'סכום נכסי הקרן'!$C$42</f>
        <v>2.5961777925616322E-2</v>
      </c>
    </row>
    <row r="35" spans="2:14">
      <c r="B35" s="100" t="s">
        <v>1767</v>
      </c>
      <c r="C35" s="72" t="s">
        <v>1768</v>
      </c>
      <c r="D35" s="82" t="s">
        <v>115</v>
      </c>
      <c r="E35" s="72" t="s">
        <v>1743</v>
      </c>
      <c r="F35" s="82" t="s">
        <v>1750</v>
      </c>
      <c r="G35" s="82" t="s">
        <v>128</v>
      </c>
      <c r="H35" s="102">
        <v>196126.80596999999</v>
      </c>
      <c r="I35" s="81">
        <v>382.04</v>
      </c>
      <c r="J35" s="72"/>
      <c r="K35" s="102">
        <v>749.28285193599993</v>
      </c>
      <c r="L35" s="80">
        <v>6.9815250088150615E-4</v>
      </c>
      <c r="M35" s="80">
        <f t="shared" si="0"/>
        <v>8.6327861839545425E-2</v>
      </c>
      <c r="N35" s="80">
        <f>K35/'סכום נכסי הקרן'!$C$42</f>
        <v>1.4497970645868162E-2</v>
      </c>
    </row>
    <row r="36" spans="2:14">
      <c r="B36" s="71"/>
      <c r="C36" s="72"/>
      <c r="D36" s="72"/>
      <c r="E36" s="72"/>
      <c r="F36" s="72"/>
      <c r="G36" s="72"/>
      <c r="H36" s="102"/>
      <c r="I36" s="81"/>
      <c r="J36" s="72"/>
      <c r="K36" s="72"/>
      <c r="L36" s="72"/>
      <c r="M36" s="80"/>
      <c r="N36" s="72"/>
    </row>
    <row r="37" spans="2:14">
      <c r="B37" s="99" t="s">
        <v>190</v>
      </c>
      <c r="C37" s="70"/>
      <c r="D37" s="70"/>
      <c r="E37" s="70"/>
      <c r="F37" s="70"/>
      <c r="G37" s="70"/>
      <c r="H37" s="101"/>
      <c r="I37" s="79"/>
      <c r="J37" s="101">
        <v>0.31169028200000004</v>
      </c>
      <c r="K37" s="101">
        <v>2954.3473955070008</v>
      </c>
      <c r="L37" s="70"/>
      <c r="M37" s="78">
        <f t="shared" si="0"/>
        <v>0.34038213089538805</v>
      </c>
      <c r="N37" s="78">
        <f>K37/'סכום נכסי הקרן'!$C$42</f>
        <v>5.7164049206635328E-2</v>
      </c>
    </row>
    <row r="38" spans="2:14">
      <c r="B38" s="85" t="s">
        <v>217</v>
      </c>
      <c r="C38" s="70"/>
      <c r="D38" s="70"/>
      <c r="E38" s="70"/>
      <c r="F38" s="70"/>
      <c r="G38" s="70"/>
      <c r="H38" s="101"/>
      <c r="I38" s="79"/>
      <c r="J38" s="70"/>
      <c r="K38" s="101">
        <v>2797.538666423</v>
      </c>
      <c r="L38" s="70"/>
      <c r="M38" s="78">
        <f t="shared" si="0"/>
        <v>0.32231557263288219</v>
      </c>
      <c r="N38" s="78">
        <f>K38/'סכום נכסי הקרן'!$C$42</f>
        <v>5.4129936861208372E-2</v>
      </c>
    </row>
    <row r="39" spans="2:14">
      <c r="B39" s="100" t="s">
        <v>1769</v>
      </c>
      <c r="C39" s="72" t="s">
        <v>1770</v>
      </c>
      <c r="D39" s="82" t="s">
        <v>28</v>
      </c>
      <c r="E39" s="72"/>
      <c r="F39" s="82" t="s">
        <v>1726</v>
      </c>
      <c r="G39" s="82" t="s">
        <v>127</v>
      </c>
      <c r="H39" s="102">
        <v>568.20441900000003</v>
      </c>
      <c r="I39" s="81">
        <v>4496.96</v>
      </c>
      <c r="J39" s="72"/>
      <c r="K39" s="102">
        <v>82.149440197000004</v>
      </c>
      <c r="L39" s="80">
        <v>1.3813918267751039E-5</v>
      </c>
      <c r="M39" s="80">
        <f t="shared" si="0"/>
        <v>9.4647642144736564E-3</v>
      </c>
      <c r="N39" s="80">
        <f>K39/'סכום נכסי הקרן'!$C$42</f>
        <v>1.5895201251080247E-3</v>
      </c>
    </row>
    <row r="40" spans="2:14">
      <c r="B40" s="100" t="s">
        <v>1771</v>
      </c>
      <c r="C40" s="72" t="s">
        <v>1772</v>
      </c>
      <c r="D40" s="82" t="s">
        <v>28</v>
      </c>
      <c r="E40" s="72"/>
      <c r="F40" s="82" t="s">
        <v>1726</v>
      </c>
      <c r="G40" s="82" t="s">
        <v>127</v>
      </c>
      <c r="H40" s="102">
        <v>8.6616569999999982</v>
      </c>
      <c r="I40" s="81">
        <v>592.78</v>
      </c>
      <c r="J40" s="72"/>
      <c r="K40" s="102">
        <v>0.16507279000000005</v>
      </c>
      <c r="L40" s="80">
        <v>2.6907514926270655E-8</v>
      </c>
      <c r="M40" s="80">
        <f t="shared" si="0"/>
        <v>1.9018693637213381E-5</v>
      </c>
      <c r="N40" s="80">
        <f>K40/'סכום נכסי הקרן'!$C$42</f>
        <v>3.1940147271059892E-6</v>
      </c>
    </row>
    <row r="41" spans="2:14">
      <c r="B41" s="100" t="s">
        <v>1773</v>
      </c>
      <c r="C41" s="72" t="s">
        <v>1774</v>
      </c>
      <c r="D41" s="82" t="s">
        <v>28</v>
      </c>
      <c r="E41" s="72"/>
      <c r="F41" s="82" t="s">
        <v>1726</v>
      </c>
      <c r="G41" s="82" t="s">
        <v>127</v>
      </c>
      <c r="H41" s="102">
        <v>672.26758099999995</v>
      </c>
      <c r="I41" s="81">
        <v>7834.6</v>
      </c>
      <c r="J41" s="72"/>
      <c r="K41" s="102">
        <v>169.33236514700005</v>
      </c>
      <c r="L41" s="80">
        <v>1.4992954354366409E-5</v>
      </c>
      <c r="M41" s="80">
        <f t="shared" si="0"/>
        <v>1.9509456256210016E-2</v>
      </c>
      <c r="N41" s="80">
        <f>K41/'סכום נכסי הקרן'!$C$42</f>
        <v>3.2764337966009233E-3</v>
      </c>
    </row>
    <row r="42" spans="2:14">
      <c r="B42" s="100" t="s">
        <v>1775</v>
      </c>
      <c r="C42" s="72" t="s">
        <v>1776</v>
      </c>
      <c r="D42" s="82" t="s">
        <v>28</v>
      </c>
      <c r="E42" s="72"/>
      <c r="F42" s="82" t="s">
        <v>1726</v>
      </c>
      <c r="G42" s="82" t="s">
        <v>129</v>
      </c>
      <c r="H42" s="102">
        <v>75.833100000000002</v>
      </c>
      <c r="I42" s="81">
        <v>6091.6</v>
      </c>
      <c r="J42" s="72"/>
      <c r="K42" s="102">
        <v>18.219569273999998</v>
      </c>
      <c r="L42" s="80">
        <v>3.3567417732203071E-6</v>
      </c>
      <c r="M42" s="80">
        <f t="shared" si="0"/>
        <v>2.0991491464110597E-3</v>
      </c>
      <c r="N42" s="80">
        <f>K42/'סכום נכסי הקרן'!$C$42</f>
        <v>3.5253279830481908E-4</v>
      </c>
    </row>
    <row r="43" spans="2:14">
      <c r="B43" s="100" t="s">
        <v>1777</v>
      </c>
      <c r="C43" s="72" t="s">
        <v>1778</v>
      </c>
      <c r="D43" s="82" t="s">
        <v>1475</v>
      </c>
      <c r="E43" s="72"/>
      <c r="F43" s="82" t="s">
        <v>1726</v>
      </c>
      <c r="G43" s="82" t="s">
        <v>127</v>
      </c>
      <c r="H43" s="102">
        <v>113.87629099999999</v>
      </c>
      <c r="I43" s="81">
        <v>6748</v>
      </c>
      <c r="J43" s="72"/>
      <c r="K43" s="102">
        <v>24.705256415000001</v>
      </c>
      <c r="L43" s="80">
        <v>6.2984674225663714E-7</v>
      </c>
      <c r="M43" s="80">
        <f t="shared" si="0"/>
        <v>2.8463909950615452E-3</v>
      </c>
      <c r="N43" s="80">
        <f>K43/'סכום נכסי הקרן'!$C$42</f>
        <v>4.7802519619641548E-4</v>
      </c>
    </row>
    <row r="44" spans="2:14">
      <c r="B44" s="100" t="s">
        <v>1779</v>
      </c>
      <c r="C44" s="72" t="s">
        <v>1780</v>
      </c>
      <c r="D44" s="82" t="s">
        <v>1475</v>
      </c>
      <c r="E44" s="72"/>
      <c r="F44" s="82" t="s">
        <v>1726</v>
      </c>
      <c r="G44" s="82" t="s">
        <v>127</v>
      </c>
      <c r="H44" s="102">
        <v>70.107158999999996</v>
      </c>
      <c r="I44" s="81">
        <v>16078</v>
      </c>
      <c r="J44" s="72"/>
      <c r="K44" s="102">
        <v>36.238930460000006</v>
      </c>
      <c r="L44" s="80">
        <v>6.1334352062004317E-7</v>
      </c>
      <c r="M44" s="80">
        <f t="shared" si="0"/>
        <v>4.1752315215549465E-3</v>
      </c>
      <c r="N44" s="80">
        <f>K44/'סכום נכסי הקרן'!$C$42</f>
        <v>7.0119174446503149E-4</v>
      </c>
    </row>
    <row r="45" spans="2:14">
      <c r="B45" s="100" t="s">
        <v>1781</v>
      </c>
      <c r="C45" s="72" t="s">
        <v>1782</v>
      </c>
      <c r="D45" s="82" t="s">
        <v>1475</v>
      </c>
      <c r="E45" s="72"/>
      <c r="F45" s="82" t="s">
        <v>1726</v>
      </c>
      <c r="G45" s="82" t="s">
        <v>127</v>
      </c>
      <c r="H45" s="102">
        <v>148.39237700000001</v>
      </c>
      <c r="I45" s="81">
        <v>6745</v>
      </c>
      <c r="J45" s="72"/>
      <c r="K45" s="102">
        <v>32.179146583000005</v>
      </c>
      <c r="L45" s="80">
        <v>7.5241362885987934E-7</v>
      </c>
      <c r="M45" s="80">
        <f t="shared" si="0"/>
        <v>3.7074876505634805E-3</v>
      </c>
      <c r="N45" s="80">
        <f>K45/'סכום נכסי הקרן'!$C$42</f>
        <v>6.2263846204940472E-4</v>
      </c>
    </row>
    <row r="46" spans="2:14">
      <c r="B46" s="100" t="s">
        <v>1783</v>
      </c>
      <c r="C46" s="72" t="s">
        <v>1784</v>
      </c>
      <c r="D46" s="82" t="s">
        <v>117</v>
      </c>
      <c r="E46" s="72"/>
      <c r="F46" s="82" t="s">
        <v>1726</v>
      </c>
      <c r="G46" s="82" t="s">
        <v>136</v>
      </c>
      <c r="H46" s="102">
        <v>1736.5244729999999</v>
      </c>
      <c r="I46" s="81">
        <f>189700/100</f>
        <v>1897</v>
      </c>
      <c r="J46" s="72"/>
      <c r="K46" s="102">
        <v>102.74898441600001</v>
      </c>
      <c r="L46" s="80">
        <v>4.9335591833852792E-7</v>
      </c>
      <c r="M46" s="80">
        <f t="shared" si="0"/>
        <v>1.1838119753974691E-2</v>
      </c>
      <c r="N46" s="80">
        <f>K46/'סכום נכסי הקרן'!$C$42</f>
        <v>1.9881033659144413E-3</v>
      </c>
    </row>
    <row r="47" spans="2:14">
      <c r="B47" s="100" t="s">
        <v>1785</v>
      </c>
      <c r="C47" s="72" t="s">
        <v>1786</v>
      </c>
      <c r="D47" s="82" t="s">
        <v>1475</v>
      </c>
      <c r="E47" s="72"/>
      <c r="F47" s="82" t="s">
        <v>1726</v>
      </c>
      <c r="G47" s="82" t="s">
        <v>127</v>
      </c>
      <c r="H47" s="102">
        <v>129.99959999999999</v>
      </c>
      <c r="I47" s="81">
        <v>2948</v>
      </c>
      <c r="J47" s="72"/>
      <c r="K47" s="102">
        <v>12.321128089</v>
      </c>
      <c r="L47" s="80">
        <v>1.5493749899193478E-7</v>
      </c>
      <c r="M47" s="80">
        <f t="shared" si="0"/>
        <v>1.4195662434102877E-3</v>
      </c>
      <c r="N47" s="80">
        <f>K47/'סכום נכסי הקרן'!$C$42</f>
        <v>2.3840309823820911E-4</v>
      </c>
    </row>
    <row r="48" spans="2:14">
      <c r="B48" s="100" t="s">
        <v>1787</v>
      </c>
      <c r="C48" s="72" t="s">
        <v>1788</v>
      </c>
      <c r="D48" s="82" t="s">
        <v>1475</v>
      </c>
      <c r="E48" s="72"/>
      <c r="F48" s="82" t="s">
        <v>1726</v>
      </c>
      <c r="G48" s="82" t="s">
        <v>127</v>
      </c>
      <c r="H48" s="102">
        <v>113.20798499999999</v>
      </c>
      <c r="I48" s="81">
        <v>11344</v>
      </c>
      <c r="J48" s="72"/>
      <c r="K48" s="102">
        <v>41.288038925999999</v>
      </c>
      <c r="L48" s="80">
        <v>5.0022235789919375E-7</v>
      </c>
      <c r="M48" s="80">
        <f t="shared" si="0"/>
        <v>4.7569594190231736E-3</v>
      </c>
      <c r="N48" s="80">
        <f>K48/'סכום נכסי הקרן'!$C$42</f>
        <v>7.9888759608999949E-4</v>
      </c>
    </row>
    <row r="49" spans="2:14">
      <c r="B49" s="100" t="s">
        <v>1789</v>
      </c>
      <c r="C49" s="72" t="s">
        <v>1790</v>
      </c>
      <c r="D49" s="82" t="s">
        <v>28</v>
      </c>
      <c r="E49" s="72"/>
      <c r="F49" s="82" t="s">
        <v>1726</v>
      </c>
      <c r="G49" s="82" t="s">
        <v>135</v>
      </c>
      <c r="H49" s="102">
        <v>463.70673199999999</v>
      </c>
      <c r="I49" s="81">
        <v>3970</v>
      </c>
      <c r="J49" s="72"/>
      <c r="K49" s="102">
        <v>46.422371816999998</v>
      </c>
      <c r="L49" s="80">
        <v>8.0440382234240559E-6</v>
      </c>
      <c r="M49" s="80">
        <f t="shared" si="0"/>
        <v>5.3485063619529991E-3</v>
      </c>
      <c r="N49" s="80">
        <f>K49/'סכום נכסי הקרן'!$C$42</f>
        <v>8.9823246611805605E-4</v>
      </c>
    </row>
    <row r="50" spans="2:14">
      <c r="B50" s="100" t="s">
        <v>1791</v>
      </c>
      <c r="C50" s="72" t="s">
        <v>1792</v>
      </c>
      <c r="D50" s="82" t="s">
        <v>1475</v>
      </c>
      <c r="E50" s="72"/>
      <c r="F50" s="82" t="s">
        <v>1726</v>
      </c>
      <c r="G50" s="82" t="s">
        <v>127</v>
      </c>
      <c r="H50" s="102">
        <v>290.48161499999998</v>
      </c>
      <c r="I50" s="81">
        <v>8855</v>
      </c>
      <c r="J50" s="72"/>
      <c r="K50" s="102">
        <v>82.696702501000004</v>
      </c>
      <c r="L50" s="80">
        <v>1.5914533545905788E-6</v>
      </c>
      <c r="M50" s="80">
        <f t="shared" si="0"/>
        <v>9.5278164843175927E-3</v>
      </c>
      <c r="N50" s="80">
        <f>K50/'סכום נכסי הקרן'!$C$42</f>
        <v>1.6001091740879684E-3</v>
      </c>
    </row>
    <row r="51" spans="2:14">
      <c r="B51" s="100" t="s">
        <v>1793</v>
      </c>
      <c r="C51" s="72" t="s">
        <v>1794</v>
      </c>
      <c r="D51" s="82" t="s">
        <v>1475</v>
      </c>
      <c r="E51" s="72"/>
      <c r="F51" s="82" t="s">
        <v>1726</v>
      </c>
      <c r="G51" s="82" t="s">
        <v>127</v>
      </c>
      <c r="H51" s="102">
        <v>59.041485000000002</v>
      </c>
      <c r="I51" s="81">
        <v>8233</v>
      </c>
      <c r="J51" s="72"/>
      <c r="K51" s="102">
        <v>15.627746754</v>
      </c>
      <c r="L51" s="80">
        <v>3.5460351351351353E-6</v>
      </c>
      <c r="M51" s="80">
        <f t="shared" si="0"/>
        <v>1.8005349503954092E-3</v>
      </c>
      <c r="N51" s="80">
        <f>K51/'סכום נכסי הקרן'!$C$42</f>
        <v>3.0238328972181792E-4</v>
      </c>
    </row>
    <row r="52" spans="2:14">
      <c r="B52" s="100" t="s">
        <v>1795</v>
      </c>
      <c r="C52" s="72" t="s">
        <v>1796</v>
      </c>
      <c r="D52" s="82" t="s">
        <v>1475</v>
      </c>
      <c r="E52" s="72"/>
      <c r="F52" s="82" t="s">
        <v>1726</v>
      </c>
      <c r="G52" s="82" t="s">
        <v>127</v>
      </c>
      <c r="H52" s="102">
        <v>72.583110000000005</v>
      </c>
      <c r="I52" s="81">
        <v>12231</v>
      </c>
      <c r="J52" s="72"/>
      <c r="K52" s="102">
        <v>28.541613192000003</v>
      </c>
      <c r="L52" s="80">
        <v>2.8024366795366796E-5</v>
      </c>
      <c r="M52" s="80">
        <f t="shared" si="0"/>
        <v>3.2883929399296868E-3</v>
      </c>
      <c r="N52" s="80">
        <f>K52/'סכום נכסי הקרן'!$C$42</f>
        <v>5.5225535880632155E-4</v>
      </c>
    </row>
    <row r="53" spans="2:14">
      <c r="B53" s="100" t="s">
        <v>1797</v>
      </c>
      <c r="C53" s="72" t="s">
        <v>1798</v>
      </c>
      <c r="D53" s="82" t="s">
        <v>116</v>
      </c>
      <c r="E53" s="72"/>
      <c r="F53" s="82" t="s">
        <v>1726</v>
      </c>
      <c r="G53" s="82" t="s">
        <v>127</v>
      </c>
      <c r="H53" s="102">
        <v>1029.1635000000001</v>
      </c>
      <c r="I53" s="81">
        <v>702.25</v>
      </c>
      <c r="J53" s="72"/>
      <c r="K53" s="102">
        <v>23.235771681999999</v>
      </c>
      <c r="L53" s="80">
        <v>2.6453747572791579E-5</v>
      </c>
      <c r="M53" s="80">
        <f t="shared" si="0"/>
        <v>2.6770858058690118E-3</v>
      </c>
      <c r="N53" s="80">
        <f>K53/'סכום נכסי הקרן'!$C$42</f>
        <v>4.4959194636487503E-4</v>
      </c>
    </row>
    <row r="54" spans="2:14">
      <c r="B54" s="100" t="s">
        <v>1799</v>
      </c>
      <c r="C54" s="72" t="s">
        <v>1800</v>
      </c>
      <c r="D54" s="82" t="s">
        <v>28</v>
      </c>
      <c r="E54" s="72"/>
      <c r="F54" s="82" t="s">
        <v>1726</v>
      </c>
      <c r="G54" s="82" t="s">
        <v>129</v>
      </c>
      <c r="H54" s="102">
        <v>413.83205899999996</v>
      </c>
      <c r="I54" s="81">
        <v>4980.5</v>
      </c>
      <c r="J54" s="72"/>
      <c r="K54" s="102">
        <v>81.291473363000023</v>
      </c>
      <c r="L54" s="80">
        <v>3.1990728123067404E-5</v>
      </c>
      <c r="M54" s="80">
        <f t="shared" si="0"/>
        <v>9.3659144381614268E-3</v>
      </c>
      <c r="N54" s="80">
        <f>K54/'סכום נכסי הקרן'!$C$42</f>
        <v>1.5729192140604533E-3</v>
      </c>
    </row>
    <row r="55" spans="2:14">
      <c r="B55" s="100" t="s">
        <v>1801</v>
      </c>
      <c r="C55" s="72" t="s">
        <v>1802</v>
      </c>
      <c r="D55" s="82" t="s">
        <v>1554</v>
      </c>
      <c r="E55" s="72"/>
      <c r="F55" s="82" t="s">
        <v>1726</v>
      </c>
      <c r="G55" s="82" t="s">
        <v>132</v>
      </c>
      <c r="H55" s="102">
        <v>1906.4929920000002</v>
      </c>
      <c r="I55" s="81">
        <v>3454</v>
      </c>
      <c r="J55" s="72"/>
      <c r="K55" s="102">
        <v>27.306130610000004</v>
      </c>
      <c r="L55" s="80">
        <v>1.2363872097260692E-5</v>
      </c>
      <c r="M55" s="80">
        <f t="shared" si="0"/>
        <v>3.1460480706076667E-3</v>
      </c>
      <c r="N55" s="80">
        <f>K55/'סכום נכסי הקרן'!$C$42</f>
        <v>5.2834984680770003E-4</v>
      </c>
    </row>
    <row r="56" spans="2:14">
      <c r="B56" s="100" t="s">
        <v>1803</v>
      </c>
      <c r="C56" s="72" t="s">
        <v>1804</v>
      </c>
      <c r="D56" s="82" t="s">
        <v>28</v>
      </c>
      <c r="E56" s="72"/>
      <c r="F56" s="82" t="s">
        <v>1726</v>
      </c>
      <c r="G56" s="82" t="s">
        <v>129</v>
      </c>
      <c r="H56" s="102">
        <v>1254.6483480000002</v>
      </c>
      <c r="I56" s="81">
        <v>2442</v>
      </c>
      <c r="J56" s="72"/>
      <c r="K56" s="102">
        <v>120.84135776000002</v>
      </c>
      <c r="L56" s="80">
        <v>5.1905867004843025E-6</v>
      </c>
      <c r="M56" s="80">
        <f t="shared" si="0"/>
        <v>1.3922614150656433E-2</v>
      </c>
      <c r="N56" s="80">
        <f>K56/'סכום נכסי הקרן'!$C$42</f>
        <v>2.3381750337467706E-3</v>
      </c>
    </row>
    <row r="57" spans="2:14">
      <c r="B57" s="100" t="s">
        <v>1805</v>
      </c>
      <c r="C57" s="72" t="s">
        <v>1806</v>
      </c>
      <c r="D57" s="82" t="s">
        <v>117</v>
      </c>
      <c r="E57" s="72"/>
      <c r="F57" s="82" t="s">
        <v>1726</v>
      </c>
      <c r="G57" s="82" t="s">
        <v>136</v>
      </c>
      <c r="H57" s="102">
        <v>99.774693000000013</v>
      </c>
      <c r="I57" s="81">
        <f>2845000/100</f>
        <v>28450</v>
      </c>
      <c r="J57" s="72"/>
      <c r="K57" s="102">
        <v>88.538461183999999</v>
      </c>
      <c r="L57" s="80">
        <v>3.8185778604010903E-6</v>
      </c>
      <c r="M57" s="80">
        <f t="shared" si="0"/>
        <v>1.0200868770490911E-2</v>
      </c>
      <c r="N57" s="80">
        <f>K57/'סכום נכסי הקרן'!$C$42</f>
        <v>1.7131421171048111E-3</v>
      </c>
    </row>
    <row r="58" spans="2:14">
      <c r="B58" s="100" t="s">
        <v>1807</v>
      </c>
      <c r="C58" s="72" t="s">
        <v>1808</v>
      </c>
      <c r="D58" s="82" t="s">
        <v>1475</v>
      </c>
      <c r="E58" s="72"/>
      <c r="F58" s="82" t="s">
        <v>1726</v>
      </c>
      <c r="G58" s="82" t="s">
        <v>127</v>
      </c>
      <c r="H58" s="102">
        <v>12.685793999999998</v>
      </c>
      <c r="I58" s="81">
        <v>22983</v>
      </c>
      <c r="J58" s="72"/>
      <c r="K58" s="102">
        <v>9.3735771750000012</v>
      </c>
      <c r="L58" s="80">
        <v>5.4235972637879424E-8</v>
      </c>
      <c r="M58" s="80">
        <f t="shared" si="0"/>
        <v>1.0799671622203821E-3</v>
      </c>
      <c r="N58" s="80">
        <f>K58/'סכום נכסי הקרן'!$C$42</f>
        <v>1.8137055502978142E-4</v>
      </c>
    </row>
    <row r="59" spans="2:14">
      <c r="B59" s="100" t="s">
        <v>1809</v>
      </c>
      <c r="C59" s="72" t="s">
        <v>1810</v>
      </c>
      <c r="D59" s="82" t="s">
        <v>1475</v>
      </c>
      <c r="E59" s="72"/>
      <c r="F59" s="82" t="s">
        <v>1726</v>
      </c>
      <c r="G59" s="82" t="s">
        <v>127</v>
      </c>
      <c r="H59" s="102">
        <v>115.374645</v>
      </c>
      <c r="I59" s="81">
        <v>5580</v>
      </c>
      <c r="J59" s="72"/>
      <c r="K59" s="102">
        <v>20.697865189000002</v>
      </c>
      <c r="L59" s="80">
        <v>3.2272627972027971E-6</v>
      </c>
      <c r="M59" s="80">
        <f t="shared" si="0"/>
        <v>2.3846834900769203E-3</v>
      </c>
      <c r="N59" s="80">
        <f>K59/'סכום נכסי הקרן'!$C$42</f>
        <v>4.004856659496721E-4</v>
      </c>
    </row>
    <row r="60" spans="2:14">
      <c r="B60" s="100" t="s">
        <v>1811</v>
      </c>
      <c r="C60" s="72" t="s">
        <v>1812</v>
      </c>
      <c r="D60" s="82" t="s">
        <v>1475</v>
      </c>
      <c r="E60" s="72"/>
      <c r="F60" s="82" t="s">
        <v>1726</v>
      </c>
      <c r="G60" s="82" t="s">
        <v>127</v>
      </c>
      <c r="H60" s="102">
        <v>15.426619000000001</v>
      </c>
      <c r="I60" s="81">
        <v>23468</v>
      </c>
      <c r="J60" s="72"/>
      <c r="K60" s="102">
        <v>11.639325565</v>
      </c>
      <c r="L60" s="80">
        <v>3.2138789583333333E-6</v>
      </c>
      <c r="M60" s="80">
        <f t="shared" si="0"/>
        <v>1.3410130589330954E-3</v>
      </c>
      <c r="N60" s="80">
        <f>K60/'סכום נכסי הקרן'!$C$42</f>
        <v>2.2521081317030645E-4</v>
      </c>
    </row>
    <row r="61" spans="2:14">
      <c r="B61" s="100" t="s">
        <v>1813</v>
      </c>
      <c r="C61" s="72" t="s">
        <v>1814</v>
      </c>
      <c r="D61" s="82" t="s">
        <v>1475</v>
      </c>
      <c r="E61" s="72"/>
      <c r="F61" s="82" t="s">
        <v>1726</v>
      </c>
      <c r="G61" s="82" t="s">
        <v>127</v>
      </c>
      <c r="H61" s="102">
        <v>39.324879000000003</v>
      </c>
      <c r="I61" s="81">
        <v>22054</v>
      </c>
      <c r="J61" s="72"/>
      <c r="K61" s="102">
        <v>27.882758838999997</v>
      </c>
      <c r="L61" s="80">
        <v>5.6178398571428579E-6</v>
      </c>
      <c r="M61" s="80">
        <f t="shared" si="0"/>
        <v>3.2124837056382478E-3</v>
      </c>
      <c r="N61" s="80">
        <f>K61/'סכום נכסי הקרן'!$C$42</f>
        <v>5.39507100862054E-4</v>
      </c>
    </row>
    <row r="62" spans="2:14">
      <c r="B62" s="100" t="s">
        <v>1815</v>
      </c>
      <c r="C62" s="72" t="s">
        <v>1816</v>
      </c>
      <c r="D62" s="82" t="s">
        <v>28</v>
      </c>
      <c r="E62" s="72"/>
      <c r="F62" s="82" t="s">
        <v>1726</v>
      </c>
      <c r="G62" s="82" t="s">
        <v>129</v>
      </c>
      <c r="H62" s="102">
        <v>281.66580199999999</v>
      </c>
      <c r="I62" s="81">
        <v>2801</v>
      </c>
      <c r="J62" s="72"/>
      <c r="K62" s="102">
        <v>31.116815470999995</v>
      </c>
      <c r="L62" s="80">
        <v>3.0286645376344086E-5</v>
      </c>
      <c r="M62" s="80">
        <f t="shared" si="0"/>
        <v>3.5850922517796564E-3</v>
      </c>
      <c r="N62" s="80">
        <f>K62/'סכום נכסי הקרן'!$C$42</f>
        <v>6.0208328020028886E-4</v>
      </c>
    </row>
    <row r="63" spans="2:14">
      <c r="B63" s="100" t="s">
        <v>1817</v>
      </c>
      <c r="C63" s="72" t="s">
        <v>1818</v>
      </c>
      <c r="D63" s="82" t="s">
        <v>116</v>
      </c>
      <c r="E63" s="72"/>
      <c r="F63" s="82" t="s">
        <v>1726</v>
      </c>
      <c r="G63" s="82" t="s">
        <v>130</v>
      </c>
      <c r="H63" s="102">
        <v>1516.662</v>
      </c>
      <c r="I63" s="81">
        <v>636.20000000000005</v>
      </c>
      <c r="J63" s="72"/>
      <c r="K63" s="102">
        <v>42.377459104000003</v>
      </c>
      <c r="L63" s="80">
        <v>1.1458734430409594E-6</v>
      </c>
      <c r="M63" s="80">
        <f t="shared" si="0"/>
        <v>4.8824758569992969E-3</v>
      </c>
      <c r="N63" s="80">
        <f>K63/'סכום נכסי הקרן'!$C$42</f>
        <v>8.1996692777475772E-4</v>
      </c>
    </row>
    <row r="64" spans="2:14">
      <c r="B64" s="100" t="s">
        <v>1819</v>
      </c>
      <c r="C64" s="72" t="s">
        <v>1820</v>
      </c>
      <c r="D64" s="82" t="s">
        <v>1554</v>
      </c>
      <c r="E64" s="72"/>
      <c r="F64" s="82" t="s">
        <v>1726</v>
      </c>
      <c r="G64" s="82" t="s">
        <v>127</v>
      </c>
      <c r="H64" s="102">
        <v>4191.0787710000004</v>
      </c>
      <c r="I64" s="81">
        <v>226</v>
      </c>
      <c r="J64" s="72"/>
      <c r="K64" s="102">
        <v>30.451959242000001</v>
      </c>
      <c r="L64" s="80">
        <v>1.8917078632362901E-5</v>
      </c>
      <c r="M64" s="80">
        <f t="shared" si="0"/>
        <v>3.5084915174481905E-3</v>
      </c>
      <c r="N64" s="80">
        <f>K64/'סכום נכסי הקרן'!$C$42</f>
        <v>5.8921889118236453E-4</v>
      </c>
    </row>
    <row r="65" spans="2:14">
      <c r="B65" s="100" t="s">
        <v>1821</v>
      </c>
      <c r="C65" s="72" t="s">
        <v>1822</v>
      </c>
      <c r="D65" s="82" t="s">
        <v>1475</v>
      </c>
      <c r="E65" s="72"/>
      <c r="F65" s="82" t="s">
        <v>1726</v>
      </c>
      <c r="G65" s="82" t="s">
        <v>127</v>
      </c>
      <c r="H65" s="102">
        <v>305.70218399999999</v>
      </c>
      <c r="I65" s="81">
        <v>19606</v>
      </c>
      <c r="J65" s="72"/>
      <c r="K65" s="102">
        <v>192.69414441400005</v>
      </c>
      <c r="L65" s="80">
        <v>1.0225863321625691E-6</v>
      </c>
      <c r="M65" s="80">
        <f t="shared" si="0"/>
        <v>2.2201059897847601E-2</v>
      </c>
      <c r="N65" s="80">
        <f>K65/'סכום נכסי הקרן'!$C$42</f>
        <v>3.7284638799974499E-3</v>
      </c>
    </row>
    <row r="66" spans="2:14">
      <c r="B66" s="100" t="s">
        <v>1823</v>
      </c>
      <c r="C66" s="72" t="s">
        <v>1824</v>
      </c>
      <c r="D66" s="82" t="s">
        <v>116</v>
      </c>
      <c r="E66" s="72"/>
      <c r="F66" s="82" t="s">
        <v>1726</v>
      </c>
      <c r="G66" s="82" t="s">
        <v>127</v>
      </c>
      <c r="H66" s="102">
        <v>6316.5400560000007</v>
      </c>
      <c r="I66" s="81">
        <v>842</v>
      </c>
      <c r="J66" s="72"/>
      <c r="K66" s="102">
        <v>170.99063428100001</v>
      </c>
      <c r="L66" s="80">
        <v>3.632181340067744E-5</v>
      </c>
      <c r="M66" s="80">
        <f t="shared" si="0"/>
        <v>1.9700512048188769E-2</v>
      </c>
      <c r="N66" s="80">
        <f>K66/'סכום נכסי הקרן'!$C$42</f>
        <v>3.3085198601823362E-3</v>
      </c>
    </row>
    <row r="67" spans="2:14">
      <c r="B67" s="100" t="s">
        <v>1825</v>
      </c>
      <c r="C67" s="72" t="s">
        <v>1826</v>
      </c>
      <c r="D67" s="82" t="s">
        <v>1475</v>
      </c>
      <c r="E67" s="72"/>
      <c r="F67" s="82" t="s">
        <v>1726</v>
      </c>
      <c r="G67" s="82" t="s">
        <v>127</v>
      </c>
      <c r="H67" s="102">
        <v>89.768839999999997</v>
      </c>
      <c r="I67" s="81">
        <v>35410</v>
      </c>
      <c r="J67" s="72"/>
      <c r="K67" s="102">
        <v>102.19567569099999</v>
      </c>
      <c r="L67" s="80">
        <v>5.3433833333333328E-6</v>
      </c>
      <c r="M67" s="80">
        <f t="shared" si="0"/>
        <v>1.1774370851883846E-2</v>
      </c>
      <c r="N67" s="80">
        <f>K67/'סכום נכסי הקרן'!$C$42</f>
        <v>1.9773973239538838E-3</v>
      </c>
    </row>
    <row r="68" spans="2:14">
      <c r="B68" s="100" t="s">
        <v>1827</v>
      </c>
      <c r="C68" s="72" t="s">
        <v>1828</v>
      </c>
      <c r="D68" s="82" t="s">
        <v>28</v>
      </c>
      <c r="E68" s="72"/>
      <c r="F68" s="82" t="s">
        <v>1726</v>
      </c>
      <c r="G68" s="82" t="s">
        <v>129</v>
      </c>
      <c r="H68" s="102">
        <v>127.83294100000001</v>
      </c>
      <c r="I68" s="81">
        <v>3852</v>
      </c>
      <c r="J68" s="72"/>
      <c r="K68" s="102">
        <v>19.421240816999997</v>
      </c>
      <c r="L68" s="80">
        <v>1.2912418282828283E-5</v>
      </c>
      <c r="M68" s="80">
        <f t="shared" si="0"/>
        <v>2.2375985112571646E-3</v>
      </c>
      <c r="N68" s="80">
        <f>K68/'סכום נכסי הקרן'!$C$42</f>
        <v>3.7578409614431261E-4</v>
      </c>
    </row>
    <row r="69" spans="2:14">
      <c r="B69" s="100" t="s">
        <v>1829</v>
      </c>
      <c r="C69" s="72" t="s">
        <v>1830</v>
      </c>
      <c r="D69" s="82" t="s">
        <v>28</v>
      </c>
      <c r="E69" s="72"/>
      <c r="F69" s="82" t="s">
        <v>1726</v>
      </c>
      <c r="G69" s="82" t="s">
        <v>129</v>
      </c>
      <c r="H69" s="102">
        <v>43.333201000000003</v>
      </c>
      <c r="I69" s="81">
        <v>7180</v>
      </c>
      <c r="J69" s="72"/>
      <c r="K69" s="102">
        <v>12.271372041999998</v>
      </c>
      <c r="L69" s="80">
        <v>9.4893684441037993E-6</v>
      </c>
      <c r="M69" s="80">
        <f t="shared" si="0"/>
        <v>1.4138336510521419E-3</v>
      </c>
      <c r="N69" s="80">
        <f>K69/'סכום נכסי הקרן'!$C$42</f>
        <v>2.3744036206054721E-4</v>
      </c>
    </row>
    <row r="70" spans="2:14">
      <c r="B70" s="100" t="s">
        <v>1831</v>
      </c>
      <c r="C70" s="72" t="s">
        <v>1832</v>
      </c>
      <c r="D70" s="82" t="s">
        <v>1475</v>
      </c>
      <c r="E70" s="72"/>
      <c r="F70" s="82" t="s">
        <v>1726</v>
      </c>
      <c r="G70" s="82" t="s">
        <v>127</v>
      </c>
      <c r="H70" s="102">
        <v>44.199863999999998</v>
      </c>
      <c r="I70" s="81">
        <v>9472</v>
      </c>
      <c r="J70" s="72"/>
      <c r="K70" s="102">
        <v>13.459954745000001</v>
      </c>
      <c r="L70" s="80">
        <v>1.4373939512195122E-6</v>
      </c>
      <c r="M70" s="80">
        <f t="shared" si="0"/>
        <v>1.5507749985076977E-3</v>
      </c>
      <c r="N70" s="80">
        <f>K70/'סכום נכסי הקרן'!$C$42</f>
        <v>2.6043840224491347E-4</v>
      </c>
    </row>
    <row r="71" spans="2:14">
      <c r="B71" s="100" t="s">
        <v>1833</v>
      </c>
      <c r="C71" s="72" t="s">
        <v>1834</v>
      </c>
      <c r="D71" s="82" t="s">
        <v>28</v>
      </c>
      <c r="E71" s="72"/>
      <c r="F71" s="82" t="s">
        <v>1726</v>
      </c>
      <c r="G71" s="82" t="s">
        <v>129</v>
      </c>
      <c r="H71" s="102">
        <v>226.13083600000004</v>
      </c>
      <c r="I71" s="81">
        <v>6386</v>
      </c>
      <c r="J71" s="72"/>
      <c r="K71" s="102">
        <v>56.955625157</v>
      </c>
      <c r="L71" s="80">
        <v>2.7073431427716258E-5</v>
      </c>
      <c r="M71" s="80">
        <f t="shared" si="0"/>
        <v>6.5620844342483458E-3</v>
      </c>
      <c r="N71" s="80">
        <f>K71/'סכום נכסי הקרן'!$C$42</f>
        <v>1.10204174499617E-3</v>
      </c>
    </row>
    <row r="72" spans="2:14">
      <c r="B72" s="100" t="s">
        <v>1835</v>
      </c>
      <c r="C72" s="72" t="s">
        <v>1836</v>
      </c>
      <c r="D72" s="82" t="s">
        <v>28</v>
      </c>
      <c r="E72" s="72"/>
      <c r="F72" s="82" t="s">
        <v>1726</v>
      </c>
      <c r="G72" s="82" t="s">
        <v>129</v>
      </c>
      <c r="H72" s="102">
        <v>61.533143000000003</v>
      </c>
      <c r="I72" s="81">
        <v>10719.3</v>
      </c>
      <c r="J72" s="72"/>
      <c r="K72" s="102">
        <v>26.014977161999994</v>
      </c>
      <c r="L72" s="80">
        <v>1.4260783804767258E-5</v>
      </c>
      <c r="M72" s="80">
        <f t="shared" si="0"/>
        <v>2.9972891390711975E-3</v>
      </c>
      <c r="N72" s="80">
        <f>K72/'סכום נכסי הקרן'!$C$42</f>
        <v>5.0336715203489282E-4</v>
      </c>
    </row>
    <row r="73" spans="2:14">
      <c r="B73" s="100" t="s">
        <v>1837</v>
      </c>
      <c r="C73" s="72" t="s">
        <v>1838</v>
      </c>
      <c r="D73" s="82" t="s">
        <v>28</v>
      </c>
      <c r="E73" s="72"/>
      <c r="F73" s="82" t="s">
        <v>1726</v>
      </c>
      <c r="G73" s="82" t="s">
        <v>129</v>
      </c>
      <c r="H73" s="102">
        <v>310.3603940000001</v>
      </c>
      <c r="I73" s="81">
        <v>6703.4</v>
      </c>
      <c r="J73" s="72"/>
      <c r="K73" s="102">
        <v>82.055812228999997</v>
      </c>
      <c r="L73" s="80">
        <v>3.4401778701384392E-5</v>
      </c>
      <c r="M73" s="80">
        <f t="shared" si="0"/>
        <v>9.4539769633508828E-3</v>
      </c>
      <c r="N73" s="80">
        <f>K73/'סכום נכסי הקרן'!$C$42</f>
        <v>1.5877085054664046E-3</v>
      </c>
    </row>
    <row r="74" spans="2:14">
      <c r="B74" s="100" t="s">
        <v>1839</v>
      </c>
      <c r="C74" s="72" t="s">
        <v>1840</v>
      </c>
      <c r="D74" s="82" t="s">
        <v>28</v>
      </c>
      <c r="E74" s="72"/>
      <c r="F74" s="82" t="s">
        <v>1726</v>
      </c>
      <c r="G74" s="82" t="s">
        <v>129</v>
      </c>
      <c r="H74" s="102">
        <v>487.49850000000004</v>
      </c>
      <c r="I74" s="81">
        <v>1430.4</v>
      </c>
      <c r="J74" s="72"/>
      <c r="K74" s="102">
        <v>27.502913495000001</v>
      </c>
      <c r="L74" s="80">
        <v>1.2762193193968185E-5</v>
      </c>
      <c r="M74" s="80">
        <f t="shared" si="0"/>
        <v>3.1687202105942867E-3</v>
      </c>
      <c r="N74" s="80">
        <f>K74/'סכום נכסי הקרן'!$C$42</f>
        <v>5.3215742425721422E-4</v>
      </c>
    </row>
    <row r="75" spans="2:14">
      <c r="B75" s="100" t="s">
        <v>1841</v>
      </c>
      <c r="C75" s="72" t="s">
        <v>1842</v>
      </c>
      <c r="D75" s="82" t="s">
        <v>1475</v>
      </c>
      <c r="E75" s="72"/>
      <c r="F75" s="82" t="s">
        <v>1726</v>
      </c>
      <c r="G75" s="82" t="s">
        <v>127</v>
      </c>
      <c r="H75" s="102">
        <v>93.475346000000002</v>
      </c>
      <c r="I75" s="81">
        <v>21842</v>
      </c>
      <c r="J75" s="72"/>
      <c r="K75" s="102">
        <v>65.640285311</v>
      </c>
      <c r="L75" s="80">
        <v>5.2748534685270877E-6</v>
      </c>
      <c r="M75" s="80">
        <f t="shared" si="0"/>
        <v>7.5626787224544181E-3</v>
      </c>
      <c r="N75" s="80">
        <f>K75/'סכום נכסי הקרן'!$C$42</f>
        <v>1.2700823556370065E-3</v>
      </c>
    </row>
    <row r="76" spans="2:14">
      <c r="B76" s="100" t="s">
        <v>1843</v>
      </c>
      <c r="C76" s="72" t="s">
        <v>1844</v>
      </c>
      <c r="D76" s="82" t="s">
        <v>117</v>
      </c>
      <c r="E76" s="72"/>
      <c r="F76" s="82" t="s">
        <v>1726</v>
      </c>
      <c r="G76" s="82" t="s">
        <v>136</v>
      </c>
      <c r="H76" s="102">
        <v>1429.453935</v>
      </c>
      <c r="I76" s="81">
        <f>187500/100</f>
        <v>1875</v>
      </c>
      <c r="J76" s="72"/>
      <c r="K76" s="102">
        <v>83.598933162999998</v>
      </c>
      <c r="L76" s="80">
        <v>1.859185927464451E-7</v>
      </c>
      <c r="M76" s="80">
        <f t="shared" ref="M76:M94" si="1">IFERROR(K76/$K$11,0)</f>
        <v>9.631766072560926E-3</v>
      </c>
      <c r="N76" s="80">
        <f>K76/'סכום נכסי הקרן'!$C$42</f>
        <v>1.6175665516586421E-3</v>
      </c>
    </row>
    <row r="77" spans="2:14">
      <c r="B77" s="100" t="s">
        <v>1845</v>
      </c>
      <c r="C77" s="72" t="s">
        <v>1846</v>
      </c>
      <c r="D77" s="82" t="s">
        <v>116</v>
      </c>
      <c r="E77" s="72"/>
      <c r="F77" s="82" t="s">
        <v>1726</v>
      </c>
      <c r="G77" s="82" t="s">
        <v>127</v>
      </c>
      <c r="H77" s="102">
        <v>24.186534000000002</v>
      </c>
      <c r="I77" s="81">
        <v>69431</v>
      </c>
      <c r="J77" s="72"/>
      <c r="K77" s="102">
        <v>53.989341840000002</v>
      </c>
      <c r="L77" s="80">
        <v>1.9021162365071167E-6</v>
      </c>
      <c r="M77" s="80">
        <f t="shared" si="1"/>
        <v>6.2203271182957893E-3</v>
      </c>
      <c r="N77" s="80">
        <f>K77/'סכום נכסי הקרן'!$C$42</f>
        <v>1.0446467461034585E-3</v>
      </c>
    </row>
    <row r="78" spans="2:14">
      <c r="B78" s="100" t="s">
        <v>1847</v>
      </c>
      <c r="C78" s="72" t="s">
        <v>1848</v>
      </c>
      <c r="D78" s="82" t="s">
        <v>1475</v>
      </c>
      <c r="E78" s="72"/>
      <c r="F78" s="82" t="s">
        <v>1726</v>
      </c>
      <c r="G78" s="82" t="s">
        <v>127</v>
      </c>
      <c r="H78" s="102">
        <v>458.88374599999997</v>
      </c>
      <c r="I78" s="81">
        <v>4182</v>
      </c>
      <c r="J78" s="72"/>
      <c r="K78" s="102">
        <v>61.697516249000003</v>
      </c>
      <c r="L78" s="80">
        <v>7.4190466040306004E-6</v>
      </c>
      <c r="M78" s="80">
        <f t="shared" si="1"/>
        <v>7.1084165943807289E-3</v>
      </c>
      <c r="N78" s="80">
        <f>K78/'סכום נכסי הקרן'!$C$42</f>
        <v>1.1937932079851986E-3</v>
      </c>
    </row>
    <row r="79" spans="2:14">
      <c r="B79" s="100" t="s">
        <v>1849</v>
      </c>
      <c r="C79" s="72" t="s">
        <v>1850</v>
      </c>
      <c r="D79" s="82" t="s">
        <v>28</v>
      </c>
      <c r="E79" s="72"/>
      <c r="F79" s="82" t="s">
        <v>1726</v>
      </c>
      <c r="G79" s="82" t="s">
        <v>129</v>
      </c>
      <c r="H79" s="102">
        <v>41.255372999999999</v>
      </c>
      <c r="I79" s="81">
        <v>19448</v>
      </c>
      <c r="J79" s="72"/>
      <c r="K79" s="102">
        <v>31.644874828000003</v>
      </c>
      <c r="L79" s="80">
        <v>4.1777592911392404E-5</v>
      </c>
      <c r="M79" s="80">
        <f t="shared" si="1"/>
        <v>3.6459320736124796E-3</v>
      </c>
      <c r="N79" s="80">
        <f>K79/'סכום נכסי הקרן'!$C$42</f>
        <v>6.1230076887933854E-4</v>
      </c>
    </row>
    <row r="80" spans="2:14">
      <c r="B80" s="100" t="s">
        <v>1851</v>
      </c>
      <c r="C80" s="72" t="s">
        <v>1852</v>
      </c>
      <c r="D80" s="82" t="s">
        <v>116</v>
      </c>
      <c r="E80" s="72"/>
      <c r="F80" s="82" t="s">
        <v>1726</v>
      </c>
      <c r="G80" s="82" t="s">
        <v>127</v>
      </c>
      <c r="H80" s="102">
        <v>197.72581700000003</v>
      </c>
      <c r="I80" s="81">
        <v>3155.5</v>
      </c>
      <c r="J80" s="72"/>
      <c r="K80" s="102">
        <v>20.059150632000001</v>
      </c>
      <c r="L80" s="80">
        <v>2.8046215177304969E-5</v>
      </c>
      <c r="M80" s="80">
        <f t="shared" si="1"/>
        <v>2.3110946419014492E-3</v>
      </c>
      <c r="N80" s="80">
        <f>K80/'סכום נכסי הקרן'!$C$42</f>
        <v>3.8812709551856121E-4</v>
      </c>
    </row>
    <row r="81" spans="2:14">
      <c r="B81" s="100" t="s">
        <v>1853</v>
      </c>
      <c r="C81" s="72" t="s">
        <v>1854</v>
      </c>
      <c r="D81" s="82" t="s">
        <v>1475</v>
      </c>
      <c r="E81" s="72"/>
      <c r="F81" s="82" t="s">
        <v>1726</v>
      </c>
      <c r="G81" s="82" t="s">
        <v>127</v>
      </c>
      <c r="H81" s="102">
        <v>28.849077999999999</v>
      </c>
      <c r="I81" s="81">
        <v>13002</v>
      </c>
      <c r="J81" s="72"/>
      <c r="K81" s="102">
        <v>12.059327104999999</v>
      </c>
      <c r="L81" s="80">
        <v>9.8174235380411637E-8</v>
      </c>
      <c r="M81" s="80">
        <f t="shared" si="1"/>
        <v>1.389403109264333E-3</v>
      </c>
      <c r="N81" s="80">
        <f>K81/'סכום נכסי הקרן'!$C$42</f>
        <v>2.3333747719632303E-4</v>
      </c>
    </row>
    <row r="82" spans="2:14">
      <c r="B82" s="100" t="s">
        <v>1855</v>
      </c>
      <c r="C82" s="72" t="s">
        <v>1856</v>
      </c>
      <c r="D82" s="82" t="s">
        <v>120</v>
      </c>
      <c r="E82" s="72"/>
      <c r="F82" s="82" t="s">
        <v>1726</v>
      </c>
      <c r="G82" s="82" t="s">
        <v>127</v>
      </c>
      <c r="H82" s="102">
        <v>388.35311799999994</v>
      </c>
      <c r="I82" s="81">
        <v>12792</v>
      </c>
      <c r="J82" s="72"/>
      <c r="K82" s="102">
        <v>159.71518880599996</v>
      </c>
      <c r="L82" s="80">
        <v>2.3238558236011616E-5</v>
      </c>
      <c r="M82" s="80">
        <f t="shared" si="1"/>
        <v>1.8401423063795098E-2</v>
      </c>
      <c r="N82" s="80">
        <f>K82/'סכום נכסי הקרן'!$C$42</f>
        <v>3.0903498098558664E-3</v>
      </c>
    </row>
    <row r="83" spans="2:14">
      <c r="B83" s="100" t="s">
        <v>1857</v>
      </c>
      <c r="C83" s="72" t="s">
        <v>1858</v>
      </c>
      <c r="D83" s="82" t="s">
        <v>1475</v>
      </c>
      <c r="E83" s="72"/>
      <c r="F83" s="82" t="s">
        <v>1726</v>
      </c>
      <c r="G83" s="82" t="s">
        <v>127</v>
      </c>
      <c r="H83" s="102">
        <v>175.55362700000001</v>
      </c>
      <c r="I83" s="81">
        <v>2238</v>
      </c>
      <c r="J83" s="72"/>
      <c r="K83" s="102">
        <v>12.631381868</v>
      </c>
      <c r="L83" s="80">
        <v>1.3411277845683728E-6</v>
      </c>
      <c r="M83" s="80">
        <f t="shared" si="1"/>
        <v>1.455311817060486E-3</v>
      </c>
      <c r="N83" s="80">
        <f>K83/'סכום נכסי הקרן'!$C$42</f>
        <v>2.4440623866653946E-4</v>
      </c>
    </row>
    <row r="84" spans="2:14">
      <c r="B84" s="100" t="s">
        <v>1859</v>
      </c>
      <c r="C84" s="72" t="s">
        <v>1860</v>
      </c>
      <c r="D84" s="82" t="s">
        <v>118</v>
      </c>
      <c r="E84" s="72"/>
      <c r="F84" s="82" t="s">
        <v>1726</v>
      </c>
      <c r="G84" s="82" t="s">
        <v>131</v>
      </c>
      <c r="H84" s="102">
        <v>201.00039799999999</v>
      </c>
      <c r="I84" s="81">
        <v>8456</v>
      </c>
      <c r="J84" s="72"/>
      <c r="K84" s="102">
        <v>42.209340724999997</v>
      </c>
      <c r="L84" s="80">
        <v>2.431897277443153E-6</v>
      </c>
      <c r="M84" s="80">
        <f t="shared" si="1"/>
        <v>4.8631062689225091E-3</v>
      </c>
      <c r="N84" s="80">
        <f>K84/'סכום נכסי הקרן'!$C$42</f>
        <v>8.16713983552859E-4</v>
      </c>
    </row>
    <row r="85" spans="2:14">
      <c r="B85" s="100" t="s">
        <v>1861</v>
      </c>
      <c r="C85" s="72" t="s">
        <v>1862</v>
      </c>
      <c r="D85" s="82" t="s">
        <v>116</v>
      </c>
      <c r="E85" s="72"/>
      <c r="F85" s="82" t="s">
        <v>1726</v>
      </c>
      <c r="G85" s="82" t="s">
        <v>130</v>
      </c>
      <c r="H85" s="102">
        <v>272.47298699999999</v>
      </c>
      <c r="I85" s="81">
        <v>3215</v>
      </c>
      <c r="J85" s="72"/>
      <c r="K85" s="102">
        <v>38.473072634999994</v>
      </c>
      <c r="L85" s="80">
        <v>4.0139376996911004E-6</v>
      </c>
      <c r="M85" s="80">
        <f t="shared" si="1"/>
        <v>4.4326359403468159E-3</v>
      </c>
      <c r="N85" s="80">
        <f>K85/'סכום נכסי הקרן'!$C$42</f>
        <v>7.4442044987068051E-4</v>
      </c>
    </row>
    <row r="86" spans="2:14">
      <c r="B86" s="100" t="s">
        <v>1863</v>
      </c>
      <c r="C86" s="72" t="s">
        <v>1864</v>
      </c>
      <c r="D86" s="82" t="s">
        <v>1475</v>
      </c>
      <c r="E86" s="72"/>
      <c r="F86" s="82" t="s">
        <v>1726</v>
      </c>
      <c r="G86" s="82" t="s">
        <v>127</v>
      </c>
      <c r="H86" s="102">
        <v>218.58555200000004</v>
      </c>
      <c r="I86" s="81">
        <v>35379</v>
      </c>
      <c r="J86" s="72"/>
      <c r="K86" s="102">
        <v>248.626825037</v>
      </c>
      <c r="L86" s="80">
        <v>1.8631203851960241E-6</v>
      </c>
      <c r="M86" s="80">
        <f t="shared" si="1"/>
        <v>2.8645286817844149E-2</v>
      </c>
      <c r="N86" s="80">
        <f>K86/'סכום נכסי הקרן'!$C$42</f>
        <v>4.8107125391276288E-3</v>
      </c>
    </row>
    <row r="87" spans="2:14">
      <c r="B87" s="100" t="s">
        <v>1865</v>
      </c>
      <c r="C87" s="72" t="s">
        <v>1866</v>
      </c>
      <c r="D87" s="82" t="s">
        <v>1475</v>
      </c>
      <c r="E87" s="72"/>
      <c r="F87" s="82" t="s">
        <v>1726</v>
      </c>
      <c r="G87" s="82" t="s">
        <v>127</v>
      </c>
      <c r="H87" s="102">
        <v>299.44541200000015</v>
      </c>
      <c r="I87" s="81">
        <v>3967</v>
      </c>
      <c r="J87" s="72"/>
      <c r="K87" s="102">
        <v>38.190983369000001</v>
      </c>
      <c r="L87" s="80">
        <v>3.4778793495934975E-6</v>
      </c>
      <c r="M87" s="80">
        <f t="shared" si="1"/>
        <v>4.4001353124214007E-3</v>
      </c>
      <c r="N87" s="80">
        <f>K87/'סכום נכסי הקרן'!$C$42</f>
        <v>7.3896226824085229E-4</v>
      </c>
    </row>
    <row r="88" spans="2:14">
      <c r="B88" s="100" t="s">
        <v>1867</v>
      </c>
      <c r="C88" s="72" t="s">
        <v>1868</v>
      </c>
      <c r="D88" s="82" t="s">
        <v>1475</v>
      </c>
      <c r="E88" s="72"/>
      <c r="F88" s="82" t="s">
        <v>1726</v>
      </c>
      <c r="G88" s="82" t="s">
        <v>127</v>
      </c>
      <c r="H88" s="102">
        <v>85.366404000000003</v>
      </c>
      <c r="I88" s="81">
        <v>6577</v>
      </c>
      <c r="J88" s="72"/>
      <c r="K88" s="102">
        <v>18.050773077000002</v>
      </c>
      <c r="L88" s="80">
        <v>8.0534343396226421E-6</v>
      </c>
      <c r="M88" s="80">
        <f t="shared" si="1"/>
        <v>2.079701464222677E-3</v>
      </c>
      <c r="N88" s="80">
        <f>K88/'סכום נכסי הקרן'!$C$42</f>
        <v>3.4926673889492196E-4</v>
      </c>
    </row>
    <row r="89" spans="2:14">
      <c r="B89" s="71"/>
      <c r="C89" s="72"/>
      <c r="D89" s="72"/>
      <c r="E89" s="72"/>
      <c r="F89" s="72"/>
      <c r="G89" s="72"/>
      <c r="H89" s="102"/>
      <c r="I89" s="81"/>
      <c r="J89" s="72"/>
      <c r="K89" s="72"/>
      <c r="L89" s="72"/>
      <c r="M89" s="80"/>
      <c r="N89" s="72"/>
    </row>
    <row r="90" spans="2:14">
      <c r="B90" s="85" t="s">
        <v>218</v>
      </c>
      <c r="C90" s="70"/>
      <c r="D90" s="70"/>
      <c r="E90" s="70"/>
      <c r="F90" s="70"/>
      <c r="G90" s="70"/>
      <c r="H90" s="101"/>
      <c r="I90" s="79"/>
      <c r="J90" s="101">
        <v>0.31169028200000004</v>
      </c>
      <c r="K90" s="101">
        <v>156.80872908399999</v>
      </c>
      <c r="L90" s="70"/>
      <c r="M90" s="78">
        <f t="shared" si="1"/>
        <v>1.8066558262505812E-2</v>
      </c>
      <c r="N90" s="78">
        <f>K90/'סכום נכסי הקרן'!$C$42</f>
        <v>3.0341123454269421E-3</v>
      </c>
    </row>
    <row r="91" spans="2:14">
      <c r="B91" s="100" t="s">
        <v>1869</v>
      </c>
      <c r="C91" s="72" t="s">
        <v>1870</v>
      </c>
      <c r="D91" s="82" t="s">
        <v>116</v>
      </c>
      <c r="E91" s="72"/>
      <c r="F91" s="82" t="s">
        <v>1750</v>
      </c>
      <c r="G91" s="82" t="s">
        <v>127</v>
      </c>
      <c r="H91" s="102">
        <v>15.641062</v>
      </c>
      <c r="I91" s="81">
        <v>10595</v>
      </c>
      <c r="J91" s="72"/>
      <c r="K91" s="102">
        <v>5.3278030559999996</v>
      </c>
      <c r="L91" s="80">
        <v>2.026783078702522E-6</v>
      </c>
      <c r="M91" s="80">
        <f t="shared" si="1"/>
        <v>6.1383741125035311E-4</v>
      </c>
      <c r="N91" s="80">
        <f>K91/'סכום נכסי הקרן'!$C$42</f>
        <v>1.0308834923056847E-4</v>
      </c>
    </row>
    <row r="92" spans="2:14">
      <c r="B92" s="100" t="s">
        <v>1871</v>
      </c>
      <c r="C92" s="72" t="s">
        <v>1872</v>
      </c>
      <c r="D92" s="82" t="s">
        <v>116</v>
      </c>
      <c r="E92" s="72"/>
      <c r="F92" s="82" t="s">
        <v>1750</v>
      </c>
      <c r="G92" s="82" t="s">
        <v>127</v>
      </c>
      <c r="H92" s="102">
        <v>303.95498600000002</v>
      </c>
      <c r="I92" s="81">
        <v>10305</v>
      </c>
      <c r="J92" s="72"/>
      <c r="K92" s="102">
        <v>100.70203456199999</v>
      </c>
      <c r="L92" s="80">
        <v>6.6786366585066838E-6</v>
      </c>
      <c r="M92" s="80">
        <f t="shared" si="1"/>
        <v>1.160228250809083E-2</v>
      </c>
      <c r="N92" s="80">
        <f>K92/'סכום נכסי הקרן'!$C$42</f>
        <v>1.948496668897183E-3</v>
      </c>
    </row>
    <row r="93" spans="2:14">
      <c r="B93" s="100" t="s">
        <v>1873</v>
      </c>
      <c r="C93" s="72" t="s">
        <v>1874</v>
      </c>
      <c r="D93" s="82" t="s">
        <v>116</v>
      </c>
      <c r="E93" s="72"/>
      <c r="F93" s="82" t="s">
        <v>1750</v>
      </c>
      <c r="G93" s="82" t="s">
        <v>130</v>
      </c>
      <c r="H93" s="102">
        <v>2365.6449510000002</v>
      </c>
      <c r="I93" s="81">
        <v>132</v>
      </c>
      <c r="J93" s="102">
        <v>0.31169028200000004</v>
      </c>
      <c r="K93" s="102">
        <v>14.026062679999999</v>
      </c>
      <c r="L93" s="80">
        <v>1.0315350758997163E-5</v>
      </c>
      <c r="M93" s="80">
        <f t="shared" si="1"/>
        <v>1.6159985485631641E-3</v>
      </c>
      <c r="N93" s="80">
        <f>K93/'סכום נכסי הקרן'!$C$42</f>
        <v>2.7139209777233235E-4</v>
      </c>
    </row>
    <row r="94" spans="2:14">
      <c r="B94" s="100" t="s">
        <v>1875</v>
      </c>
      <c r="C94" s="72" t="s">
        <v>1876</v>
      </c>
      <c r="D94" s="82" t="s">
        <v>116</v>
      </c>
      <c r="E94" s="72"/>
      <c r="F94" s="82" t="s">
        <v>1750</v>
      </c>
      <c r="G94" s="82" t="s">
        <v>127</v>
      </c>
      <c r="H94" s="102">
        <v>155.45893999999998</v>
      </c>
      <c r="I94" s="81">
        <v>7353.5</v>
      </c>
      <c r="J94" s="72"/>
      <c r="K94" s="102">
        <v>36.752828786000002</v>
      </c>
      <c r="L94" s="80">
        <v>3.0999544515358318E-6</v>
      </c>
      <c r="M94" s="80">
        <f t="shared" si="1"/>
        <v>4.2344397946014658E-3</v>
      </c>
      <c r="N94" s="80">
        <f>K94/'סכום נכסי הקרן'!$C$42</f>
        <v>7.1113522952685846E-4</v>
      </c>
    </row>
    <row r="95" spans="2:14">
      <c r="B95" s="113"/>
      <c r="C95" s="113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</row>
    <row r="96" spans="2:14">
      <c r="B96" s="113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</row>
    <row r="97" spans="2:14">
      <c r="B97" s="113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</row>
    <row r="98" spans="2:14">
      <c r="B98" s="115" t="s">
        <v>212</v>
      </c>
      <c r="C98" s="113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</row>
    <row r="99" spans="2:14">
      <c r="B99" s="115" t="s">
        <v>107</v>
      </c>
      <c r="C99" s="113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</row>
    <row r="100" spans="2:14">
      <c r="B100" s="115" t="s">
        <v>195</v>
      </c>
      <c r="C100" s="113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</row>
    <row r="101" spans="2:14">
      <c r="B101" s="115" t="s">
        <v>203</v>
      </c>
      <c r="C101" s="113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</row>
    <row r="102" spans="2:14">
      <c r="B102" s="115" t="s">
        <v>210</v>
      </c>
      <c r="C102" s="113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</row>
    <row r="103" spans="2:14">
      <c r="B103" s="113"/>
      <c r="C103" s="113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</row>
    <row r="104" spans="2:14">
      <c r="B104" s="113"/>
      <c r="C104" s="113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</row>
    <row r="105" spans="2:14">
      <c r="B105" s="113"/>
      <c r="C105" s="113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</row>
    <row r="106" spans="2:14">
      <c r="B106" s="113"/>
      <c r="C106" s="113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</row>
    <row r="107" spans="2:14">
      <c r="B107" s="113"/>
      <c r="C107" s="113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</row>
    <row r="108" spans="2:14">
      <c r="B108" s="113"/>
      <c r="C108" s="113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</row>
    <row r="109" spans="2:14">
      <c r="B109" s="113"/>
      <c r="C109" s="113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</row>
    <row r="110" spans="2:14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</row>
    <row r="111" spans="2:14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</row>
    <row r="112" spans="2:14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</row>
    <row r="113" spans="2:14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</row>
    <row r="114" spans="2:14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</row>
    <row r="115" spans="2:14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</row>
    <row r="116" spans="2:14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</row>
    <row r="117" spans="2:14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</row>
    <row r="118" spans="2:14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</row>
    <row r="119" spans="2:14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</row>
    <row r="120" spans="2:14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</row>
    <row r="121" spans="2:14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</row>
    <row r="122" spans="2:14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</row>
    <row r="123" spans="2:14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</row>
    <row r="124" spans="2:14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</row>
    <row r="125" spans="2:14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</row>
    <row r="126" spans="2:14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2:14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</row>
    <row r="128" spans="2:14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</row>
    <row r="129" spans="2:14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</row>
    <row r="130" spans="2:14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</row>
    <row r="131" spans="2:14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</row>
    <row r="132" spans="2:14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</row>
    <row r="133" spans="2:14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</row>
    <row r="134" spans="2:14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</row>
    <row r="135" spans="2:14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</row>
    <row r="136" spans="2:14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</row>
    <row r="137" spans="2:14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</row>
    <row r="138" spans="2:14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</row>
    <row r="139" spans="2:14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</row>
    <row r="140" spans="2:14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</row>
    <row r="141" spans="2:14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</row>
    <row r="142" spans="2:14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</row>
    <row r="143" spans="2:14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</row>
    <row r="144" spans="2:14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</row>
    <row r="145" spans="2:14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</row>
    <row r="146" spans="2:14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</row>
    <row r="147" spans="2:14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</row>
    <row r="148" spans="2:14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</row>
    <row r="149" spans="2:14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</row>
    <row r="150" spans="2:14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</row>
    <row r="151" spans="2:14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</row>
    <row r="152" spans="2:14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</row>
    <row r="153" spans="2:14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</row>
    <row r="154" spans="2:14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</row>
    <row r="155" spans="2:14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</row>
    <row r="156" spans="2:14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</row>
    <row r="157" spans="2:14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</row>
    <row r="158" spans="2:14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</row>
    <row r="159" spans="2:14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</row>
    <row r="160" spans="2:14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</row>
    <row r="161" spans="2:14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</row>
    <row r="162" spans="2:14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</row>
    <row r="163" spans="2:14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</row>
    <row r="164" spans="2:14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</row>
    <row r="165" spans="2:14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</row>
    <row r="166" spans="2:14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</row>
    <row r="167" spans="2:14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</row>
    <row r="168" spans="2:14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</row>
    <row r="169" spans="2:14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</row>
    <row r="170" spans="2:14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</row>
    <row r="171" spans="2:14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</row>
    <row r="172" spans="2:14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</row>
    <row r="173" spans="2:14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</row>
    <row r="174" spans="2:14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</row>
    <row r="175" spans="2:14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</row>
    <row r="176" spans="2:14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</row>
    <row r="177" spans="2:14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</row>
    <row r="178" spans="2:14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</row>
    <row r="179" spans="2:14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</row>
    <row r="180" spans="2:14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</row>
    <row r="181" spans="2:14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</row>
    <row r="182" spans="2:14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</row>
    <row r="183" spans="2:14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</row>
    <row r="184" spans="2:14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</row>
    <row r="185" spans="2:14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</row>
    <row r="186" spans="2:14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</row>
    <row r="187" spans="2:14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</row>
    <row r="188" spans="2:14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</row>
    <row r="189" spans="2:14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</row>
    <row r="190" spans="2:14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</row>
    <row r="191" spans="2:14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</row>
    <row r="192" spans="2:14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</row>
    <row r="193" spans="2:14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</row>
    <row r="194" spans="2:14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</row>
    <row r="195" spans="2:14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</row>
    <row r="196" spans="2:14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</row>
    <row r="197" spans="2:14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</row>
    <row r="198" spans="2:14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</row>
    <row r="199" spans="2:14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</row>
    <row r="200" spans="2:14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</row>
    <row r="201" spans="2:14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</row>
    <row r="202" spans="2:14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</row>
    <row r="203" spans="2:14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</row>
    <row r="204" spans="2:14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</row>
    <row r="205" spans="2:14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</row>
    <row r="206" spans="2:14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</row>
    <row r="207" spans="2:14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</row>
    <row r="208" spans="2:14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</row>
    <row r="209" spans="2:14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</row>
    <row r="210" spans="2:14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</row>
    <row r="211" spans="2:14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</row>
    <row r="212" spans="2:14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</row>
    <row r="213" spans="2:14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</row>
    <row r="214" spans="2:14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</row>
    <row r="215" spans="2:14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</row>
    <row r="216" spans="2:14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</row>
    <row r="217" spans="2:14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</row>
    <row r="218" spans="2:14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</row>
    <row r="219" spans="2:14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</row>
    <row r="220" spans="2:14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</row>
    <row r="221" spans="2:14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</row>
    <row r="222" spans="2:14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</row>
    <row r="223" spans="2:14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</row>
    <row r="224" spans="2:14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</row>
    <row r="225" spans="2:14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</row>
    <row r="226" spans="2:14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</row>
    <row r="227" spans="2:14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</row>
    <row r="228" spans="2:14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</row>
    <row r="229" spans="2:14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</row>
    <row r="230" spans="2:14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</row>
    <row r="231" spans="2:14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</row>
    <row r="232" spans="2:14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</row>
    <row r="233" spans="2:14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</row>
    <row r="234" spans="2:14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</row>
    <row r="235" spans="2:14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</row>
    <row r="236" spans="2:14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</row>
    <row r="237" spans="2:14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</row>
    <row r="238" spans="2:14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</row>
    <row r="239" spans="2:14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</row>
    <row r="240" spans="2:14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</row>
    <row r="241" spans="2:14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</row>
    <row r="242" spans="2:14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</row>
    <row r="243" spans="2:14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</row>
    <row r="244" spans="2:14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</row>
    <row r="245" spans="2:14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</row>
    <row r="246" spans="2:14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</row>
    <row r="247" spans="2:14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</row>
    <row r="248" spans="2:14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</row>
    <row r="249" spans="2:14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</row>
    <row r="250" spans="2:14">
      <c r="B250" s="121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</row>
    <row r="251" spans="2:14">
      <c r="B251" s="121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</row>
    <row r="252" spans="2:14">
      <c r="B252" s="122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</row>
    <row r="253" spans="2:14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</row>
    <row r="254" spans="2:14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</row>
    <row r="255" spans="2:14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</row>
    <row r="256" spans="2:14">
      <c r="B256" s="113"/>
      <c r="C256" s="113"/>
      <c r="D256" s="113"/>
      <c r="E256" s="113"/>
      <c r="F256" s="113"/>
      <c r="G256" s="113"/>
      <c r="H256" s="114"/>
      <c r="I256" s="114"/>
      <c r="J256" s="114"/>
      <c r="K256" s="114"/>
      <c r="L256" s="114"/>
      <c r="M256" s="114"/>
      <c r="N256" s="114"/>
    </row>
    <row r="257" spans="2:14">
      <c r="B257" s="113"/>
      <c r="C257" s="113"/>
      <c r="D257" s="113"/>
      <c r="E257" s="113"/>
      <c r="F257" s="113"/>
      <c r="G257" s="113"/>
      <c r="H257" s="114"/>
      <c r="I257" s="114"/>
      <c r="J257" s="114"/>
      <c r="K257" s="114"/>
      <c r="L257" s="114"/>
      <c r="M257" s="114"/>
      <c r="N257" s="114"/>
    </row>
    <row r="258" spans="2:14">
      <c r="B258" s="113"/>
      <c r="C258" s="113"/>
      <c r="D258" s="113"/>
      <c r="E258" s="113"/>
      <c r="F258" s="113"/>
      <c r="G258" s="113"/>
      <c r="H258" s="114"/>
      <c r="I258" s="114"/>
      <c r="J258" s="114"/>
      <c r="K258" s="114"/>
      <c r="L258" s="114"/>
      <c r="M258" s="114"/>
      <c r="N258" s="114"/>
    </row>
    <row r="259" spans="2:14">
      <c r="B259" s="113"/>
      <c r="C259" s="113"/>
      <c r="D259" s="113"/>
      <c r="E259" s="113"/>
      <c r="F259" s="113"/>
      <c r="G259" s="113"/>
      <c r="H259" s="114"/>
      <c r="I259" s="114"/>
      <c r="J259" s="114"/>
      <c r="K259" s="114"/>
      <c r="L259" s="114"/>
      <c r="M259" s="114"/>
      <c r="N259" s="114"/>
    </row>
    <row r="260" spans="2:14">
      <c r="B260" s="113"/>
      <c r="C260" s="113"/>
      <c r="D260" s="113"/>
      <c r="E260" s="113"/>
      <c r="F260" s="113"/>
      <c r="G260" s="113"/>
      <c r="H260" s="114"/>
      <c r="I260" s="114"/>
      <c r="J260" s="114"/>
      <c r="K260" s="114"/>
      <c r="L260" s="114"/>
      <c r="M260" s="114"/>
      <c r="N260" s="114"/>
    </row>
    <row r="261" spans="2:14">
      <c r="B261" s="113"/>
      <c r="C261" s="113"/>
      <c r="D261" s="113"/>
      <c r="E261" s="113"/>
      <c r="F261" s="113"/>
      <c r="G261" s="113"/>
      <c r="H261" s="114"/>
      <c r="I261" s="114"/>
      <c r="J261" s="114"/>
      <c r="K261" s="114"/>
      <c r="L261" s="114"/>
      <c r="M261" s="114"/>
      <c r="N261" s="114"/>
    </row>
    <row r="262" spans="2:14">
      <c r="B262" s="113"/>
      <c r="C262" s="113"/>
      <c r="D262" s="113"/>
      <c r="E262" s="113"/>
      <c r="F262" s="113"/>
      <c r="G262" s="113"/>
      <c r="H262" s="114"/>
      <c r="I262" s="114"/>
      <c r="J262" s="114"/>
      <c r="K262" s="114"/>
      <c r="L262" s="114"/>
      <c r="M262" s="114"/>
      <c r="N262" s="114"/>
    </row>
    <row r="263" spans="2:14">
      <c r="B263" s="113"/>
      <c r="C263" s="113"/>
      <c r="D263" s="113"/>
      <c r="E263" s="113"/>
      <c r="F263" s="113"/>
      <c r="G263" s="113"/>
      <c r="H263" s="114"/>
      <c r="I263" s="114"/>
      <c r="J263" s="114"/>
      <c r="K263" s="114"/>
      <c r="L263" s="114"/>
      <c r="M263" s="114"/>
      <c r="N263" s="114"/>
    </row>
    <row r="264" spans="2:14">
      <c r="B264" s="113"/>
      <c r="C264" s="113"/>
      <c r="D264" s="113"/>
      <c r="E264" s="113"/>
      <c r="F264" s="113"/>
      <c r="G264" s="113"/>
      <c r="H264" s="114"/>
      <c r="I264" s="114"/>
      <c r="J264" s="114"/>
      <c r="K264" s="114"/>
      <c r="L264" s="114"/>
      <c r="M264" s="114"/>
      <c r="N264" s="114"/>
    </row>
    <row r="265" spans="2:14">
      <c r="B265" s="113"/>
      <c r="C265" s="113"/>
      <c r="D265" s="113"/>
      <c r="E265" s="113"/>
      <c r="F265" s="113"/>
      <c r="G265" s="113"/>
      <c r="H265" s="114"/>
      <c r="I265" s="114"/>
      <c r="J265" s="114"/>
      <c r="K265" s="114"/>
      <c r="L265" s="114"/>
      <c r="M265" s="114"/>
      <c r="N265" s="114"/>
    </row>
    <row r="266" spans="2:14">
      <c r="B266" s="113"/>
      <c r="C266" s="113"/>
      <c r="D266" s="113"/>
      <c r="E266" s="113"/>
      <c r="F266" s="113"/>
      <c r="G266" s="113"/>
      <c r="H266" s="114"/>
      <c r="I266" s="114"/>
      <c r="J266" s="114"/>
      <c r="K266" s="114"/>
      <c r="L266" s="114"/>
      <c r="M266" s="114"/>
      <c r="N266" s="114"/>
    </row>
    <row r="267" spans="2:14">
      <c r="B267" s="113"/>
      <c r="C267" s="113"/>
      <c r="D267" s="113"/>
      <c r="E267" s="113"/>
      <c r="F267" s="113"/>
      <c r="G267" s="113"/>
      <c r="H267" s="114"/>
      <c r="I267" s="114"/>
      <c r="J267" s="114"/>
      <c r="K267" s="114"/>
      <c r="L267" s="114"/>
      <c r="M267" s="114"/>
      <c r="N267" s="114"/>
    </row>
    <row r="268" spans="2:14">
      <c r="B268" s="113"/>
      <c r="C268" s="113"/>
      <c r="D268" s="113"/>
      <c r="E268" s="113"/>
      <c r="F268" s="113"/>
      <c r="G268" s="113"/>
      <c r="H268" s="114"/>
      <c r="I268" s="114"/>
      <c r="J268" s="114"/>
      <c r="K268" s="114"/>
      <c r="L268" s="114"/>
      <c r="M268" s="114"/>
      <c r="N268" s="114"/>
    </row>
    <row r="269" spans="2:14">
      <c r="B269" s="113"/>
      <c r="C269" s="113"/>
      <c r="D269" s="113"/>
      <c r="E269" s="113"/>
      <c r="F269" s="113"/>
      <c r="G269" s="113"/>
      <c r="H269" s="114"/>
      <c r="I269" s="114"/>
      <c r="J269" s="114"/>
      <c r="K269" s="114"/>
      <c r="L269" s="114"/>
      <c r="M269" s="114"/>
      <c r="N269" s="114"/>
    </row>
    <row r="270" spans="2:14">
      <c r="B270" s="113"/>
      <c r="C270" s="113"/>
      <c r="D270" s="113"/>
      <c r="E270" s="113"/>
      <c r="F270" s="113"/>
      <c r="G270" s="113"/>
      <c r="H270" s="114"/>
      <c r="I270" s="114"/>
      <c r="J270" s="114"/>
      <c r="K270" s="114"/>
      <c r="L270" s="114"/>
      <c r="M270" s="114"/>
      <c r="N270" s="114"/>
    </row>
    <row r="271" spans="2:14">
      <c r="B271" s="113"/>
      <c r="C271" s="113"/>
      <c r="D271" s="113"/>
      <c r="E271" s="113"/>
      <c r="F271" s="113"/>
      <c r="G271" s="113"/>
      <c r="H271" s="114"/>
      <c r="I271" s="114"/>
      <c r="J271" s="114"/>
      <c r="K271" s="114"/>
      <c r="L271" s="114"/>
      <c r="M271" s="114"/>
      <c r="N271" s="114"/>
    </row>
    <row r="272" spans="2:14">
      <c r="B272" s="113"/>
      <c r="C272" s="113"/>
      <c r="D272" s="113"/>
      <c r="E272" s="113"/>
      <c r="F272" s="113"/>
      <c r="G272" s="113"/>
      <c r="H272" s="114"/>
      <c r="I272" s="114"/>
      <c r="J272" s="114"/>
      <c r="K272" s="114"/>
      <c r="L272" s="114"/>
      <c r="M272" s="114"/>
      <c r="N272" s="114"/>
    </row>
    <row r="273" spans="2:14">
      <c r="B273" s="113"/>
      <c r="C273" s="113"/>
      <c r="D273" s="113"/>
      <c r="E273" s="113"/>
      <c r="F273" s="113"/>
      <c r="G273" s="113"/>
      <c r="H273" s="114"/>
      <c r="I273" s="114"/>
      <c r="J273" s="114"/>
      <c r="K273" s="114"/>
      <c r="L273" s="114"/>
      <c r="M273" s="114"/>
      <c r="N273" s="114"/>
    </row>
    <row r="274" spans="2:14">
      <c r="B274" s="113"/>
      <c r="C274" s="113"/>
      <c r="D274" s="113"/>
      <c r="E274" s="113"/>
      <c r="F274" s="113"/>
      <c r="G274" s="113"/>
      <c r="H274" s="114"/>
      <c r="I274" s="114"/>
      <c r="J274" s="114"/>
      <c r="K274" s="114"/>
      <c r="L274" s="114"/>
      <c r="M274" s="114"/>
      <c r="N274" s="114"/>
    </row>
    <row r="275" spans="2:14">
      <c r="B275" s="113"/>
      <c r="C275" s="113"/>
      <c r="D275" s="113"/>
      <c r="E275" s="113"/>
      <c r="F275" s="113"/>
      <c r="G275" s="113"/>
      <c r="H275" s="114"/>
      <c r="I275" s="114"/>
      <c r="J275" s="114"/>
      <c r="K275" s="114"/>
      <c r="L275" s="114"/>
      <c r="M275" s="114"/>
      <c r="N275" s="114"/>
    </row>
    <row r="276" spans="2:14">
      <c r="B276" s="113"/>
      <c r="C276" s="113"/>
      <c r="D276" s="113"/>
      <c r="E276" s="113"/>
      <c r="F276" s="113"/>
      <c r="G276" s="113"/>
      <c r="H276" s="114"/>
      <c r="I276" s="114"/>
      <c r="J276" s="114"/>
      <c r="K276" s="114"/>
      <c r="L276" s="114"/>
      <c r="M276" s="114"/>
      <c r="N276" s="114"/>
    </row>
    <row r="277" spans="2:14">
      <c r="B277" s="113"/>
      <c r="C277" s="113"/>
      <c r="D277" s="113"/>
      <c r="E277" s="113"/>
      <c r="F277" s="113"/>
      <c r="G277" s="113"/>
      <c r="H277" s="114"/>
      <c r="I277" s="114"/>
      <c r="J277" s="114"/>
      <c r="K277" s="114"/>
      <c r="L277" s="114"/>
      <c r="M277" s="114"/>
      <c r="N277" s="114"/>
    </row>
    <row r="278" spans="2:14">
      <c r="B278" s="113"/>
      <c r="C278" s="113"/>
      <c r="D278" s="113"/>
      <c r="E278" s="113"/>
      <c r="F278" s="113"/>
      <c r="G278" s="113"/>
      <c r="H278" s="114"/>
      <c r="I278" s="114"/>
      <c r="J278" s="114"/>
      <c r="K278" s="114"/>
      <c r="L278" s="114"/>
      <c r="M278" s="114"/>
      <c r="N278" s="114"/>
    </row>
    <row r="279" spans="2:14">
      <c r="B279" s="113"/>
      <c r="C279" s="113"/>
      <c r="D279" s="113"/>
      <c r="E279" s="113"/>
      <c r="F279" s="113"/>
      <c r="G279" s="113"/>
      <c r="H279" s="114"/>
      <c r="I279" s="114"/>
      <c r="J279" s="114"/>
      <c r="K279" s="114"/>
      <c r="L279" s="114"/>
      <c r="M279" s="114"/>
      <c r="N279" s="114"/>
    </row>
    <row r="280" spans="2:14">
      <c r="B280" s="113"/>
      <c r="C280" s="113"/>
      <c r="D280" s="113"/>
      <c r="E280" s="113"/>
      <c r="F280" s="113"/>
      <c r="G280" s="113"/>
      <c r="H280" s="114"/>
      <c r="I280" s="114"/>
      <c r="J280" s="114"/>
      <c r="K280" s="114"/>
      <c r="L280" s="114"/>
      <c r="M280" s="114"/>
      <c r="N280" s="114"/>
    </row>
    <row r="281" spans="2:14">
      <c r="B281" s="113"/>
      <c r="C281" s="113"/>
      <c r="D281" s="113"/>
      <c r="E281" s="113"/>
      <c r="F281" s="113"/>
      <c r="G281" s="113"/>
      <c r="H281" s="114"/>
      <c r="I281" s="114"/>
      <c r="J281" s="114"/>
      <c r="K281" s="114"/>
      <c r="L281" s="114"/>
      <c r="M281" s="114"/>
      <c r="N281" s="114"/>
    </row>
    <row r="282" spans="2:14">
      <c r="B282" s="113"/>
      <c r="C282" s="113"/>
      <c r="D282" s="113"/>
      <c r="E282" s="113"/>
      <c r="F282" s="113"/>
      <c r="G282" s="113"/>
      <c r="H282" s="114"/>
      <c r="I282" s="114"/>
      <c r="J282" s="114"/>
      <c r="K282" s="114"/>
      <c r="L282" s="114"/>
      <c r="M282" s="114"/>
      <c r="N282" s="114"/>
    </row>
    <row r="283" spans="2:14">
      <c r="B283" s="113"/>
      <c r="C283" s="113"/>
      <c r="D283" s="113"/>
      <c r="E283" s="113"/>
      <c r="F283" s="113"/>
      <c r="G283" s="113"/>
      <c r="H283" s="114"/>
      <c r="I283" s="114"/>
      <c r="J283" s="114"/>
      <c r="K283" s="114"/>
      <c r="L283" s="114"/>
      <c r="M283" s="114"/>
      <c r="N283" s="114"/>
    </row>
    <row r="284" spans="2:14">
      <c r="B284" s="113"/>
      <c r="C284" s="113"/>
      <c r="D284" s="113"/>
      <c r="E284" s="113"/>
      <c r="F284" s="113"/>
      <c r="G284" s="113"/>
      <c r="H284" s="114"/>
      <c r="I284" s="114"/>
      <c r="J284" s="114"/>
      <c r="K284" s="114"/>
      <c r="L284" s="114"/>
      <c r="M284" s="114"/>
      <c r="N284" s="114"/>
    </row>
    <row r="285" spans="2:14">
      <c r="B285" s="113"/>
      <c r="C285" s="113"/>
      <c r="D285" s="113"/>
      <c r="E285" s="113"/>
      <c r="F285" s="113"/>
      <c r="G285" s="113"/>
      <c r="H285" s="114"/>
      <c r="I285" s="114"/>
      <c r="J285" s="114"/>
      <c r="K285" s="114"/>
      <c r="L285" s="114"/>
      <c r="M285" s="114"/>
      <c r="N285" s="114"/>
    </row>
    <row r="286" spans="2:14">
      <c r="B286" s="113"/>
      <c r="C286" s="113"/>
      <c r="D286" s="113"/>
      <c r="E286" s="113"/>
      <c r="F286" s="113"/>
      <c r="G286" s="113"/>
      <c r="H286" s="114"/>
      <c r="I286" s="114"/>
      <c r="J286" s="114"/>
      <c r="K286" s="114"/>
      <c r="L286" s="114"/>
      <c r="M286" s="114"/>
      <c r="N286" s="114"/>
    </row>
    <row r="287" spans="2:14">
      <c r="B287" s="113"/>
      <c r="C287" s="113"/>
      <c r="D287" s="113"/>
      <c r="E287" s="113"/>
      <c r="F287" s="113"/>
      <c r="G287" s="113"/>
      <c r="H287" s="114"/>
      <c r="I287" s="114"/>
      <c r="J287" s="114"/>
      <c r="K287" s="114"/>
      <c r="L287" s="114"/>
      <c r="M287" s="114"/>
      <c r="N287" s="114"/>
    </row>
    <row r="288" spans="2:14">
      <c r="B288" s="113"/>
      <c r="C288" s="113"/>
      <c r="D288" s="113"/>
      <c r="E288" s="113"/>
      <c r="F288" s="113"/>
      <c r="G288" s="113"/>
      <c r="H288" s="114"/>
      <c r="I288" s="114"/>
      <c r="J288" s="114"/>
      <c r="K288" s="114"/>
      <c r="L288" s="114"/>
      <c r="M288" s="114"/>
      <c r="N288" s="114"/>
    </row>
    <row r="289" spans="2:14">
      <c r="B289" s="113"/>
      <c r="C289" s="113"/>
      <c r="D289" s="113"/>
      <c r="E289" s="113"/>
      <c r="F289" s="113"/>
      <c r="G289" s="113"/>
      <c r="H289" s="114"/>
      <c r="I289" s="114"/>
      <c r="J289" s="114"/>
      <c r="K289" s="114"/>
      <c r="L289" s="114"/>
      <c r="M289" s="114"/>
      <c r="N289" s="114"/>
    </row>
    <row r="290" spans="2:14">
      <c r="B290" s="113"/>
      <c r="C290" s="113"/>
      <c r="D290" s="113"/>
      <c r="E290" s="113"/>
      <c r="F290" s="113"/>
      <c r="G290" s="113"/>
      <c r="H290" s="114"/>
      <c r="I290" s="114"/>
      <c r="J290" s="114"/>
      <c r="K290" s="114"/>
      <c r="L290" s="114"/>
      <c r="M290" s="114"/>
      <c r="N290" s="114"/>
    </row>
    <row r="291" spans="2:14">
      <c r="B291" s="113"/>
      <c r="C291" s="113"/>
      <c r="D291" s="113"/>
      <c r="E291" s="113"/>
      <c r="F291" s="113"/>
      <c r="G291" s="113"/>
      <c r="H291" s="114"/>
      <c r="I291" s="114"/>
      <c r="J291" s="114"/>
      <c r="K291" s="114"/>
      <c r="L291" s="114"/>
      <c r="M291" s="114"/>
      <c r="N291" s="114"/>
    </row>
    <row r="292" spans="2:14">
      <c r="B292" s="113"/>
      <c r="C292" s="113"/>
      <c r="D292" s="113"/>
      <c r="E292" s="113"/>
      <c r="F292" s="113"/>
      <c r="G292" s="113"/>
      <c r="H292" s="114"/>
      <c r="I292" s="114"/>
      <c r="J292" s="114"/>
      <c r="K292" s="114"/>
      <c r="L292" s="114"/>
      <c r="M292" s="114"/>
      <c r="N292" s="114"/>
    </row>
    <row r="293" spans="2:14">
      <c r="B293" s="113"/>
      <c r="C293" s="113"/>
      <c r="D293" s="113"/>
      <c r="E293" s="113"/>
      <c r="F293" s="113"/>
      <c r="G293" s="113"/>
      <c r="H293" s="114"/>
      <c r="I293" s="114"/>
      <c r="J293" s="114"/>
      <c r="K293" s="114"/>
      <c r="L293" s="114"/>
      <c r="M293" s="114"/>
      <c r="N293" s="114"/>
    </row>
    <row r="294" spans="2:14">
      <c r="B294" s="113"/>
      <c r="C294" s="113"/>
      <c r="D294" s="113"/>
      <c r="E294" s="113"/>
      <c r="F294" s="113"/>
      <c r="G294" s="113"/>
      <c r="H294" s="114"/>
      <c r="I294" s="114"/>
      <c r="J294" s="114"/>
      <c r="K294" s="114"/>
      <c r="L294" s="114"/>
      <c r="M294" s="114"/>
      <c r="N294" s="114"/>
    </row>
    <row r="295" spans="2:14">
      <c r="B295" s="113"/>
      <c r="C295" s="113"/>
      <c r="D295" s="113"/>
      <c r="E295" s="113"/>
      <c r="F295" s="113"/>
      <c r="G295" s="113"/>
      <c r="H295" s="114"/>
      <c r="I295" s="114"/>
      <c r="J295" s="114"/>
      <c r="K295" s="114"/>
      <c r="L295" s="114"/>
      <c r="M295" s="114"/>
      <c r="N295" s="114"/>
    </row>
    <row r="296" spans="2:14">
      <c r="B296" s="113"/>
      <c r="C296" s="113"/>
      <c r="D296" s="113"/>
      <c r="E296" s="113"/>
      <c r="F296" s="113"/>
      <c r="G296" s="113"/>
      <c r="H296" s="114"/>
      <c r="I296" s="114"/>
      <c r="J296" s="114"/>
      <c r="K296" s="114"/>
      <c r="L296" s="114"/>
      <c r="M296" s="114"/>
      <c r="N296" s="114"/>
    </row>
    <row r="297" spans="2:14">
      <c r="B297" s="113"/>
      <c r="C297" s="113"/>
      <c r="D297" s="113"/>
      <c r="E297" s="113"/>
      <c r="F297" s="113"/>
      <c r="G297" s="113"/>
      <c r="H297" s="114"/>
      <c r="I297" s="114"/>
      <c r="J297" s="114"/>
      <c r="K297" s="114"/>
      <c r="L297" s="114"/>
      <c r="M297" s="114"/>
      <c r="N297" s="114"/>
    </row>
    <row r="298" spans="2:14">
      <c r="B298" s="113"/>
      <c r="C298" s="113"/>
      <c r="D298" s="113"/>
      <c r="E298" s="113"/>
      <c r="F298" s="113"/>
      <c r="G298" s="113"/>
      <c r="H298" s="114"/>
      <c r="I298" s="114"/>
      <c r="J298" s="114"/>
      <c r="K298" s="114"/>
      <c r="L298" s="114"/>
      <c r="M298" s="114"/>
      <c r="N298" s="114"/>
    </row>
    <row r="299" spans="2:14">
      <c r="B299" s="113"/>
      <c r="C299" s="113"/>
      <c r="D299" s="113"/>
      <c r="E299" s="113"/>
      <c r="F299" s="113"/>
      <c r="G299" s="113"/>
      <c r="H299" s="114"/>
      <c r="I299" s="114"/>
      <c r="J299" s="114"/>
      <c r="K299" s="114"/>
      <c r="L299" s="114"/>
      <c r="M299" s="114"/>
      <c r="N299" s="114"/>
    </row>
    <row r="300" spans="2:14">
      <c r="B300" s="113"/>
      <c r="C300" s="113"/>
      <c r="D300" s="113"/>
      <c r="E300" s="113"/>
      <c r="F300" s="113"/>
      <c r="G300" s="113"/>
      <c r="H300" s="114"/>
      <c r="I300" s="114"/>
      <c r="J300" s="114"/>
      <c r="K300" s="114"/>
      <c r="L300" s="114"/>
      <c r="M300" s="114"/>
      <c r="N300" s="114"/>
    </row>
    <row r="301" spans="2:14">
      <c r="B301" s="113"/>
      <c r="C301" s="113"/>
      <c r="D301" s="113"/>
      <c r="E301" s="113"/>
      <c r="F301" s="113"/>
      <c r="G301" s="113"/>
      <c r="H301" s="114"/>
      <c r="I301" s="114"/>
      <c r="J301" s="114"/>
      <c r="K301" s="114"/>
      <c r="L301" s="114"/>
      <c r="M301" s="114"/>
      <c r="N301" s="114"/>
    </row>
    <row r="302" spans="2:14">
      <c r="B302" s="113"/>
      <c r="C302" s="113"/>
      <c r="D302" s="113"/>
      <c r="E302" s="113"/>
      <c r="F302" s="113"/>
      <c r="G302" s="113"/>
      <c r="H302" s="114"/>
      <c r="I302" s="114"/>
      <c r="J302" s="114"/>
      <c r="K302" s="114"/>
      <c r="L302" s="114"/>
      <c r="M302" s="114"/>
      <c r="N302" s="114"/>
    </row>
    <row r="303" spans="2:14">
      <c r="B303" s="113"/>
      <c r="C303" s="113"/>
      <c r="D303" s="113"/>
      <c r="E303" s="113"/>
      <c r="F303" s="113"/>
      <c r="G303" s="113"/>
      <c r="H303" s="114"/>
      <c r="I303" s="114"/>
      <c r="J303" s="114"/>
      <c r="K303" s="114"/>
      <c r="L303" s="114"/>
      <c r="M303" s="114"/>
      <c r="N303" s="114"/>
    </row>
    <row r="304" spans="2:14">
      <c r="B304" s="113"/>
      <c r="C304" s="113"/>
      <c r="D304" s="113"/>
      <c r="E304" s="113"/>
      <c r="F304" s="113"/>
      <c r="G304" s="113"/>
      <c r="H304" s="114"/>
      <c r="I304" s="114"/>
      <c r="J304" s="114"/>
      <c r="K304" s="114"/>
      <c r="L304" s="114"/>
      <c r="M304" s="114"/>
      <c r="N304" s="114"/>
    </row>
    <row r="305" spans="2:14">
      <c r="B305" s="113"/>
      <c r="C305" s="113"/>
      <c r="D305" s="113"/>
      <c r="E305" s="113"/>
      <c r="F305" s="113"/>
      <c r="G305" s="113"/>
      <c r="H305" s="114"/>
      <c r="I305" s="114"/>
      <c r="J305" s="114"/>
      <c r="K305" s="114"/>
      <c r="L305" s="114"/>
      <c r="M305" s="114"/>
      <c r="N305" s="114"/>
    </row>
    <row r="306" spans="2:14">
      <c r="B306" s="113"/>
      <c r="C306" s="113"/>
      <c r="D306" s="113"/>
      <c r="E306" s="113"/>
      <c r="F306" s="113"/>
      <c r="G306" s="113"/>
      <c r="H306" s="114"/>
      <c r="I306" s="114"/>
      <c r="J306" s="114"/>
      <c r="K306" s="114"/>
      <c r="L306" s="114"/>
      <c r="M306" s="114"/>
      <c r="N306" s="114"/>
    </row>
    <row r="307" spans="2:14">
      <c r="B307" s="113"/>
      <c r="C307" s="113"/>
      <c r="D307" s="113"/>
      <c r="E307" s="113"/>
      <c r="F307" s="113"/>
      <c r="G307" s="113"/>
      <c r="H307" s="114"/>
      <c r="I307" s="114"/>
      <c r="J307" s="114"/>
      <c r="K307" s="114"/>
      <c r="L307" s="114"/>
      <c r="M307" s="114"/>
      <c r="N307" s="114"/>
    </row>
    <row r="308" spans="2:14">
      <c r="B308" s="113"/>
      <c r="C308" s="113"/>
      <c r="D308" s="113"/>
      <c r="E308" s="113"/>
      <c r="F308" s="113"/>
      <c r="G308" s="113"/>
      <c r="H308" s="114"/>
      <c r="I308" s="114"/>
      <c r="J308" s="114"/>
      <c r="K308" s="114"/>
      <c r="L308" s="114"/>
      <c r="M308" s="114"/>
      <c r="N308" s="114"/>
    </row>
    <row r="309" spans="2:14">
      <c r="B309" s="113"/>
      <c r="C309" s="113"/>
      <c r="D309" s="113"/>
      <c r="E309" s="113"/>
      <c r="F309" s="113"/>
      <c r="G309" s="113"/>
      <c r="H309" s="114"/>
      <c r="I309" s="114"/>
      <c r="J309" s="114"/>
      <c r="K309" s="114"/>
      <c r="L309" s="114"/>
      <c r="M309" s="114"/>
      <c r="N309" s="114"/>
    </row>
    <row r="310" spans="2:14">
      <c r="B310" s="113"/>
      <c r="C310" s="113"/>
      <c r="D310" s="113"/>
      <c r="E310" s="113"/>
      <c r="F310" s="113"/>
      <c r="G310" s="113"/>
      <c r="H310" s="114"/>
      <c r="I310" s="114"/>
      <c r="J310" s="114"/>
      <c r="K310" s="114"/>
      <c r="L310" s="114"/>
      <c r="M310" s="114"/>
      <c r="N310" s="114"/>
    </row>
    <row r="311" spans="2:14">
      <c r="B311" s="113"/>
      <c r="C311" s="113"/>
      <c r="D311" s="113"/>
      <c r="E311" s="113"/>
      <c r="F311" s="113"/>
      <c r="G311" s="113"/>
      <c r="H311" s="114"/>
      <c r="I311" s="114"/>
      <c r="J311" s="114"/>
      <c r="K311" s="114"/>
      <c r="L311" s="114"/>
      <c r="M311" s="114"/>
      <c r="N311" s="114"/>
    </row>
    <row r="312" spans="2:14">
      <c r="B312" s="113"/>
      <c r="C312" s="113"/>
      <c r="D312" s="113"/>
      <c r="E312" s="113"/>
      <c r="F312" s="113"/>
      <c r="G312" s="113"/>
      <c r="H312" s="114"/>
      <c r="I312" s="114"/>
      <c r="J312" s="114"/>
      <c r="K312" s="114"/>
      <c r="L312" s="114"/>
      <c r="M312" s="114"/>
      <c r="N312" s="114"/>
    </row>
    <row r="313" spans="2:14">
      <c r="B313" s="113"/>
      <c r="C313" s="113"/>
      <c r="D313" s="113"/>
      <c r="E313" s="113"/>
      <c r="F313" s="113"/>
      <c r="G313" s="113"/>
      <c r="H313" s="114"/>
      <c r="I313" s="114"/>
      <c r="J313" s="114"/>
      <c r="K313" s="114"/>
      <c r="L313" s="114"/>
      <c r="M313" s="114"/>
      <c r="N313" s="114"/>
    </row>
    <row r="314" spans="2:14">
      <c r="B314" s="113"/>
      <c r="C314" s="113"/>
      <c r="D314" s="113"/>
      <c r="E314" s="113"/>
      <c r="F314" s="113"/>
      <c r="G314" s="113"/>
      <c r="H314" s="114"/>
      <c r="I314" s="114"/>
      <c r="J314" s="114"/>
      <c r="K314" s="114"/>
      <c r="L314" s="114"/>
      <c r="M314" s="114"/>
      <c r="N314" s="114"/>
    </row>
    <row r="315" spans="2:14">
      <c r="B315" s="113"/>
      <c r="C315" s="113"/>
      <c r="D315" s="113"/>
      <c r="E315" s="113"/>
      <c r="F315" s="113"/>
      <c r="G315" s="113"/>
      <c r="H315" s="114"/>
      <c r="I315" s="114"/>
      <c r="J315" s="114"/>
      <c r="K315" s="114"/>
      <c r="L315" s="114"/>
      <c r="M315" s="114"/>
      <c r="N315" s="114"/>
    </row>
    <row r="316" spans="2:14">
      <c r="B316" s="113"/>
      <c r="C316" s="113"/>
      <c r="D316" s="113"/>
      <c r="E316" s="113"/>
      <c r="F316" s="113"/>
      <c r="G316" s="113"/>
      <c r="H316" s="114"/>
      <c r="I316" s="114"/>
      <c r="J316" s="114"/>
      <c r="K316" s="114"/>
      <c r="L316" s="114"/>
      <c r="M316" s="114"/>
      <c r="N316" s="114"/>
    </row>
    <row r="317" spans="2:14">
      <c r="B317" s="113"/>
      <c r="C317" s="113"/>
      <c r="D317" s="113"/>
      <c r="E317" s="113"/>
      <c r="F317" s="113"/>
      <c r="G317" s="113"/>
      <c r="H317" s="114"/>
      <c r="I317" s="114"/>
      <c r="J317" s="114"/>
      <c r="K317" s="114"/>
      <c r="L317" s="114"/>
      <c r="M317" s="114"/>
      <c r="N317" s="114"/>
    </row>
    <row r="318" spans="2:14">
      <c r="B318" s="113"/>
      <c r="C318" s="113"/>
      <c r="D318" s="113"/>
      <c r="E318" s="113"/>
      <c r="F318" s="113"/>
      <c r="G318" s="113"/>
      <c r="H318" s="114"/>
      <c r="I318" s="114"/>
      <c r="J318" s="114"/>
      <c r="K318" s="114"/>
      <c r="L318" s="114"/>
      <c r="M318" s="114"/>
      <c r="N318" s="114"/>
    </row>
    <row r="319" spans="2:14">
      <c r="B319" s="113"/>
      <c r="C319" s="113"/>
      <c r="D319" s="113"/>
      <c r="E319" s="113"/>
      <c r="F319" s="113"/>
      <c r="G319" s="113"/>
      <c r="H319" s="114"/>
      <c r="I319" s="114"/>
      <c r="J319" s="114"/>
      <c r="K319" s="114"/>
      <c r="L319" s="114"/>
      <c r="M319" s="114"/>
      <c r="N319" s="114"/>
    </row>
    <row r="320" spans="2:14">
      <c r="B320" s="113"/>
      <c r="C320" s="113"/>
      <c r="D320" s="113"/>
      <c r="E320" s="113"/>
      <c r="F320" s="113"/>
      <c r="G320" s="113"/>
      <c r="H320" s="114"/>
      <c r="I320" s="114"/>
      <c r="J320" s="114"/>
      <c r="K320" s="114"/>
      <c r="L320" s="114"/>
      <c r="M320" s="114"/>
      <c r="N320" s="114"/>
    </row>
    <row r="321" spans="2:14">
      <c r="B321" s="113"/>
      <c r="C321" s="113"/>
      <c r="D321" s="113"/>
      <c r="E321" s="113"/>
      <c r="F321" s="113"/>
      <c r="G321" s="113"/>
      <c r="H321" s="114"/>
      <c r="I321" s="114"/>
      <c r="J321" s="114"/>
      <c r="K321" s="114"/>
      <c r="L321" s="114"/>
      <c r="M321" s="114"/>
      <c r="N321" s="114"/>
    </row>
    <row r="322" spans="2:14">
      <c r="B322" s="113"/>
      <c r="C322" s="113"/>
      <c r="D322" s="113"/>
      <c r="E322" s="113"/>
      <c r="F322" s="113"/>
      <c r="G322" s="113"/>
      <c r="H322" s="114"/>
      <c r="I322" s="114"/>
      <c r="J322" s="114"/>
      <c r="K322" s="114"/>
      <c r="L322" s="114"/>
      <c r="M322" s="114"/>
      <c r="N322" s="114"/>
    </row>
    <row r="323" spans="2:14">
      <c r="B323" s="113"/>
      <c r="C323" s="113"/>
      <c r="D323" s="113"/>
      <c r="E323" s="113"/>
      <c r="F323" s="113"/>
      <c r="G323" s="113"/>
      <c r="H323" s="114"/>
      <c r="I323" s="114"/>
      <c r="J323" s="114"/>
      <c r="K323" s="114"/>
      <c r="L323" s="114"/>
      <c r="M323" s="114"/>
      <c r="N323" s="114"/>
    </row>
    <row r="324" spans="2:14">
      <c r="B324" s="113"/>
      <c r="C324" s="113"/>
      <c r="D324" s="113"/>
      <c r="E324" s="113"/>
      <c r="F324" s="113"/>
      <c r="G324" s="113"/>
      <c r="H324" s="114"/>
      <c r="I324" s="114"/>
      <c r="J324" s="114"/>
      <c r="K324" s="114"/>
      <c r="L324" s="114"/>
      <c r="M324" s="114"/>
      <c r="N324" s="114"/>
    </row>
    <row r="325" spans="2:14">
      <c r="B325" s="113"/>
      <c r="C325" s="113"/>
      <c r="D325" s="113"/>
      <c r="E325" s="113"/>
      <c r="F325" s="113"/>
      <c r="G325" s="113"/>
      <c r="H325" s="114"/>
      <c r="I325" s="114"/>
      <c r="J325" s="114"/>
      <c r="K325" s="114"/>
      <c r="L325" s="114"/>
      <c r="M325" s="114"/>
      <c r="N325" s="114"/>
    </row>
    <row r="326" spans="2:14">
      <c r="B326" s="113"/>
      <c r="C326" s="113"/>
      <c r="D326" s="113"/>
      <c r="E326" s="113"/>
      <c r="F326" s="113"/>
      <c r="G326" s="113"/>
      <c r="H326" s="114"/>
      <c r="I326" s="114"/>
      <c r="J326" s="114"/>
      <c r="K326" s="114"/>
      <c r="L326" s="114"/>
      <c r="M326" s="114"/>
      <c r="N326" s="114"/>
    </row>
    <row r="327" spans="2:14">
      <c r="B327" s="113"/>
      <c r="C327" s="113"/>
      <c r="D327" s="113"/>
      <c r="E327" s="113"/>
      <c r="F327" s="113"/>
      <c r="G327" s="113"/>
      <c r="H327" s="114"/>
      <c r="I327" s="114"/>
      <c r="J327" s="114"/>
      <c r="K327" s="114"/>
      <c r="L327" s="114"/>
      <c r="M327" s="114"/>
      <c r="N327" s="114"/>
    </row>
    <row r="328" spans="2:14">
      <c r="B328" s="113"/>
      <c r="C328" s="113"/>
      <c r="D328" s="113"/>
      <c r="E328" s="113"/>
      <c r="F328" s="113"/>
      <c r="G328" s="113"/>
      <c r="H328" s="114"/>
      <c r="I328" s="114"/>
      <c r="J328" s="114"/>
      <c r="K328" s="114"/>
      <c r="L328" s="114"/>
      <c r="M328" s="114"/>
      <c r="N328" s="114"/>
    </row>
    <row r="329" spans="2:14">
      <c r="B329" s="113"/>
      <c r="C329" s="113"/>
      <c r="D329" s="113"/>
      <c r="E329" s="113"/>
      <c r="F329" s="113"/>
      <c r="G329" s="113"/>
      <c r="H329" s="114"/>
      <c r="I329" s="114"/>
      <c r="J329" s="114"/>
      <c r="K329" s="114"/>
      <c r="L329" s="114"/>
      <c r="M329" s="114"/>
      <c r="N329" s="114"/>
    </row>
    <row r="330" spans="2:14">
      <c r="B330" s="113"/>
      <c r="C330" s="113"/>
      <c r="D330" s="113"/>
      <c r="E330" s="113"/>
      <c r="F330" s="113"/>
      <c r="G330" s="113"/>
      <c r="H330" s="114"/>
      <c r="I330" s="114"/>
      <c r="J330" s="114"/>
      <c r="K330" s="114"/>
      <c r="L330" s="114"/>
      <c r="M330" s="114"/>
      <c r="N330" s="114"/>
    </row>
    <row r="331" spans="2:14">
      <c r="B331" s="113"/>
      <c r="C331" s="113"/>
      <c r="D331" s="113"/>
      <c r="E331" s="113"/>
      <c r="F331" s="113"/>
      <c r="G331" s="113"/>
      <c r="H331" s="114"/>
      <c r="I331" s="114"/>
      <c r="J331" s="114"/>
      <c r="K331" s="114"/>
      <c r="L331" s="114"/>
      <c r="M331" s="114"/>
      <c r="N331" s="114"/>
    </row>
    <row r="332" spans="2:14">
      <c r="B332" s="113"/>
      <c r="C332" s="113"/>
      <c r="D332" s="113"/>
      <c r="E332" s="113"/>
      <c r="F332" s="113"/>
      <c r="G332" s="113"/>
      <c r="H332" s="114"/>
      <c r="I332" s="114"/>
      <c r="J332" s="114"/>
      <c r="K332" s="114"/>
      <c r="L332" s="114"/>
      <c r="M332" s="114"/>
      <c r="N332" s="114"/>
    </row>
    <row r="333" spans="2:14">
      <c r="B333" s="113"/>
      <c r="C333" s="113"/>
      <c r="D333" s="113"/>
      <c r="E333" s="113"/>
      <c r="F333" s="113"/>
      <c r="G333" s="113"/>
      <c r="H333" s="114"/>
      <c r="I333" s="114"/>
      <c r="J333" s="114"/>
      <c r="K333" s="114"/>
      <c r="L333" s="114"/>
      <c r="M333" s="114"/>
      <c r="N333" s="114"/>
    </row>
    <row r="334" spans="2:14">
      <c r="B334" s="113"/>
      <c r="C334" s="113"/>
      <c r="D334" s="113"/>
      <c r="E334" s="113"/>
      <c r="F334" s="113"/>
      <c r="G334" s="113"/>
      <c r="H334" s="114"/>
      <c r="I334" s="114"/>
      <c r="J334" s="114"/>
      <c r="K334" s="114"/>
      <c r="L334" s="114"/>
      <c r="M334" s="114"/>
      <c r="N334" s="114"/>
    </row>
    <row r="335" spans="2:14">
      <c r="B335" s="113"/>
      <c r="C335" s="113"/>
      <c r="D335" s="113"/>
      <c r="E335" s="113"/>
      <c r="F335" s="113"/>
      <c r="G335" s="113"/>
      <c r="H335" s="114"/>
      <c r="I335" s="114"/>
      <c r="J335" s="114"/>
      <c r="K335" s="114"/>
      <c r="L335" s="114"/>
      <c r="M335" s="114"/>
      <c r="N335" s="114"/>
    </row>
    <row r="336" spans="2:14">
      <c r="B336" s="113"/>
      <c r="C336" s="113"/>
      <c r="D336" s="113"/>
      <c r="E336" s="113"/>
      <c r="F336" s="113"/>
      <c r="G336" s="113"/>
      <c r="H336" s="114"/>
      <c r="I336" s="114"/>
      <c r="J336" s="114"/>
      <c r="K336" s="114"/>
      <c r="L336" s="114"/>
      <c r="M336" s="114"/>
      <c r="N336" s="114"/>
    </row>
    <row r="337" spans="2:14">
      <c r="B337" s="113"/>
      <c r="C337" s="113"/>
      <c r="D337" s="113"/>
      <c r="E337" s="113"/>
      <c r="F337" s="113"/>
      <c r="G337" s="113"/>
      <c r="H337" s="114"/>
      <c r="I337" s="114"/>
      <c r="J337" s="114"/>
      <c r="K337" s="114"/>
      <c r="L337" s="114"/>
      <c r="M337" s="114"/>
      <c r="N337" s="114"/>
    </row>
    <row r="338" spans="2:14">
      <c r="B338" s="113"/>
      <c r="C338" s="113"/>
      <c r="D338" s="113"/>
      <c r="E338" s="113"/>
      <c r="F338" s="113"/>
      <c r="G338" s="113"/>
      <c r="H338" s="114"/>
      <c r="I338" s="114"/>
      <c r="J338" s="114"/>
      <c r="K338" s="114"/>
      <c r="L338" s="114"/>
      <c r="M338" s="114"/>
      <c r="N338" s="114"/>
    </row>
    <row r="339" spans="2:14">
      <c r="B339" s="113"/>
      <c r="C339" s="113"/>
      <c r="D339" s="113"/>
      <c r="E339" s="113"/>
      <c r="F339" s="113"/>
      <c r="G339" s="113"/>
      <c r="H339" s="114"/>
      <c r="I339" s="114"/>
      <c r="J339" s="114"/>
      <c r="K339" s="114"/>
      <c r="L339" s="114"/>
      <c r="M339" s="114"/>
      <c r="N339" s="114"/>
    </row>
    <row r="340" spans="2:14">
      <c r="B340" s="113"/>
      <c r="C340" s="113"/>
      <c r="D340" s="113"/>
      <c r="E340" s="113"/>
      <c r="F340" s="113"/>
      <c r="G340" s="113"/>
      <c r="H340" s="114"/>
      <c r="I340" s="114"/>
      <c r="J340" s="114"/>
      <c r="K340" s="114"/>
      <c r="L340" s="114"/>
      <c r="M340" s="114"/>
      <c r="N340" s="114"/>
    </row>
    <row r="341" spans="2:14">
      <c r="B341" s="113"/>
      <c r="C341" s="113"/>
      <c r="D341" s="113"/>
      <c r="E341" s="113"/>
      <c r="F341" s="113"/>
      <c r="G341" s="113"/>
      <c r="H341" s="114"/>
      <c r="I341" s="114"/>
      <c r="J341" s="114"/>
      <c r="K341" s="114"/>
      <c r="L341" s="114"/>
      <c r="M341" s="114"/>
      <c r="N341" s="114"/>
    </row>
    <row r="342" spans="2:14">
      <c r="B342" s="113"/>
      <c r="C342" s="113"/>
      <c r="D342" s="113"/>
      <c r="E342" s="113"/>
      <c r="F342" s="113"/>
      <c r="G342" s="113"/>
      <c r="H342" s="114"/>
      <c r="I342" s="114"/>
      <c r="J342" s="114"/>
      <c r="K342" s="114"/>
      <c r="L342" s="114"/>
      <c r="M342" s="114"/>
      <c r="N342" s="114"/>
    </row>
    <row r="343" spans="2:14">
      <c r="B343" s="113"/>
      <c r="C343" s="113"/>
      <c r="D343" s="113"/>
      <c r="E343" s="113"/>
      <c r="F343" s="113"/>
      <c r="G343" s="113"/>
      <c r="H343" s="114"/>
      <c r="I343" s="114"/>
      <c r="J343" s="114"/>
      <c r="K343" s="114"/>
      <c r="L343" s="114"/>
      <c r="M343" s="114"/>
      <c r="N343" s="114"/>
    </row>
    <row r="344" spans="2:14">
      <c r="B344" s="113"/>
      <c r="C344" s="113"/>
      <c r="D344" s="113"/>
      <c r="E344" s="113"/>
      <c r="F344" s="113"/>
      <c r="G344" s="113"/>
      <c r="H344" s="114"/>
      <c r="I344" s="114"/>
      <c r="J344" s="114"/>
      <c r="K344" s="114"/>
      <c r="L344" s="114"/>
      <c r="M344" s="114"/>
      <c r="N344" s="114"/>
    </row>
    <row r="345" spans="2:14">
      <c r="B345" s="113"/>
      <c r="C345" s="113"/>
      <c r="D345" s="113"/>
      <c r="E345" s="113"/>
      <c r="F345" s="113"/>
      <c r="G345" s="113"/>
      <c r="H345" s="114"/>
      <c r="I345" s="114"/>
      <c r="J345" s="114"/>
      <c r="K345" s="114"/>
      <c r="L345" s="114"/>
      <c r="M345" s="114"/>
      <c r="N345" s="114"/>
    </row>
    <row r="346" spans="2:14">
      <c r="B346" s="113"/>
      <c r="C346" s="113"/>
      <c r="D346" s="113"/>
      <c r="E346" s="113"/>
      <c r="F346" s="113"/>
      <c r="G346" s="113"/>
      <c r="H346" s="114"/>
      <c r="I346" s="114"/>
      <c r="J346" s="114"/>
      <c r="K346" s="114"/>
      <c r="L346" s="114"/>
      <c r="M346" s="114"/>
      <c r="N346" s="114"/>
    </row>
    <row r="347" spans="2:14">
      <c r="B347" s="113"/>
      <c r="C347" s="113"/>
      <c r="D347" s="113"/>
      <c r="E347" s="113"/>
      <c r="F347" s="113"/>
      <c r="G347" s="113"/>
      <c r="H347" s="114"/>
      <c r="I347" s="114"/>
      <c r="J347" s="114"/>
      <c r="K347" s="114"/>
      <c r="L347" s="114"/>
      <c r="M347" s="114"/>
      <c r="N347" s="114"/>
    </row>
    <row r="348" spans="2:14">
      <c r="B348" s="113"/>
      <c r="C348" s="113"/>
      <c r="D348" s="113"/>
      <c r="E348" s="113"/>
      <c r="F348" s="113"/>
      <c r="G348" s="113"/>
      <c r="H348" s="114"/>
      <c r="I348" s="114"/>
      <c r="J348" s="114"/>
      <c r="K348" s="114"/>
      <c r="L348" s="114"/>
      <c r="M348" s="114"/>
      <c r="N348" s="114"/>
    </row>
    <row r="349" spans="2:14">
      <c r="B349" s="113"/>
      <c r="C349" s="113"/>
      <c r="D349" s="113"/>
      <c r="E349" s="113"/>
      <c r="F349" s="113"/>
      <c r="G349" s="113"/>
      <c r="H349" s="114"/>
      <c r="I349" s="114"/>
      <c r="J349" s="114"/>
      <c r="K349" s="114"/>
      <c r="L349" s="114"/>
      <c r="M349" s="114"/>
      <c r="N349" s="114"/>
    </row>
    <row r="350" spans="2:14">
      <c r="B350" s="113"/>
      <c r="C350" s="113"/>
      <c r="D350" s="113"/>
      <c r="E350" s="113"/>
      <c r="F350" s="113"/>
      <c r="G350" s="113"/>
      <c r="H350" s="114"/>
      <c r="I350" s="114"/>
      <c r="J350" s="114"/>
      <c r="K350" s="114"/>
      <c r="L350" s="114"/>
      <c r="M350" s="114"/>
      <c r="N350" s="114"/>
    </row>
    <row r="351" spans="2:14">
      <c r="B351" s="113"/>
      <c r="C351" s="113"/>
      <c r="D351" s="113"/>
      <c r="E351" s="113"/>
      <c r="F351" s="113"/>
      <c r="G351" s="113"/>
      <c r="H351" s="114"/>
      <c r="I351" s="114"/>
      <c r="J351" s="114"/>
      <c r="K351" s="114"/>
      <c r="L351" s="114"/>
      <c r="M351" s="114"/>
      <c r="N351" s="114"/>
    </row>
    <row r="352" spans="2:14">
      <c r="B352" s="113"/>
      <c r="C352" s="113"/>
      <c r="D352" s="113"/>
      <c r="E352" s="113"/>
      <c r="F352" s="113"/>
      <c r="G352" s="113"/>
      <c r="H352" s="114"/>
      <c r="I352" s="114"/>
      <c r="J352" s="114"/>
      <c r="K352" s="114"/>
      <c r="L352" s="114"/>
      <c r="M352" s="114"/>
      <c r="N352" s="114"/>
    </row>
    <row r="353" spans="2:14">
      <c r="B353" s="113"/>
      <c r="C353" s="113"/>
      <c r="D353" s="113"/>
      <c r="E353" s="113"/>
      <c r="F353" s="113"/>
      <c r="G353" s="113"/>
      <c r="H353" s="114"/>
      <c r="I353" s="114"/>
      <c r="J353" s="114"/>
      <c r="K353" s="114"/>
      <c r="L353" s="114"/>
      <c r="M353" s="114"/>
      <c r="N353" s="114"/>
    </row>
    <row r="354" spans="2:14">
      <c r="B354" s="113"/>
      <c r="C354" s="113"/>
      <c r="D354" s="113"/>
      <c r="E354" s="113"/>
      <c r="F354" s="113"/>
      <c r="G354" s="113"/>
      <c r="H354" s="114"/>
      <c r="I354" s="114"/>
      <c r="J354" s="114"/>
      <c r="K354" s="114"/>
      <c r="L354" s="114"/>
      <c r="M354" s="114"/>
      <c r="N354" s="114"/>
    </row>
    <row r="355" spans="2:14">
      <c r="B355" s="113"/>
      <c r="C355" s="113"/>
      <c r="D355" s="113"/>
      <c r="E355" s="113"/>
      <c r="F355" s="113"/>
      <c r="G355" s="113"/>
      <c r="H355" s="114"/>
      <c r="I355" s="114"/>
      <c r="J355" s="114"/>
      <c r="K355" s="114"/>
      <c r="L355" s="114"/>
      <c r="M355" s="114"/>
      <c r="N355" s="114"/>
    </row>
    <row r="356" spans="2:14">
      <c r="B356" s="113"/>
      <c r="C356" s="113"/>
      <c r="D356" s="113"/>
      <c r="E356" s="113"/>
      <c r="F356" s="113"/>
      <c r="G356" s="113"/>
      <c r="H356" s="114"/>
      <c r="I356" s="114"/>
      <c r="J356" s="114"/>
      <c r="K356" s="114"/>
      <c r="L356" s="114"/>
      <c r="M356" s="114"/>
      <c r="N356" s="114"/>
    </row>
    <row r="357" spans="2:14">
      <c r="B357" s="113"/>
      <c r="C357" s="113"/>
      <c r="D357" s="113"/>
      <c r="E357" s="113"/>
      <c r="F357" s="113"/>
      <c r="G357" s="113"/>
      <c r="H357" s="114"/>
      <c r="I357" s="114"/>
      <c r="J357" s="114"/>
      <c r="K357" s="114"/>
      <c r="L357" s="114"/>
      <c r="M357" s="114"/>
      <c r="N357" s="114"/>
    </row>
    <row r="358" spans="2:14">
      <c r="B358" s="113"/>
      <c r="C358" s="113"/>
      <c r="D358" s="113"/>
      <c r="E358" s="113"/>
      <c r="F358" s="113"/>
      <c r="G358" s="113"/>
      <c r="H358" s="114"/>
      <c r="I358" s="114"/>
      <c r="J358" s="114"/>
      <c r="K358" s="114"/>
      <c r="L358" s="114"/>
      <c r="M358" s="114"/>
      <c r="N358" s="114"/>
    </row>
    <row r="359" spans="2:14">
      <c r="B359" s="113"/>
      <c r="C359" s="113"/>
      <c r="D359" s="113"/>
      <c r="E359" s="113"/>
      <c r="F359" s="113"/>
      <c r="G359" s="113"/>
      <c r="H359" s="114"/>
      <c r="I359" s="114"/>
      <c r="J359" s="114"/>
      <c r="K359" s="114"/>
      <c r="L359" s="114"/>
      <c r="M359" s="114"/>
      <c r="N359" s="114"/>
    </row>
    <row r="360" spans="2:14">
      <c r="B360" s="113"/>
      <c r="C360" s="113"/>
      <c r="D360" s="113"/>
      <c r="E360" s="113"/>
      <c r="F360" s="113"/>
      <c r="G360" s="113"/>
      <c r="H360" s="114"/>
      <c r="I360" s="114"/>
      <c r="J360" s="114"/>
      <c r="K360" s="114"/>
      <c r="L360" s="114"/>
      <c r="M360" s="114"/>
      <c r="N360" s="114"/>
    </row>
    <row r="361" spans="2:14">
      <c r="B361" s="113"/>
      <c r="C361" s="113"/>
      <c r="D361" s="113"/>
      <c r="E361" s="113"/>
      <c r="F361" s="113"/>
      <c r="G361" s="113"/>
      <c r="H361" s="114"/>
      <c r="I361" s="114"/>
      <c r="J361" s="114"/>
      <c r="K361" s="114"/>
      <c r="L361" s="114"/>
      <c r="M361" s="114"/>
      <c r="N361" s="114"/>
    </row>
    <row r="362" spans="2:14">
      <c r="B362" s="113"/>
      <c r="C362" s="113"/>
      <c r="D362" s="113"/>
      <c r="E362" s="113"/>
      <c r="F362" s="113"/>
      <c r="G362" s="113"/>
      <c r="H362" s="114"/>
      <c r="I362" s="114"/>
      <c r="J362" s="114"/>
      <c r="K362" s="114"/>
      <c r="L362" s="114"/>
      <c r="M362" s="114"/>
      <c r="N362" s="114"/>
    </row>
    <row r="363" spans="2:14">
      <c r="B363" s="113"/>
      <c r="C363" s="113"/>
      <c r="D363" s="113"/>
      <c r="E363" s="113"/>
      <c r="F363" s="113"/>
      <c r="G363" s="113"/>
      <c r="H363" s="114"/>
      <c r="I363" s="114"/>
      <c r="J363" s="114"/>
      <c r="K363" s="114"/>
      <c r="L363" s="114"/>
      <c r="M363" s="114"/>
      <c r="N363" s="114"/>
    </row>
    <row r="364" spans="2:14">
      <c r="B364" s="113"/>
      <c r="C364" s="113"/>
      <c r="D364" s="113"/>
      <c r="E364" s="113"/>
      <c r="F364" s="113"/>
      <c r="G364" s="113"/>
      <c r="H364" s="114"/>
      <c r="I364" s="114"/>
      <c r="J364" s="114"/>
      <c r="K364" s="114"/>
      <c r="L364" s="114"/>
      <c r="M364" s="114"/>
      <c r="N364" s="114"/>
    </row>
    <row r="365" spans="2:14">
      <c r="B365" s="113"/>
      <c r="C365" s="113"/>
      <c r="D365" s="113"/>
      <c r="E365" s="113"/>
      <c r="F365" s="113"/>
      <c r="G365" s="113"/>
      <c r="H365" s="114"/>
      <c r="I365" s="114"/>
      <c r="J365" s="114"/>
      <c r="K365" s="114"/>
      <c r="L365" s="114"/>
      <c r="M365" s="114"/>
      <c r="N365" s="114"/>
    </row>
    <row r="366" spans="2:14">
      <c r="B366" s="113"/>
      <c r="C366" s="113"/>
      <c r="D366" s="113"/>
      <c r="E366" s="113"/>
      <c r="F366" s="113"/>
      <c r="G366" s="113"/>
      <c r="H366" s="114"/>
      <c r="I366" s="114"/>
      <c r="J366" s="114"/>
      <c r="K366" s="114"/>
      <c r="L366" s="114"/>
      <c r="M366" s="114"/>
      <c r="N366" s="114"/>
    </row>
    <row r="367" spans="2:14">
      <c r="B367" s="113"/>
      <c r="C367" s="113"/>
      <c r="D367" s="113"/>
      <c r="E367" s="113"/>
      <c r="F367" s="113"/>
      <c r="G367" s="113"/>
      <c r="H367" s="114"/>
      <c r="I367" s="114"/>
      <c r="J367" s="114"/>
      <c r="K367" s="114"/>
      <c r="L367" s="114"/>
      <c r="M367" s="114"/>
      <c r="N367" s="114"/>
    </row>
    <row r="368" spans="2:14">
      <c r="B368" s="113"/>
      <c r="C368" s="113"/>
      <c r="D368" s="113"/>
      <c r="E368" s="113"/>
      <c r="F368" s="113"/>
      <c r="G368" s="113"/>
      <c r="H368" s="114"/>
      <c r="I368" s="114"/>
      <c r="J368" s="114"/>
      <c r="K368" s="114"/>
      <c r="L368" s="114"/>
      <c r="M368" s="114"/>
      <c r="N368" s="114"/>
    </row>
    <row r="369" spans="2:14">
      <c r="B369" s="113"/>
      <c r="C369" s="113"/>
      <c r="D369" s="113"/>
      <c r="E369" s="113"/>
      <c r="F369" s="113"/>
      <c r="G369" s="113"/>
      <c r="H369" s="114"/>
      <c r="I369" s="114"/>
      <c r="J369" s="114"/>
      <c r="K369" s="114"/>
      <c r="L369" s="114"/>
      <c r="M369" s="114"/>
      <c r="N369" s="114"/>
    </row>
    <row r="370" spans="2:14">
      <c r="B370" s="113"/>
      <c r="C370" s="113"/>
      <c r="D370" s="113"/>
      <c r="E370" s="113"/>
      <c r="F370" s="113"/>
      <c r="G370" s="113"/>
      <c r="H370" s="114"/>
      <c r="I370" s="114"/>
      <c r="J370" s="114"/>
      <c r="K370" s="114"/>
      <c r="L370" s="114"/>
      <c r="M370" s="114"/>
      <c r="N370" s="114"/>
    </row>
    <row r="371" spans="2:14">
      <c r="B371" s="113"/>
      <c r="C371" s="113"/>
      <c r="D371" s="113"/>
      <c r="E371" s="113"/>
      <c r="F371" s="113"/>
      <c r="G371" s="113"/>
      <c r="H371" s="114"/>
      <c r="I371" s="114"/>
      <c r="J371" s="114"/>
      <c r="K371" s="114"/>
      <c r="L371" s="114"/>
      <c r="M371" s="114"/>
      <c r="N371" s="114"/>
    </row>
    <row r="372" spans="2:14">
      <c r="B372" s="113"/>
      <c r="C372" s="113"/>
      <c r="D372" s="113"/>
      <c r="E372" s="113"/>
      <c r="F372" s="113"/>
      <c r="G372" s="113"/>
      <c r="H372" s="114"/>
      <c r="I372" s="114"/>
      <c r="J372" s="114"/>
      <c r="K372" s="114"/>
      <c r="L372" s="114"/>
      <c r="M372" s="114"/>
      <c r="N372" s="114"/>
    </row>
    <row r="373" spans="2:14">
      <c r="B373" s="113"/>
      <c r="C373" s="113"/>
      <c r="D373" s="113"/>
      <c r="E373" s="113"/>
      <c r="F373" s="113"/>
      <c r="G373" s="113"/>
      <c r="H373" s="114"/>
      <c r="I373" s="114"/>
      <c r="J373" s="114"/>
      <c r="K373" s="114"/>
      <c r="L373" s="114"/>
      <c r="M373" s="114"/>
      <c r="N373" s="114"/>
    </row>
    <row r="374" spans="2:14">
      <c r="B374" s="113"/>
      <c r="C374" s="113"/>
      <c r="D374" s="113"/>
      <c r="E374" s="113"/>
      <c r="F374" s="113"/>
      <c r="G374" s="113"/>
      <c r="H374" s="114"/>
      <c r="I374" s="114"/>
      <c r="J374" s="114"/>
      <c r="K374" s="114"/>
      <c r="L374" s="114"/>
      <c r="M374" s="114"/>
      <c r="N374" s="114"/>
    </row>
    <row r="375" spans="2:14">
      <c r="B375" s="113"/>
      <c r="C375" s="113"/>
      <c r="D375" s="113"/>
      <c r="E375" s="113"/>
      <c r="F375" s="113"/>
      <c r="G375" s="113"/>
      <c r="H375" s="114"/>
      <c r="I375" s="114"/>
      <c r="J375" s="114"/>
      <c r="K375" s="114"/>
      <c r="L375" s="114"/>
      <c r="M375" s="114"/>
      <c r="N375" s="114"/>
    </row>
    <row r="376" spans="2:14">
      <c r="B376" s="113"/>
      <c r="C376" s="113"/>
      <c r="D376" s="113"/>
      <c r="E376" s="113"/>
      <c r="F376" s="113"/>
      <c r="G376" s="113"/>
      <c r="H376" s="114"/>
      <c r="I376" s="114"/>
      <c r="J376" s="114"/>
      <c r="K376" s="114"/>
      <c r="L376" s="114"/>
      <c r="M376" s="114"/>
      <c r="N376" s="114"/>
    </row>
    <row r="377" spans="2:14">
      <c r="B377" s="113"/>
      <c r="C377" s="113"/>
      <c r="D377" s="113"/>
      <c r="E377" s="113"/>
      <c r="F377" s="113"/>
      <c r="G377" s="113"/>
      <c r="H377" s="114"/>
      <c r="I377" s="114"/>
      <c r="J377" s="114"/>
      <c r="K377" s="114"/>
      <c r="L377" s="114"/>
      <c r="M377" s="114"/>
      <c r="N377" s="114"/>
    </row>
    <row r="378" spans="2:14">
      <c r="B378" s="113"/>
      <c r="C378" s="113"/>
      <c r="D378" s="113"/>
      <c r="E378" s="113"/>
      <c r="F378" s="113"/>
      <c r="G378" s="113"/>
      <c r="H378" s="114"/>
      <c r="I378" s="114"/>
      <c r="J378" s="114"/>
      <c r="K378" s="114"/>
      <c r="L378" s="114"/>
      <c r="M378" s="114"/>
      <c r="N378" s="114"/>
    </row>
    <row r="379" spans="2:14">
      <c r="B379" s="113"/>
      <c r="C379" s="113"/>
      <c r="D379" s="113"/>
      <c r="E379" s="113"/>
      <c r="F379" s="113"/>
      <c r="G379" s="113"/>
      <c r="H379" s="114"/>
      <c r="I379" s="114"/>
      <c r="J379" s="114"/>
      <c r="K379" s="114"/>
      <c r="L379" s="114"/>
      <c r="M379" s="114"/>
      <c r="N379" s="114"/>
    </row>
    <row r="380" spans="2:14">
      <c r="B380" s="113"/>
      <c r="C380" s="113"/>
      <c r="D380" s="113"/>
      <c r="E380" s="113"/>
      <c r="F380" s="113"/>
      <c r="G380" s="113"/>
      <c r="H380" s="114"/>
      <c r="I380" s="114"/>
      <c r="J380" s="114"/>
      <c r="K380" s="114"/>
      <c r="L380" s="114"/>
      <c r="M380" s="114"/>
      <c r="N380" s="114"/>
    </row>
    <row r="381" spans="2:14">
      <c r="B381" s="113"/>
      <c r="C381" s="113"/>
      <c r="D381" s="113"/>
      <c r="E381" s="113"/>
      <c r="F381" s="113"/>
      <c r="G381" s="113"/>
      <c r="H381" s="114"/>
      <c r="I381" s="114"/>
      <c r="J381" s="114"/>
      <c r="K381" s="114"/>
      <c r="L381" s="114"/>
      <c r="M381" s="114"/>
      <c r="N381" s="114"/>
    </row>
    <row r="382" spans="2:14">
      <c r="B382" s="113"/>
      <c r="C382" s="113"/>
      <c r="D382" s="113"/>
      <c r="E382" s="113"/>
      <c r="F382" s="113"/>
      <c r="G382" s="113"/>
      <c r="H382" s="114"/>
      <c r="I382" s="114"/>
      <c r="J382" s="114"/>
      <c r="K382" s="114"/>
      <c r="L382" s="114"/>
      <c r="M382" s="114"/>
      <c r="N382" s="114"/>
    </row>
    <row r="383" spans="2:14">
      <c r="B383" s="113"/>
      <c r="C383" s="113"/>
      <c r="D383" s="113"/>
      <c r="E383" s="113"/>
      <c r="F383" s="113"/>
      <c r="G383" s="113"/>
      <c r="H383" s="114"/>
      <c r="I383" s="114"/>
      <c r="J383" s="114"/>
      <c r="K383" s="114"/>
      <c r="L383" s="114"/>
      <c r="M383" s="114"/>
      <c r="N383" s="114"/>
    </row>
    <row r="384" spans="2:14">
      <c r="B384" s="113"/>
      <c r="C384" s="113"/>
      <c r="D384" s="113"/>
      <c r="E384" s="113"/>
      <c r="F384" s="113"/>
      <c r="G384" s="113"/>
      <c r="H384" s="114"/>
      <c r="I384" s="114"/>
      <c r="J384" s="114"/>
      <c r="K384" s="114"/>
      <c r="L384" s="114"/>
      <c r="M384" s="114"/>
      <c r="N384" s="114"/>
    </row>
    <row r="385" spans="2:14">
      <c r="B385" s="113"/>
      <c r="C385" s="113"/>
      <c r="D385" s="113"/>
      <c r="E385" s="113"/>
      <c r="F385" s="113"/>
      <c r="G385" s="113"/>
      <c r="H385" s="114"/>
      <c r="I385" s="114"/>
      <c r="J385" s="114"/>
      <c r="K385" s="114"/>
      <c r="L385" s="114"/>
      <c r="M385" s="114"/>
      <c r="N385" s="114"/>
    </row>
    <row r="386" spans="2:14">
      <c r="B386" s="113"/>
      <c r="C386" s="113"/>
      <c r="D386" s="113"/>
      <c r="E386" s="113"/>
      <c r="F386" s="113"/>
      <c r="G386" s="113"/>
      <c r="H386" s="114"/>
      <c r="I386" s="114"/>
      <c r="J386" s="114"/>
      <c r="K386" s="114"/>
      <c r="L386" s="114"/>
      <c r="M386" s="114"/>
      <c r="N386" s="114"/>
    </row>
    <row r="387" spans="2:14">
      <c r="B387" s="113"/>
      <c r="C387" s="113"/>
      <c r="D387" s="113"/>
      <c r="E387" s="113"/>
      <c r="F387" s="113"/>
      <c r="G387" s="113"/>
      <c r="H387" s="114"/>
      <c r="I387" s="114"/>
      <c r="J387" s="114"/>
      <c r="K387" s="114"/>
      <c r="L387" s="114"/>
      <c r="M387" s="114"/>
      <c r="N387" s="114"/>
    </row>
    <row r="388" spans="2:14">
      <c r="B388" s="113"/>
      <c r="C388" s="113"/>
      <c r="D388" s="113"/>
      <c r="E388" s="113"/>
      <c r="F388" s="113"/>
      <c r="G388" s="113"/>
      <c r="H388" s="114"/>
      <c r="I388" s="114"/>
      <c r="J388" s="114"/>
      <c r="K388" s="114"/>
      <c r="L388" s="114"/>
      <c r="M388" s="114"/>
      <c r="N388" s="114"/>
    </row>
    <row r="389" spans="2:14">
      <c r="B389" s="113"/>
      <c r="C389" s="113"/>
      <c r="D389" s="113"/>
      <c r="E389" s="113"/>
      <c r="F389" s="113"/>
      <c r="G389" s="113"/>
      <c r="H389" s="114"/>
      <c r="I389" s="114"/>
      <c r="J389" s="114"/>
      <c r="K389" s="114"/>
      <c r="L389" s="114"/>
      <c r="M389" s="114"/>
      <c r="N389" s="114"/>
    </row>
    <row r="390" spans="2:14">
      <c r="B390" s="113"/>
      <c r="C390" s="113"/>
      <c r="D390" s="113"/>
      <c r="E390" s="113"/>
      <c r="F390" s="113"/>
      <c r="G390" s="113"/>
      <c r="H390" s="114"/>
      <c r="I390" s="114"/>
      <c r="J390" s="114"/>
      <c r="K390" s="114"/>
      <c r="L390" s="114"/>
      <c r="M390" s="114"/>
      <c r="N390" s="114"/>
    </row>
    <row r="391" spans="2:14">
      <c r="B391" s="113"/>
      <c r="C391" s="113"/>
      <c r="D391" s="113"/>
      <c r="E391" s="113"/>
      <c r="F391" s="113"/>
      <c r="G391" s="113"/>
      <c r="H391" s="114"/>
      <c r="I391" s="114"/>
      <c r="J391" s="114"/>
      <c r="K391" s="114"/>
      <c r="L391" s="114"/>
      <c r="M391" s="114"/>
      <c r="N391" s="114"/>
    </row>
    <row r="392" spans="2:14">
      <c r="B392" s="113"/>
      <c r="C392" s="113"/>
      <c r="D392" s="113"/>
      <c r="E392" s="113"/>
      <c r="F392" s="113"/>
      <c r="G392" s="113"/>
      <c r="H392" s="114"/>
      <c r="I392" s="114"/>
      <c r="J392" s="114"/>
      <c r="K392" s="114"/>
      <c r="L392" s="114"/>
      <c r="M392" s="114"/>
      <c r="N392" s="114"/>
    </row>
    <row r="393" spans="2:14">
      <c r="B393" s="113"/>
      <c r="C393" s="113"/>
      <c r="D393" s="113"/>
      <c r="E393" s="113"/>
      <c r="F393" s="113"/>
      <c r="G393" s="113"/>
      <c r="H393" s="114"/>
      <c r="I393" s="114"/>
      <c r="J393" s="114"/>
      <c r="K393" s="114"/>
      <c r="L393" s="114"/>
      <c r="M393" s="114"/>
      <c r="N393" s="114"/>
    </row>
    <row r="394" spans="2:14">
      <c r="B394" s="113"/>
      <c r="C394" s="113"/>
      <c r="D394" s="113"/>
      <c r="E394" s="113"/>
      <c r="F394" s="113"/>
      <c r="G394" s="113"/>
      <c r="H394" s="114"/>
      <c r="I394" s="114"/>
      <c r="J394" s="114"/>
      <c r="K394" s="114"/>
      <c r="L394" s="114"/>
      <c r="M394" s="114"/>
      <c r="N394" s="114"/>
    </row>
    <row r="395" spans="2:14">
      <c r="B395" s="113"/>
      <c r="C395" s="113"/>
      <c r="D395" s="113"/>
      <c r="E395" s="113"/>
      <c r="F395" s="113"/>
      <c r="G395" s="113"/>
      <c r="H395" s="114"/>
      <c r="I395" s="114"/>
      <c r="J395" s="114"/>
      <c r="K395" s="114"/>
      <c r="L395" s="114"/>
      <c r="M395" s="114"/>
      <c r="N395" s="114"/>
    </row>
    <row r="396" spans="2:14">
      <c r="B396" s="113"/>
      <c r="C396" s="113"/>
      <c r="D396" s="113"/>
      <c r="E396" s="113"/>
      <c r="F396" s="113"/>
      <c r="G396" s="113"/>
      <c r="H396" s="114"/>
      <c r="I396" s="114"/>
      <c r="J396" s="114"/>
      <c r="K396" s="114"/>
      <c r="L396" s="114"/>
      <c r="M396" s="114"/>
      <c r="N396" s="114"/>
    </row>
    <row r="397" spans="2:14">
      <c r="B397" s="113"/>
      <c r="C397" s="113"/>
      <c r="D397" s="113"/>
      <c r="E397" s="113"/>
      <c r="F397" s="113"/>
      <c r="G397" s="113"/>
      <c r="H397" s="114"/>
      <c r="I397" s="114"/>
      <c r="J397" s="114"/>
      <c r="K397" s="114"/>
      <c r="L397" s="114"/>
      <c r="M397" s="114"/>
      <c r="N397" s="114"/>
    </row>
    <row r="398" spans="2:14">
      <c r="B398" s="113"/>
      <c r="C398" s="113"/>
      <c r="D398" s="113"/>
      <c r="E398" s="113"/>
      <c r="F398" s="113"/>
      <c r="G398" s="113"/>
      <c r="H398" s="114"/>
      <c r="I398" s="114"/>
      <c r="J398" s="114"/>
      <c r="K398" s="114"/>
      <c r="L398" s="114"/>
      <c r="M398" s="114"/>
      <c r="N398" s="114"/>
    </row>
    <row r="399" spans="2:14">
      <c r="B399" s="113"/>
      <c r="C399" s="113"/>
      <c r="D399" s="113"/>
      <c r="E399" s="113"/>
      <c r="F399" s="113"/>
      <c r="G399" s="113"/>
      <c r="H399" s="114"/>
      <c r="I399" s="114"/>
      <c r="J399" s="114"/>
      <c r="K399" s="114"/>
      <c r="L399" s="114"/>
      <c r="M399" s="114"/>
      <c r="N399" s="114"/>
    </row>
    <row r="400" spans="2:14">
      <c r="B400" s="113"/>
      <c r="C400" s="113"/>
      <c r="D400" s="113"/>
      <c r="E400" s="113"/>
      <c r="F400" s="113"/>
      <c r="G400" s="113"/>
      <c r="H400" s="114"/>
      <c r="I400" s="114"/>
      <c r="J400" s="114"/>
      <c r="K400" s="114"/>
      <c r="L400" s="114"/>
      <c r="M400" s="114"/>
      <c r="N400" s="114"/>
    </row>
    <row r="401" spans="2:14">
      <c r="B401" s="113"/>
      <c r="C401" s="113"/>
      <c r="D401" s="113"/>
      <c r="E401" s="113"/>
      <c r="F401" s="113"/>
      <c r="G401" s="113"/>
      <c r="H401" s="114"/>
      <c r="I401" s="114"/>
      <c r="J401" s="114"/>
      <c r="K401" s="114"/>
      <c r="L401" s="114"/>
      <c r="M401" s="114"/>
      <c r="N401" s="114"/>
    </row>
    <row r="402" spans="2:14">
      <c r="B402" s="113"/>
      <c r="C402" s="113"/>
      <c r="D402" s="113"/>
      <c r="E402" s="113"/>
      <c r="F402" s="113"/>
      <c r="G402" s="113"/>
      <c r="H402" s="114"/>
      <c r="I402" s="114"/>
      <c r="J402" s="114"/>
      <c r="K402" s="114"/>
      <c r="L402" s="114"/>
      <c r="M402" s="114"/>
      <c r="N402" s="114"/>
    </row>
    <row r="403" spans="2:14">
      <c r="B403" s="113"/>
      <c r="C403" s="113"/>
      <c r="D403" s="113"/>
      <c r="E403" s="113"/>
      <c r="F403" s="113"/>
      <c r="G403" s="113"/>
      <c r="H403" s="114"/>
      <c r="I403" s="114"/>
      <c r="J403" s="114"/>
      <c r="K403" s="114"/>
      <c r="L403" s="114"/>
      <c r="M403" s="114"/>
      <c r="N403" s="114"/>
    </row>
    <row r="404" spans="2:14">
      <c r="B404" s="113"/>
      <c r="C404" s="113"/>
      <c r="D404" s="113"/>
      <c r="E404" s="113"/>
      <c r="F404" s="113"/>
      <c r="G404" s="113"/>
      <c r="H404" s="114"/>
      <c r="I404" s="114"/>
      <c r="J404" s="114"/>
      <c r="K404" s="114"/>
      <c r="L404" s="114"/>
      <c r="M404" s="114"/>
      <c r="N404" s="114"/>
    </row>
    <row r="405" spans="2:14">
      <c r="B405" s="113"/>
      <c r="C405" s="113"/>
      <c r="D405" s="113"/>
      <c r="E405" s="113"/>
      <c r="F405" s="113"/>
      <c r="G405" s="113"/>
      <c r="H405" s="114"/>
      <c r="I405" s="114"/>
      <c r="J405" s="114"/>
      <c r="K405" s="114"/>
      <c r="L405" s="114"/>
      <c r="M405" s="114"/>
      <c r="N405" s="114"/>
    </row>
    <row r="406" spans="2:14">
      <c r="B406" s="113"/>
      <c r="C406" s="113"/>
      <c r="D406" s="113"/>
      <c r="E406" s="113"/>
      <c r="F406" s="113"/>
      <c r="G406" s="113"/>
      <c r="H406" s="114"/>
      <c r="I406" s="114"/>
      <c r="J406" s="114"/>
      <c r="K406" s="114"/>
      <c r="L406" s="114"/>
      <c r="M406" s="114"/>
      <c r="N406" s="114"/>
    </row>
    <row r="407" spans="2:14">
      <c r="B407" s="113"/>
      <c r="C407" s="113"/>
      <c r="D407" s="113"/>
      <c r="E407" s="113"/>
      <c r="F407" s="113"/>
      <c r="G407" s="113"/>
      <c r="H407" s="114"/>
      <c r="I407" s="114"/>
      <c r="J407" s="114"/>
      <c r="K407" s="114"/>
      <c r="L407" s="114"/>
      <c r="M407" s="114"/>
      <c r="N407" s="114"/>
    </row>
    <row r="408" spans="2:14">
      <c r="B408" s="113"/>
      <c r="C408" s="113"/>
      <c r="D408" s="113"/>
      <c r="E408" s="113"/>
      <c r="F408" s="113"/>
      <c r="G408" s="113"/>
      <c r="H408" s="114"/>
      <c r="I408" s="114"/>
      <c r="J408" s="114"/>
      <c r="K408" s="114"/>
      <c r="L408" s="114"/>
      <c r="M408" s="114"/>
      <c r="N408" s="114"/>
    </row>
    <row r="409" spans="2:14">
      <c r="B409" s="113"/>
      <c r="C409" s="113"/>
      <c r="D409" s="113"/>
      <c r="E409" s="113"/>
      <c r="F409" s="113"/>
      <c r="G409" s="113"/>
      <c r="H409" s="114"/>
      <c r="I409" s="114"/>
      <c r="J409" s="114"/>
      <c r="K409" s="114"/>
      <c r="L409" s="114"/>
      <c r="M409" s="114"/>
      <c r="N409" s="114"/>
    </row>
    <row r="410" spans="2:14">
      <c r="B410" s="113"/>
      <c r="C410" s="113"/>
      <c r="D410" s="113"/>
      <c r="E410" s="113"/>
      <c r="F410" s="113"/>
      <c r="G410" s="113"/>
      <c r="H410" s="114"/>
      <c r="I410" s="114"/>
      <c r="J410" s="114"/>
      <c r="K410" s="114"/>
      <c r="L410" s="114"/>
      <c r="M410" s="114"/>
      <c r="N410" s="114"/>
    </row>
    <row r="411" spans="2:14">
      <c r="B411" s="113"/>
      <c r="C411" s="113"/>
      <c r="D411" s="113"/>
      <c r="E411" s="113"/>
      <c r="F411" s="113"/>
      <c r="G411" s="113"/>
      <c r="H411" s="114"/>
      <c r="I411" s="114"/>
      <c r="J411" s="114"/>
      <c r="K411" s="114"/>
      <c r="L411" s="114"/>
      <c r="M411" s="114"/>
      <c r="N411" s="114"/>
    </row>
    <row r="412" spans="2:14">
      <c r="B412" s="113"/>
      <c r="C412" s="113"/>
      <c r="D412" s="113"/>
      <c r="E412" s="113"/>
      <c r="F412" s="113"/>
      <c r="G412" s="113"/>
      <c r="H412" s="114"/>
      <c r="I412" s="114"/>
      <c r="J412" s="114"/>
      <c r="K412" s="114"/>
      <c r="L412" s="114"/>
      <c r="M412" s="114"/>
      <c r="N412" s="114"/>
    </row>
    <row r="413" spans="2:14">
      <c r="B413" s="113"/>
      <c r="C413" s="113"/>
      <c r="D413" s="113"/>
      <c r="E413" s="113"/>
      <c r="F413" s="113"/>
      <c r="G413" s="113"/>
      <c r="H413" s="114"/>
      <c r="I413" s="114"/>
      <c r="J413" s="114"/>
      <c r="K413" s="114"/>
      <c r="L413" s="114"/>
      <c r="M413" s="114"/>
      <c r="N413" s="114"/>
    </row>
    <row r="414" spans="2:14">
      <c r="B414" s="113"/>
      <c r="C414" s="113"/>
      <c r="D414" s="113"/>
      <c r="E414" s="113"/>
      <c r="F414" s="113"/>
      <c r="G414" s="113"/>
      <c r="H414" s="114"/>
      <c r="I414" s="114"/>
      <c r="J414" s="114"/>
      <c r="K414" s="114"/>
      <c r="L414" s="114"/>
      <c r="M414" s="114"/>
      <c r="N414" s="114"/>
    </row>
    <row r="415" spans="2:14">
      <c r="B415" s="113"/>
      <c r="C415" s="113"/>
      <c r="D415" s="113"/>
      <c r="E415" s="113"/>
      <c r="F415" s="113"/>
      <c r="G415" s="113"/>
      <c r="H415" s="114"/>
      <c r="I415" s="114"/>
      <c r="J415" s="114"/>
      <c r="K415" s="114"/>
      <c r="L415" s="114"/>
      <c r="M415" s="114"/>
      <c r="N415" s="114"/>
    </row>
    <row r="416" spans="2:14">
      <c r="B416" s="113"/>
      <c r="C416" s="113"/>
      <c r="D416" s="113"/>
      <c r="E416" s="113"/>
      <c r="F416" s="113"/>
      <c r="G416" s="113"/>
      <c r="H416" s="114"/>
      <c r="I416" s="114"/>
      <c r="J416" s="114"/>
      <c r="K416" s="114"/>
      <c r="L416" s="114"/>
      <c r="M416" s="114"/>
      <c r="N416" s="114"/>
    </row>
    <row r="417" spans="2:14">
      <c r="B417" s="113"/>
      <c r="C417" s="113"/>
      <c r="D417" s="113"/>
      <c r="E417" s="113"/>
      <c r="F417" s="113"/>
      <c r="G417" s="113"/>
      <c r="H417" s="114"/>
      <c r="I417" s="114"/>
      <c r="J417" s="114"/>
      <c r="K417" s="114"/>
      <c r="L417" s="114"/>
      <c r="M417" s="114"/>
      <c r="N417" s="114"/>
    </row>
    <row r="418" spans="2:14">
      <c r="B418" s="113"/>
      <c r="C418" s="113"/>
      <c r="D418" s="113"/>
      <c r="E418" s="113"/>
      <c r="F418" s="113"/>
      <c r="G418" s="113"/>
      <c r="H418" s="114"/>
      <c r="I418" s="114"/>
      <c r="J418" s="114"/>
      <c r="K418" s="114"/>
      <c r="L418" s="114"/>
      <c r="M418" s="114"/>
      <c r="N418" s="114"/>
    </row>
    <row r="419" spans="2:14">
      <c r="B419" s="113"/>
      <c r="C419" s="113"/>
      <c r="D419" s="113"/>
      <c r="E419" s="113"/>
      <c r="F419" s="113"/>
      <c r="G419" s="113"/>
      <c r="H419" s="114"/>
      <c r="I419" s="114"/>
      <c r="J419" s="114"/>
      <c r="K419" s="114"/>
      <c r="L419" s="114"/>
      <c r="M419" s="114"/>
      <c r="N419" s="114"/>
    </row>
    <row r="420" spans="2:14">
      <c r="B420" s="113"/>
      <c r="C420" s="113"/>
      <c r="D420" s="113"/>
      <c r="E420" s="113"/>
      <c r="F420" s="113"/>
      <c r="G420" s="113"/>
      <c r="H420" s="114"/>
      <c r="I420" s="114"/>
      <c r="J420" s="114"/>
      <c r="K420" s="114"/>
      <c r="L420" s="114"/>
      <c r="M420" s="114"/>
      <c r="N420" s="114"/>
    </row>
    <row r="421" spans="2:14">
      <c r="B421" s="113"/>
      <c r="C421" s="113"/>
      <c r="D421" s="113"/>
      <c r="E421" s="113"/>
      <c r="F421" s="113"/>
      <c r="G421" s="113"/>
      <c r="H421" s="114"/>
      <c r="I421" s="114"/>
      <c r="J421" s="114"/>
      <c r="K421" s="114"/>
      <c r="L421" s="114"/>
      <c r="M421" s="114"/>
      <c r="N421" s="114"/>
    </row>
    <row r="422" spans="2:14">
      <c r="B422" s="113"/>
      <c r="C422" s="113"/>
      <c r="D422" s="113"/>
      <c r="E422" s="113"/>
      <c r="F422" s="113"/>
      <c r="G422" s="113"/>
      <c r="H422" s="114"/>
      <c r="I422" s="114"/>
      <c r="J422" s="114"/>
      <c r="K422" s="114"/>
      <c r="L422" s="114"/>
      <c r="M422" s="114"/>
      <c r="N422" s="114"/>
    </row>
    <row r="423" spans="2:14">
      <c r="B423" s="113"/>
      <c r="C423" s="113"/>
      <c r="D423" s="113"/>
      <c r="E423" s="113"/>
      <c r="F423" s="113"/>
      <c r="G423" s="113"/>
      <c r="H423" s="114"/>
      <c r="I423" s="114"/>
      <c r="J423" s="114"/>
      <c r="K423" s="114"/>
      <c r="L423" s="114"/>
      <c r="M423" s="114"/>
      <c r="N423" s="114"/>
    </row>
    <row r="424" spans="2:14">
      <c r="B424" s="113"/>
      <c r="C424" s="113"/>
      <c r="D424" s="113"/>
      <c r="E424" s="113"/>
      <c r="F424" s="113"/>
      <c r="G424" s="113"/>
      <c r="H424" s="114"/>
      <c r="I424" s="114"/>
      <c r="J424" s="114"/>
      <c r="K424" s="114"/>
      <c r="L424" s="114"/>
      <c r="M424" s="114"/>
      <c r="N424" s="114"/>
    </row>
    <row r="425" spans="2:14">
      <c r="B425" s="113"/>
      <c r="C425" s="113"/>
      <c r="D425" s="113"/>
      <c r="E425" s="113"/>
      <c r="F425" s="113"/>
      <c r="G425" s="113"/>
      <c r="H425" s="114"/>
      <c r="I425" s="114"/>
      <c r="J425" s="114"/>
      <c r="K425" s="114"/>
      <c r="L425" s="114"/>
      <c r="M425" s="114"/>
      <c r="N425" s="114"/>
    </row>
    <row r="426" spans="2:14">
      <c r="B426" s="113"/>
      <c r="C426" s="113"/>
      <c r="D426" s="113"/>
      <c r="E426" s="113"/>
      <c r="F426" s="113"/>
      <c r="G426" s="113"/>
      <c r="H426" s="114"/>
      <c r="I426" s="114"/>
      <c r="J426" s="114"/>
      <c r="K426" s="114"/>
      <c r="L426" s="114"/>
      <c r="M426" s="114"/>
      <c r="N426" s="114"/>
    </row>
    <row r="427" spans="2:14">
      <c r="B427" s="113"/>
      <c r="C427" s="113"/>
      <c r="D427" s="113"/>
      <c r="E427" s="113"/>
      <c r="F427" s="113"/>
      <c r="G427" s="113"/>
      <c r="H427" s="114"/>
      <c r="I427" s="114"/>
      <c r="J427" s="114"/>
      <c r="K427" s="114"/>
      <c r="L427" s="114"/>
      <c r="M427" s="114"/>
      <c r="N427" s="114"/>
    </row>
    <row r="428" spans="2:14">
      <c r="B428" s="113"/>
      <c r="C428" s="113"/>
      <c r="D428" s="113"/>
      <c r="E428" s="113"/>
      <c r="F428" s="113"/>
      <c r="G428" s="113"/>
      <c r="H428" s="114"/>
      <c r="I428" s="114"/>
      <c r="J428" s="114"/>
      <c r="K428" s="114"/>
      <c r="L428" s="114"/>
      <c r="M428" s="114"/>
      <c r="N428" s="114"/>
    </row>
    <row r="429" spans="2:14">
      <c r="B429" s="113"/>
      <c r="C429" s="113"/>
      <c r="D429" s="113"/>
      <c r="E429" s="113"/>
      <c r="F429" s="113"/>
      <c r="G429" s="113"/>
      <c r="H429" s="114"/>
      <c r="I429" s="114"/>
      <c r="J429" s="114"/>
      <c r="K429" s="114"/>
      <c r="L429" s="114"/>
      <c r="M429" s="114"/>
      <c r="N429" s="114"/>
    </row>
    <row r="430" spans="2:14">
      <c r="B430" s="113"/>
      <c r="C430" s="113"/>
      <c r="D430" s="113"/>
      <c r="E430" s="113"/>
      <c r="F430" s="113"/>
      <c r="G430" s="113"/>
      <c r="H430" s="114"/>
      <c r="I430" s="114"/>
      <c r="J430" s="114"/>
      <c r="K430" s="114"/>
      <c r="L430" s="114"/>
      <c r="M430" s="114"/>
      <c r="N430" s="114"/>
    </row>
    <row r="431" spans="2:14">
      <c r="B431" s="113"/>
      <c r="C431" s="113"/>
      <c r="D431" s="113"/>
      <c r="E431" s="113"/>
      <c r="F431" s="113"/>
      <c r="G431" s="113"/>
      <c r="H431" s="114"/>
      <c r="I431" s="114"/>
      <c r="J431" s="114"/>
      <c r="K431" s="114"/>
      <c r="L431" s="114"/>
      <c r="M431" s="114"/>
      <c r="N431" s="114"/>
    </row>
    <row r="432" spans="2:14">
      <c r="B432" s="113"/>
      <c r="C432" s="113"/>
      <c r="D432" s="113"/>
      <c r="E432" s="113"/>
      <c r="F432" s="113"/>
      <c r="G432" s="113"/>
      <c r="H432" s="114"/>
      <c r="I432" s="114"/>
      <c r="J432" s="114"/>
      <c r="K432" s="114"/>
      <c r="L432" s="114"/>
      <c r="M432" s="114"/>
      <c r="N432" s="114"/>
    </row>
    <row r="433" spans="2:14">
      <c r="B433" s="113"/>
      <c r="C433" s="113"/>
      <c r="D433" s="113"/>
      <c r="E433" s="113"/>
      <c r="F433" s="113"/>
      <c r="G433" s="113"/>
      <c r="H433" s="114"/>
      <c r="I433" s="114"/>
      <c r="J433" s="114"/>
      <c r="K433" s="114"/>
      <c r="L433" s="114"/>
      <c r="M433" s="114"/>
      <c r="N433" s="114"/>
    </row>
    <row r="434" spans="2:14">
      <c r="B434" s="113"/>
      <c r="C434" s="113"/>
      <c r="D434" s="113"/>
      <c r="E434" s="113"/>
      <c r="F434" s="113"/>
      <c r="G434" s="113"/>
      <c r="H434" s="114"/>
      <c r="I434" s="114"/>
      <c r="J434" s="114"/>
      <c r="K434" s="114"/>
      <c r="L434" s="114"/>
      <c r="M434" s="114"/>
      <c r="N434" s="114"/>
    </row>
    <row r="435" spans="2:14">
      <c r="B435" s="113"/>
      <c r="C435" s="113"/>
      <c r="D435" s="113"/>
      <c r="E435" s="113"/>
      <c r="F435" s="113"/>
      <c r="G435" s="113"/>
      <c r="H435" s="114"/>
      <c r="I435" s="114"/>
      <c r="J435" s="114"/>
      <c r="K435" s="114"/>
      <c r="L435" s="114"/>
      <c r="M435" s="114"/>
      <c r="N435" s="114"/>
    </row>
    <row r="436" spans="2:14">
      <c r="B436" s="113"/>
      <c r="C436" s="113"/>
      <c r="D436" s="113"/>
      <c r="E436" s="113"/>
      <c r="F436" s="113"/>
      <c r="G436" s="113"/>
      <c r="H436" s="114"/>
      <c r="I436" s="114"/>
      <c r="J436" s="114"/>
      <c r="K436" s="114"/>
      <c r="L436" s="114"/>
      <c r="M436" s="114"/>
      <c r="N436" s="114"/>
    </row>
    <row r="437" spans="2:14">
      <c r="B437" s="113"/>
      <c r="C437" s="113"/>
      <c r="D437" s="113"/>
      <c r="E437" s="113"/>
      <c r="F437" s="113"/>
      <c r="G437" s="113"/>
      <c r="H437" s="114"/>
      <c r="I437" s="114"/>
      <c r="J437" s="114"/>
      <c r="K437" s="114"/>
      <c r="L437" s="114"/>
      <c r="M437" s="114"/>
      <c r="N437" s="114"/>
    </row>
    <row r="438" spans="2:14">
      <c r="B438" s="113"/>
      <c r="C438" s="113"/>
      <c r="D438" s="113"/>
      <c r="E438" s="113"/>
      <c r="F438" s="113"/>
      <c r="G438" s="113"/>
      <c r="H438" s="114"/>
      <c r="I438" s="114"/>
      <c r="J438" s="114"/>
      <c r="K438" s="114"/>
      <c r="L438" s="114"/>
      <c r="M438" s="114"/>
      <c r="N438" s="114"/>
    </row>
    <row r="439" spans="2:14">
      <c r="B439" s="113"/>
      <c r="C439" s="113"/>
      <c r="D439" s="113"/>
      <c r="E439" s="113"/>
      <c r="F439" s="113"/>
      <c r="G439" s="113"/>
      <c r="H439" s="114"/>
      <c r="I439" s="114"/>
      <c r="J439" s="114"/>
      <c r="K439" s="114"/>
      <c r="L439" s="114"/>
      <c r="M439" s="114"/>
      <c r="N439" s="114"/>
    </row>
    <row r="440" spans="2:14">
      <c r="B440" s="113"/>
      <c r="C440" s="113"/>
      <c r="D440" s="113"/>
      <c r="E440" s="113"/>
      <c r="F440" s="113"/>
      <c r="G440" s="113"/>
      <c r="H440" s="114"/>
      <c r="I440" s="114"/>
      <c r="J440" s="114"/>
      <c r="K440" s="114"/>
      <c r="L440" s="114"/>
      <c r="M440" s="114"/>
      <c r="N440" s="114"/>
    </row>
    <row r="441" spans="2:14">
      <c r="B441" s="113"/>
      <c r="C441" s="113"/>
      <c r="D441" s="113"/>
      <c r="E441" s="113"/>
      <c r="F441" s="113"/>
      <c r="G441" s="113"/>
      <c r="H441" s="114"/>
      <c r="I441" s="114"/>
      <c r="J441" s="114"/>
      <c r="K441" s="114"/>
      <c r="L441" s="114"/>
      <c r="M441" s="114"/>
      <c r="N441" s="114"/>
    </row>
    <row r="442" spans="2:14">
      <c r="B442" s="113"/>
      <c r="C442" s="113"/>
      <c r="D442" s="113"/>
      <c r="E442" s="113"/>
      <c r="F442" s="113"/>
      <c r="G442" s="113"/>
      <c r="H442" s="114"/>
      <c r="I442" s="114"/>
      <c r="J442" s="114"/>
      <c r="K442" s="114"/>
      <c r="L442" s="114"/>
      <c r="M442" s="114"/>
      <c r="N442" s="114"/>
    </row>
    <row r="443" spans="2:14">
      <c r="B443" s="113"/>
      <c r="C443" s="113"/>
      <c r="D443" s="113"/>
      <c r="E443" s="113"/>
      <c r="F443" s="113"/>
      <c r="G443" s="113"/>
      <c r="H443" s="114"/>
      <c r="I443" s="114"/>
      <c r="J443" s="114"/>
      <c r="K443" s="114"/>
      <c r="L443" s="114"/>
      <c r="M443" s="114"/>
      <c r="N443" s="114"/>
    </row>
    <row r="444" spans="2:14">
      <c r="B444" s="113"/>
      <c r="C444" s="113"/>
      <c r="D444" s="113"/>
      <c r="E444" s="113"/>
      <c r="F444" s="113"/>
      <c r="G444" s="113"/>
      <c r="H444" s="114"/>
      <c r="I444" s="114"/>
      <c r="J444" s="114"/>
      <c r="K444" s="114"/>
      <c r="L444" s="114"/>
      <c r="M444" s="114"/>
      <c r="N444" s="114"/>
    </row>
    <row r="445" spans="2:14">
      <c r="B445" s="113"/>
      <c r="C445" s="113"/>
      <c r="D445" s="113"/>
      <c r="E445" s="113"/>
      <c r="F445" s="113"/>
      <c r="G445" s="113"/>
      <c r="H445" s="114"/>
      <c r="I445" s="114"/>
      <c r="J445" s="114"/>
      <c r="K445" s="114"/>
      <c r="L445" s="114"/>
      <c r="M445" s="114"/>
      <c r="N445" s="114"/>
    </row>
    <row r="446" spans="2:14">
      <c r="B446" s="113"/>
      <c r="C446" s="113"/>
      <c r="D446" s="113"/>
      <c r="E446" s="113"/>
      <c r="F446" s="113"/>
      <c r="G446" s="113"/>
      <c r="H446" s="114"/>
      <c r="I446" s="114"/>
      <c r="J446" s="114"/>
      <c r="K446" s="114"/>
      <c r="L446" s="114"/>
      <c r="M446" s="114"/>
      <c r="N446" s="114"/>
    </row>
    <row r="447" spans="2:14">
      <c r="B447" s="113"/>
      <c r="C447" s="113"/>
      <c r="D447" s="113"/>
      <c r="E447" s="113"/>
      <c r="F447" s="113"/>
      <c r="G447" s="113"/>
      <c r="H447" s="114"/>
      <c r="I447" s="114"/>
      <c r="J447" s="114"/>
      <c r="K447" s="114"/>
      <c r="L447" s="114"/>
      <c r="M447" s="114"/>
      <c r="N447" s="114"/>
    </row>
    <row r="448" spans="2:14">
      <c r="B448" s="113"/>
      <c r="C448" s="113"/>
      <c r="D448" s="113"/>
      <c r="E448" s="113"/>
      <c r="F448" s="113"/>
      <c r="G448" s="113"/>
      <c r="H448" s="114"/>
      <c r="I448" s="114"/>
      <c r="J448" s="114"/>
      <c r="K448" s="114"/>
      <c r="L448" s="114"/>
      <c r="M448" s="114"/>
      <c r="N448" s="114"/>
    </row>
    <row r="449" spans="2:14">
      <c r="B449" s="113"/>
      <c r="C449" s="113"/>
      <c r="D449" s="113"/>
      <c r="E449" s="113"/>
      <c r="F449" s="113"/>
      <c r="G449" s="113"/>
      <c r="H449" s="114"/>
      <c r="I449" s="114"/>
      <c r="J449" s="114"/>
      <c r="K449" s="114"/>
      <c r="L449" s="114"/>
      <c r="M449" s="114"/>
      <c r="N449" s="114"/>
    </row>
    <row r="450" spans="2:14">
      <c r="B450" s="113"/>
      <c r="C450" s="113"/>
      <c r="D450" s="113"/>
      <c r="E450" s="113"/>
      <c r="F450" s="113"/>
      <c r="G450" s="113"/>
      <c r="H450" s="114"/>
      <c r="I450" s="114"/>
      <c r="J450" s="114"/>
      <c r="K450" s="114"/>
      <c r="L450" s="114"/>
      <c r="M450" s="114"/>
      <c r="N450" s="114"/>
    </row>
    <row r="451" spans="2:14">
      <c r="B451" s="113"/>
      <c r="C451" s="113"/>
      <c r="D451" s="113"/>
      <c r="E451" s="113"/>
      <c r="F451" s="113"/>
      <c r="G451" s="113"/>
      <c r="H451" s="114"/>
      <c r="I451" s="114"/>
      <c r="J451" s="114"/>
      <c r="K451" s="114"/>
      <c r="L451" s="114"/>
      <c r="M451" s="114"/>
      <c r="N451" s="114"/>
    </row>
    <row r="452" spans="2:14">
      <c r="B452" s="113"/>
      <c r="C452" s="113"/>
      <c r="D452" s="113"/>
      <c r="E452" s="113"/>
      <c r="F452" s="113"/>
      <c r="G452" s="113"/>
      <c r="H452" s="114"/>
      <c r="I452" s="114"/>
      <c r="J452" s="114"/>
      <c r="K452" s="114"/>
      <c r="L452" s="114"/>
      <c r="M452" s="114"/>
      <c r="N452" s="114"/>
    </row>
    <row r="453" spans="2:14">
      <c r="B453" s="113"/>
      <c r="C453" s="113"/>
      <c r="D453" s="113"/>
      <c r="E453" s="113"/>
      <c r="F453" s="113"/>
      <c r="G453" s="113"/>
      <c r="H453" s="114"/>
      <c r="I453" s="114"/>
      <c r="J453" s="114"/>
      <c r="K453" s="114"/>
      <c r="L453" s="114"/>
      <c r="M453" s="114"/>
      <c r="N453" s="114"/>
    </row>
    <row r="454" spans="2:14">
      <c r="B454" s="113"/>
      <c r="C454" s="113"/>
      <c r="D454" s="113"/>
      <c r="E454" s="113"/>
      <c r="F454" s="113"/>
      <c r="G454" s="113"/>
      <c r="H454" s="114"/>
      <c r="I454" s="114"/>
      <c r="J454" s="114"/>
      <c r="K454" s="114"/>
      <c r="L454" s="114"/>
      <c r="M454" s="114"/>
      <c r="N454" s="114"/>
    </row>
    <row r="455" spans="2:14">
      <c r="B455" s="113"/>
      <c r="C455" s="113"/>
      <c r="D455" s="113"/>
      <c r="E455" s="113"/>
      <c r="F455" s="113"/>
      <c r="G455" s="113"/>
      <c r="H455" s="114"/>
      <c r="I455" s="114"/>
      <c r="J455" s="114"/>
      <c r="K455" s="114"/>
      <c r="L455" s="114"/>
      <c r="M455" s="114"/>
      <c r="N455" s="114"/>
    </row>
    <row r="456" spans="2:14">
      <c r="B456" s="113"/>
      <c r="C456" s="113"/>
      <c r="D456" s="113"/>
      <c r="E456" s="113"/>
      <c r="F456" s="113"/>
      <c r="G456" s="113"/>
      <c r="H456" s="114"/>
      <c r="I456" s="114"/>
      <c r="J456" s="114"/>
      <c r="K456" s="114"/>
      <c r="L456" s="114"/>
      <c r="M456" s="114"/>
      <c r="N456" s="114"/>
    </row>
    <row r="457" spans="2:14">
      <c r="B457" s="113"/>
      <c r="C457" s="113"/>
      <c r="D457" s="113"/>
      <c r="E457" s="113"/>
      <c r="F457" s="113"/>
      <c r="G457" s="113"/>
      <c r="H457" s="114"/>
      <c r="I457" s="114"/>
      <c r="J457" s="114"/>
      <c r="K457" s="114"/>
      <c r="L457" s="114"/>
      <c r="M457" s="114"/>
      <c r="N457" s="114"/>
    </row>
    <row r="458" spans="2:14">
      <c r="B458" s="113"/>
      <c r="C458" s="113"/>
      <c r="D458" s="113"/>
      <c r="E458" s="113"/>
      <c r="F458" s="113"/>
      <c r="G458" s="113"/>
      <c r="H458" s="114"/>
      <c r="I458" s="114"/>
      <c r="J458" s="114"/>
      <c r="K458" s="114"/>
      <c r="L458" s="114"/>
      <c r="M458" s="114"/>
      <c r="N458" s="114"/>
    </row>
    <row r="459" spans="2:14">
      <c r="B459" s="113"/>
      <c r="C459" s="113"/>
      <c r="D459" s="113"/>
      <c r="E459" s="113"/>
      <c r="F459" s="113"/>
      <c r="G459" s="113"/>
      <c r="H459" s="114"/>
      <c r="I459" s="114"/>
      <c r="J459" s="114"/>
      <c r="K459" s="114"/>
      <c r="L459" s="114"/>
      <c r="M459" s="114"/>
      <c r="N459" s="114"/>
    </row>
    <row r="460" spans="2:14">
      <c r="B460" s="113"/>
      <c r="C460" s="113"/>
      <c r="D460" s="113"/>
      <c r="E460" s="113"/>
      <c r="F460" s="113"/>
      <c r="G460" s="113"/>
      <c r="H460" s="114"/>
      <c r="I460" s="114"/>
      <c r="J460" s="114"/>
      <c r="K460" s="114"/>
      <c r="L460" s="114"/>
      <c r="M460" s="114"/>
      <c r="N460" s="114"/>
    </row>
    <row r="461" spans="2:14">
      <c r="B461" s="113"/>
      <c r="C461" s="113"/>
      <c r="D461" s="113"/>
      <c r="E461" s="113"/>
      <c r="F461" s="113"/>
      <c r="G461" s="113"/>
      <c r="H461" s="114"/>
      <c r="I461" s="114"/>
      <c r="J461" s="114"/>
      <c r="K461" s="114"/>
      <c r="L461" s="114"/>
      <c r="M461" s="114"/>
      <c r="N461" s="114"/>
    </row>
    <row r="462" spans="2:14">
      <c r="B462" s="113"/>
      <c r="C462" s="113"/>
      <c r="D462" s="113"/>
      <c r="E462" s="113"/>
      <c r="F462" s="113"/>
      <c r="G462" s="113"/>
      <c r="H462" s="114"/>
      <c r="I462" s="114"/>
      <c r="J462" s="114"/>
      <c r="K462" s="114"/>
      <c r="L462" s="114"/>
      <c r="M462" s="114"/>
      <c r="N462" s="114"/>
    </row>
    <row r="463" spans="2:14">
      <c r="B463" s="113"/>
      <c r="C463" s="113"/>
      <c r="D463" s="113"/>
      <c r="E463" s="113"/>
      <c r="F463" s="113"/>
      <c r="G463" s="113"/>
      <c r="H463" s="114"/>
      <c r="I463" s="114"/>
      <c r="J463" s="114"/>
      <c r="K463" s="114"/>
      <c r="L463" s="114"/>
      <c r="M463" s="114"/>
      <c r="N463" s="114"/>
    </row>
    <row r="464" spans="2:14">
      <c r="B464" s="113"/>
      <c r="C464" s="113"/>
      <c r="D464" s="113"/>
      <c r="E464" s="113"/>
      <c r="F464" s="113"/>
      <c r="G464" s="113"/>
      <c r="H464" s="114"/>
      <c r="I464" s="114"/>
      <c r="J464" s="114"/>
      <c r="K464" s="114"/>
      <c r="L464" s="114"/>
      <c r="M464" s="114"/>
      <c r="N464" s="114"/>
    </row>
    <row r="465" spans="2:14">
      <c r="B465" s="113"/>
      <c r="C465" s="113"/>
      <c r="D465" s="113"/>
      <c r="E465" s="113"/>
      <c r="F465" s="113"/>
      <c r="G465" s="113"/>
      <c r="H465" s="114"/>
      <c r="I465" s="114"/>
      <c r="J465" s="114"/>
      <c r="K465" s="114"/>
      <c r="L465" s="114"/>
      <c r="M465" s="114"/>
      <c r="N465" s="114"/>
    </row>
    <row r="466" spans="2:14">
      <c r="B466" s="113"/>
      <c r="C466" s="113"/>
      <c r="D466" s="113"/>
      <c r="E466" s="113"/>
      <c r="F466" s="113"/>
      <c r="G466" s="113"/>
      <c r="H466" s="114"/>
      <c r="I466" s="114"/>
      <c r="J466" s="114"/>
      <c r="K466" s="114"/>
      <c r="L466" s="114"/>
      <c r="M466" s="114"/>
      <c r="N466" s="114"/>
    </row>
    <row r="467" spans="2:14">
      <c r="B467" s="113"/>
      <c r="C467" s="113"/>
      <c r="D467" s="113"/>
      <c r="E467" s="113"/>
      <c r="F467" s="113"/>
      <c r="G467" s="113"/>
      <c r="H467" s="114"/>
      <c r="I467" s="114"/>
      <c r="J467" s="114"/>
      <c r="K467" s="114"/>
      <c r="L467" s="114"/>
      <c r="M467" s="114"/>
      <c r="N467" s="114"/>
    </row>
    <row r="468" spans="2:14">
      <c r="B468" s="113"/>
      <c r="C468" s="113"/>
      <c r="D468" s="113"/>
      <c r="E468" s="113"/>
      <c r="F468" s="113"/>
      <c r="G468" s="113"/>
      <c r="H468" s="114"/>
      <c r="I468" s="114"/>
      <c r="J468" s="114"/>
      <c r="K468" s="114"/>
      <c r="L468" s="114"/>
      <c r="M468" s="114"/>
      <c r="N468" s="114"/>
    </row>
    <row r="469" spans="2:14">
      <c r="B469" s="113"/>
      <c r="C469" s="113"/>
      <c r="D469" s="113"/>
      <c r="E469" s="113"/>
      <c r="F469" s="113"/>
      <c r="G469" s="113"/>
      <c r="H469" s="114"/>
      <c r="I469" s="114"/>
      <c r="J469" s="114"/>
      <c r="K469" s="114"/>
      <c r="L469" s="114"/>
      <c r="M469" s="114"/>
      <c r="N469" s="114"/>
    </row>
    <row r="470" spans="2:14">
      <c r="B470" s="113"/>
      <c r="C470" s="113"/>
      <c r="D470" s="113"/>
      <c r="E470" s="113"/>
      <c r="F470" s="113"/>
      <c r="G470" s="113"/>
      <c r="H470" s="114"/>
      <c r="I470" s="114"/>
      <c r="J470" s="114"/>
      <c r="K470" s="114"/>
      <c r="L470" s="114"/>
      <c r="M470" s="114"/>
      <c r="N470" s="114"/>
    </row>
    <row r="471" spans="2:14">
      <c r="B471" s="113"/>
      <c r="C471" s="113"/>
      <c r="D471" s="113"/>
      <c r="E471" s="113"/>
      <c r="F471" s="113"/>
      <c r="G471" s="113"/>
      <c r="H471" s="114"/>
      <c r="I471" s="114"/>
      <c r="J471" s="114"/>
      <c r="K471" s="114"/>
      <c r="L471" s="114"/>
      <c r="M471" s="114"/>
      <c r="N471" s="114"/>
    </row>
    <row r="472" spans="2:14">
      <c r="B472" s="113"/>
      <c r="C472" s="113"/>
      <c r="D472" s="113"/>
      <c r="E472" s="113"/>
      <c r="F472" s="113"/>
      <c r="G472" s="113"/>
      <c r="H472" s="114"/>
      <c r="I472" s="114"/>
      <c r="J472" s="114"/>
      <c r="K472" s="114"/>
      <c r="L472" s="114"/>
      <c r="M472" s="114"/>
      <c r="N472" s="114"/>
    </row>
    <row r="473" spans="2:14">
      <c r="B473" s="113"/>
      <c r="C473" s="113"/>
      <c r="D473" s="113"/>
      <c r="E473" s="113"/>
      <c r="F473" s="113"/>
      <c r="G473" s="113"/>
      <c r="H473" s="114"/>
      <c r="I473" s="114"/>
      <c r="J473" s="114"/>
      <c r="K473" s="114"/>
      <c r="L473" s="114"/>
      <c r="M473" s="114"/>
      <c r="N473" s="114"/>
    </row>
    <row r="474" spans="2:14">
      <c r="B474" s="113"/>
      <c r="C474" s="113"/>
      <c r="D474" s="113"/>
      <c r="E474" s="113"/>
      <c r="F474" s="113"/>
      <c r="G474" s="113"/>
      <c r="H474" s="114"/>
      <c r="I474" s="114"/>
      <c r="J474" s="114"/>
      <c r="K474" s="114"/>
      <c r="L474" s="114"/>
      <c r="M474" s="114"/>
      <c r="N474" s="114"/>
    </row>
    <row r="475" spans="2:14">
      <c r="B475" s="113"/>
      <c r="C475" s="113"/>
      <c r="D475" s="113"/>
      <c r="E475" s="113"/>
      <c r="F475" s="113"/>
      <c r="G475" s="113"/>
      <c r="H475" s="114"/>
      <c r="I475" s="114"/>
      <c r="J475" s="114"/>
      <c r="K475" s="114"/>
      <c r="L475" s="114"/>
      <c r="M475" s="114"/>
      <c r="N475" s="114"/>
    </row>
    <row r="476" spans="2:14">
      <c r="B476" s="113"/>
      <c r="C476" s="113"/>
      <c r="D476" s="113"/>
      <c r="E476" s="113"/>
      <c r="F476" s="113"/>
      <c r="G476" s="113"/>
      <c r="H476" s="114"/>
      <c r="I476" s="114"/>
      <c r="J476" s="114"/>
      <c r="K476" s="114"/>
      <c r="L476" s="114"/>
      <c r="M476" s="114"/>
      <c r="N476" s="114"/>
    </row>
    <row r="477" spans="2:14">
      <c r="B477" s="113"/>
      <c r="C477" s="113"/>
      <c r="D477" s="113"/>
      <c r="E477" s="113"/>
      <c r="F477" s="113"/>
      <c r="G477" s="113"/>
      <c r="H477" s="114"/>
      <c r="I477" s="114"/>
      <c r="J477" s="114"/>
      <c r="K477" s="114"/>
      <c r="L477" s="114"/>
      <c r="M477" s="114"/>
      <c r="N477" s="114"/>
    </row>
    <row r="478" spans="2:14">
      <c r="B478" s="113"/>
      <c r="C478" s="113"/>
      <c r="D478" s="113"/>
      <c r="E478" s="113"/>
      <c r="F478" s="113"/>
      <c r="G478" s="113"/>
      <c r="H478" s="114"/>
      <c r="I478" s="114"/>
      <c r="J478" s="114"/>
      <c r="K478" s="114"/>
      <c r="L478" s="114"/>
      <c r="M478" s="114"/>
      <c r="N478" s="114"/>
    </row>
    <row r="479" spans="2:14">
      <c r="B479" s="113"/>
      <c r="C479" s="113"/>
      <c r="D479" s="113"/>
      <c r="E479" s="113"/>
      <c r="F479" s="113"/>
      <c r="G479" s="113"/>
      <c r="H479" s="114"/>
      <c r="I479" s="114"/>
      <c r="J479" s="114"/>
      <c r="K479" s="114"/>
      <c r="L479" s="114"/>
      <c r="M479" s="114"/>
      <c r="N479" s="114"/>
    </row>
    <row r="480" spans="2:14">
      <c r="B480" s="113"/>
      <c r="C480" s="113"/>
      <c r="D480" s="113"/>
      <c r="E480" s="113"/>
      <c r="F480" s="113"/>
      <c r="G480" s="113"/>
      <c r="H480" s="114"/>
      <c r="I480" s="114"/>
      <c r="J480" s="114"/>
      <c r="K480" s="114"/>
      <c r="L480" s="114"/>
      <c r="M480" s="114"/>
      <c r="N480" s="114"/>
    </row>
    <row r="481" spans="2:14">
      <c r="B481" s="113"/>
      <c r="C481" s="113"/>
      <c r="D481" s="113"/>
      <c r="E481" s="113"/>
      <c r="F481" s="113"/>
      <c r="G481" s="113"/>
      <c r="H481" s="114"/>
      <c r="I481" s="114"/>
      <c r="J481" s="114"/>
      <c r="K481" s="114"/>
      <c r="L481" s="114"/>
      <c r="M481" s="114"/>
      <c r="N481" s="114"/>
    </row>
    <row r="482" spans="2:14">
      <c r="B482" s="113"/>
      <c r="C482" s="113"/>
      <c r="D482" s="113"/>
      <c r="E482" s="113"/>
      <c r="F482" s="113"/>
      <c r="G482" s="113"/>
      <c r="H482" s="114"/>
      <c r="I482" s="114"/>
      <c r="J482" s="114"/>
      <c r="K482" s="114"/>
      <c r="L482" s="114"/>
      <c r="M482" s="114"/>
      <c r="N482" s="114"/>
    </row>
    <row r="483" spans="2:14">
      <c r="B483" s="113"/>
      <c r="C483" s="113"/>
      <c r="D483" s="113"/>
      <c r="E483" s="113"/>
      <c r="F483" s="113"/>
      <c r="G483" s="113"/>
      <c r="H483" s="114"/>
      <c r="I483" s="114"/>
      <c r="J483" s="114"/>
      <c r="K483" s="114"/>
      <c r="L483" s="114"/>
      <c r="M483" s="114"/>
      <c r="N483" s="114"/>
    </row>
    <row r="484" spans="2:14">
      <c r="B484" s="113"/>
      <c r="C484" s="113"/>
      <c r="D484" s="113"/>
      <c r="E484" s="113"/>
      <c r="F484" s="113"/>
      <c r="G484" s="113"/>
      <c r="H484" s="114"/>
      <c r="I484" s="114"/>
      <c r="J484" s="114"/>
      <c r="K484" s="114"/>
      <c r="L484" s="114"/>
      <c r="M484" s="114"/>
      <c r="N484" s="114"/>
    </row>
    <row r="485" spans="2:14">
      <c r="B485" s="113"/>
      <c r="C485" s="113"/>
      <c r="D485" s="113"/>
      <c r="E485" s="113"/>
      <c r="F485" s="113"/>
      <c r="G485" s="113"/>
      <c r="H485" s="114"/>
      <c r="I485" s="114"/>
      <c r="J485" s="114"/>
      <c r="K485" s="114"/>
      <c r="L485" s="114"/>
      <c r="M485" s="114"/>
      <c r="N485" s="114"/>
    </row>
    <row r="486" spans="2:14">
      <c r="B486" s="113"/>
      <c r="C486" s="113"/>
      <c r="D486" s="113"/>
      <c r="E486" s="113"/>
      <c r="F486" s="113"/>
      <c r="G486" s="113"/>
      <c r="H486" s="114"/>
      <c r="I486" s="114"/>
      <c r="J486" s="114"/>
      <c r="K486" s="114"/>
      <c r="L486" s="114"/>
      <c r="M486" s="114"/>
      <c r="N486" s="114"/>
    </row>
    <row r="487" spans="2:14">
      <c r="B487" s="113"/>
      <c r="C487" s="113"/>
      <c r="D487" s="113"/>
      <c r="E487" s="113"/>
      <c r="F487" s="113"/>
      <c r="G487" s="113"/>
      <c r="H487" s="114"/>
      <c r="I487" s="114"/>
      <c r="J487" s="114"/>
      <c r="K487" s="114"/>
      <c r="L487" s="114"/>
      <c r="M487" s="114"/>
      <c r="N487" s="114"/>
    </row>
    <row r="488" spans="2:14">
      <c r="B488" s="113"/>
      <c r="C488" s="113"/>
      <c r="D488" s="113"/>
      <c r="E488" s="113"/>
      <c r="F488" s="113"/>
      <c r="G488" s="113"/>
      <c r="H488" s="114"/>
      <c r="I488" s="114"/>
      <c r="J488" s="114"/>
      <c r="K488" s="114"/>
      <c r="L488" s="114"/>
      <c r="M488" s="114"/>
      <c r="N488" s="114"/>
    </row>
    <row r="489" spans="2:14">
      <c r="B489" s="113"/>
      <c r="C489" s="113"/>
      <c r="D489" s="113"/>
      <c r="E489" s="113"/>
      <c r="F489" s="113"/>
      <c r="G489" s="113"/>
      <c r="H489" s="114"/>
      <c r="I489" s="114"/>
      <c r="J489" s="114"/>
      <c r="K489" s="114"/>
      <c r="L489" s="114"/>
      <c r="M489" s="114"/>
      <c r="N489" s="114"/>
    </row>
    <row r="490" spans="2:14">
      <c r="B490" s="113"/>
      <c r="C490" s="113"/>
      <c r="D490" s="113"/>
      <c r="E490" s="113"/>
      <c r="F490" s="113"/>
      <c r="G490" s="113"/>
      <c r="H490" s="114"/>
      <c r="I490" s="114"/>
      <c r="J490" s="114"/>
      <c r="K490" s="114"/>
      <c r="L490" s="114"/>
      <c r="M490" s="114"/>
      <c r="N490" s="114"/>
    </row>
    <row r="491" spans="2:14">
      <c r="B491" s="113"/>
      <c r="C491" s="113"/>
      <c r="D491" s="113"/>
      <c r="E491" s="113"/>
      <c r="F491" s="113"/>
      <c r="G491" s="113"/>
      <c r="H491" s="114"/>
      <c r="I491" s="114"/>
      <c r="J491" s="114"/>
      <c r="K491" s="114"/>
      <c r="L491" s="114"/>
      <c r="M491" s="114"/>
      <c r="N491" s="114"/>
    </row>
    <row r="492" spans="2:14">
      <c r="B492" s="113"/>
      <c r="C492" s="113"/>
      <c r="D492" s="113"/>
      <c r="E492" s="113"/>
      <c r="F492" s="113"/>
      <c r="G492" s="113"/>
      <c r="H492" s="114"/>
      <c r="I492" s="114"/>
      <c r="J492" s="114"/>
      <c r="K492" s="114"/>
      <c r="L492" s="114"/>
      <c r="M492" s="114"/>
      <c r="N492" s="114"/>
    </row>
    <row r="493" spans="2:14">
      <c r="B493" s="113"/>
      <c r="C493" s="113"/>
      <c r="D493" s="113"/>
      <c r="E493" s="113"/>
      <c r="F493" s="113"/>
      <c r="G493" s="113"/>
      <c r="H493" s="114"/>
      <c r="I493" s="114"/>
      <c r="J493" s="114"/>
      <c r="K493" s="114"/>
      <c r="L493" s="114"/>
      <c r="M493" s="114"/>
      <c r="N493" s="114"/>
    </row>
    <row r="494" spans="2:14">
      <c r="B494" s="113"/>
      <c r="C494" s="113"/>
      <c r="D494" s="113"/>
      <c r="E494" s="113"/>
      <c r="F494" s="113"/>
      <c r="G494" s="113"/>
      <c r="H494" s="114"/>
      <c r="I494" s="114"/>
      <c r="J494" s="114"/>
      <c r="K494" s="114"/>
      <c r="L494" s="114"/>
      <c r="M494" s="114"/>
      <c r="N494" s="114"/>
    </row>
    <row r="495" spans="2:14">
      <c r="B495" s="113"/>
      <c r="C495" s="113"/>
      <c r="D495" s="113"/>
      <c r="E495" s="113"/>
      <c r="F495" s="113"/>
      <c r="G495" s="113"/>
      <c r="H495" s="114"/>
      <c r="I495" s="114"/>
      <c r="J495" s="114"/>
      <c r="K495" s="114"/>
      <c r="L495" s="114"/>
      <c r="M495" s="114"/>
      <c r="N495" s="114"/>
    </row>
    <row r="496" spans="2:14">
      <c r="B496" s="113"/>
      <c r="C496" s="113"/>
      <c r="D496" s="113"/>
      <c r="E496" s="113"/>
      <c r="F496" s="113"/>
      <c r="G496" s="113"/>
      <c r="H496" s="114"/>
      <c r="I496" s="114"/>
      <c r="J496" s="114"/>
      <c r="K496" s="114"/>
      <c r="L496" s="114"/>
      <c r="M496" s="114"/>
      <c r="N496" s="114"/>
    </row>
    <row r="497" spans="2:14">
      <c r="B497" s="113"/>
      <c r="C497" s="113"/>
      <c r="D497" s="113"/>
      <c r="E497" s="113"/>
      <c r="F497" s="113"/>
      <c r="G497" s="113"/>
      <c r="H497" s="114"/>
      <c r="I497" s="114"/>
      <c r="J497" s="114"/>
      <c r="K497" s="114"/>
      <c r="L497" s="114"/>
      <c r="M497" s="114"/>
      <c r="N497" s="114"/>
    </row>
    <row r="498" spans="2:14">
      <c r="B498" s="113"/>
      <c r="C498" s="113"/>
      <c r="D498" s="113"/>
      <c r="E498" s="113"/>
      <c r="F498" s="113"/>
      <c r="G498" s="113"/>
      <c r="H498" s="114"/>
      <c r="I498" s="114"/>
      <c r="J498" s="114"/>
      <c r="K498" s="114"/>
      <c r="L498" s="114"/>
      <c r="M498" s="114"/>
      <c r="N498" s="114"/>
    </row>
    <row r="499" spans="2:14">
      <c r="B499" s="113"/>
      <c r="C499" s="113"/>
      <c r="D499" s="113"/>
      <c r="E499" s="113"/>
      <c r="F499" s="113"/>
      <c r="G499" s="113"/>
      <c r="H499" s="114"/>
      <c r="I499" s="114"/>
      <c r="J499" s="114"/>
      <c r="K499" s="114"/>
      <c r="L499" s="114"/>
      <c r="M499" s="114"/>
      <c r="N499" s="114"/>
    </row>
    <row r="500" spans="2:14">
      <c r="B500" s="113"/>
      <c r="C500" s="113"/>
      <c r="D500" s="113"/>
      <c r="E500" s="113"/>
      <c r="F500" s="113"/>
      <c r="G500" s="113"/>
      <c r="H500" s="114"/>
      <c r="I500" s="114"/>
      <c r="J500" s="114"/>
      <c r="K500" s="114"/>
      <c r="L500" s="114"/>
      <c r="M500" s="114"/>
      <c r="N500" s="114"/>
    </row>
    <row r="501" spans="2:14">
      <c r="B501" s="113"/>
      <c r="C501" s="113"/>
      <c r="D501" s="113"/>
      <c r="E501" s="113"/>
      <c r="F501" s="113"/>
      <c r="G501" s="113"/>
      <c r="H501" s="114"/>
      <c r="I501" s="114"/>
      <c r="J501" s="114"/>
      <c r="K501" s="114"/>
      <c r="L501" s="114"/>
      <c r="M501" s="114"/>
      <c r="N501" s="114"/>
    </row>
    <row r="502" spans="2:14">
      <c r="B502" s="113"/>
      <c r="C502" s="113"/>
      <c r="D502" s="113"/>
      <c r="E502" s="113"/>
      <c r="F502" s="113"/>
      <c r="G502" s="113"/>
      <c r="H502" s="114"/>
      <c r="I502" s="114"/>
      <c r="J502" s="114"/>
      <c r="K502" s="114"/>
      <c r="L502" s="114"/>
      <c r="M502" s="114"/>
      <c r="N502" s="114"/>
    </row>
    <row r="503" spans="2:14">
      <c r="B503" s="113"/>
      <c r="C503" s="113"/>
      <c r="D503" s="113"/>
      <c r="E503" s="113"/>
      <c r="F503" s="113"/>
      <c r="G503" s="113"/>
      <c r="H503" s="114"/>
      <c r="I503" s="114"/>
      <c r="J503" s="114"/>
      <c r="K503" s="114"/>
      <c r="L503" s="114"/>
      <c r="M503" s="114"/>
      <c r="N503" s="114"/>
    </row>
    <row r="504" spans="2:14">
      <c r="B504" s="113"/>
      <c r="C504" s="113"/>
      <c r="D504" s="113"/>
      <c r="E504" s="113"/>
      <c r="F504" s="113"/>
      <c r="G504" s="113"/>
      <c r="H504" s="114"/>
      <c r="I504" s="114"/>
      <c r="J504" s="114"/>
      <c r="K504" s="114"/>
      <c r="L504" s="114"/>
      <c r="M504" s="114"/>
      <c r="N504" s="114"/>
    </row>
    <row r="505" spans="2:14">
      <c r="B505" s="113"/>
      <c r="C505" s="113"/>
      <c r="D505" s="113"/>
      <c r="E505" s="113"/>
      <c r="F505" s="113"/>
      <c r="G505" s="113"/>
      <c r="H505" s="114"/>
      <c r="I505" s="114"/>
      <c r="J505" s="114"/>
      <c r="K505" s="114"/>
      <c r="L505" s="114"/>
      <c r="M505" s="114"/>
      <c r="N505" s="114"/>
    </row>
    <row r="506" spans="2:14">
      <c r="B506" s="113"/>
      <c r="C506" s="113"/>
      <c r="D506" s="113"/>
      <c r="E506" s="113"/>
      <c r="F506" s="113"/>
      <c r="G506" s="113"/>
      <c r="H506" s="114"/>
      <c r="I506" s="114"/>
      <c r="J506" s="114"/>
      <c r="K506" s="114"/>
      <c r="L506" s="114"/>
      <c r="M506" s="114"/>
      <c r="N506" s="114"/>
    </row>
    <row r="507" spans="2:14">
      <c r="B507" s="113"/>
      <c r="C507" s="113"/>
      <c r="D507" s="113"/>
      <c r="E507" s="113"/>
      <c r="F507" s="113"/>
      <c r="G507" s="113"/>
      <c r="H507" s="114"/>
      <c r="I507" s="114"/>
      <c r="J507" s="114"/>
      <c r="K507" s="114"/>
      <c r="L507" s="114"/>
      <c r="M507" s="114"/>
      <c r="N507" s="114"/>
    </row>
    <row r="508" spans="2:14">
      <c r="B508" s="113"/>
      <c r="C508" s="113"/>
      <c r="D508" s="113"/>
      <c r="E508" s="113"/>
      <c r="F508" s="113"/>
      <c r="G508" s="113"/>
      <c r="H508" s="114"/>
      <c r="I508" s="114"/>
      <c r="J508" s="114"/>
      <c r="K508" s="114"/>
      <c r="L508" s="114"/>
      <c r="M508" s="114"/>
      <c r="N508" s="114"/>
    </row>
    <row r="509" spans="2:14">
      <c r="B509" s="113"/>
      <c r="C509" s="113"/>
      <c r="D509" s="113"/>
      <c r="E509" s="113"/>
      <c r="F509" s="113"/>
      <c r="G509" s="113"/>
      <c r="H509" s="114"/>
      <c r="I509" s="114"/>
      <c r="J509" s="114"/>
      <c r="K509" s="114"/>
      <c r="L509" s="114"/>
      <c r="M509" s="114"/>
      <c r="N509" s="114"/>
    </row>
    <row r="510" spans="2:14">
      <c r="B510" s="113"/>
      <c r="C510" s="113"/>
      <c r="D510" s="113"/>
      <c r="E510" s="113"/>
      <c r="F510" s="113"/>
      <c r="G510" s="113"/>
      <c r="H510" s="114"/>
      <c r="I510" s="114"/>
      <c r="J510" s="114"/>
      <c r="K510" s="114"/>
      <c r="L510" s="114"/>
      <c r="M510" s="114"/>
      <c r="N510" s="114"/>
    </row>
    <row r="511" spans="2:14">
      <c r="B511" s="113"/>
      <c r="C511" s="113"/>
      <c r="D511" s="113"/>
      <c r="E511" s="113"/>
      <c r="F511" s="113"/>
      <c r="G511" s="113"/>
      <c r="H511" s="114"/>
      <c r="I511" s="114"/>
      <c r="J511" s="114"/>
      <c r="K511" s="114"/>
      <c r="L511" s="114"/>
      <c r="M511" s="114"/>
      <c r="N511" s="114"/>
    </row>
    <row r="512" spans="2:14">
      <c r="B512" s="113"/>
      <c r="C512" s="113"/>
      <c r="D512" s="113"/>
      <c r="E512" s="113"/>
      <c r="F512" s="113"/>
      <c r="G512" s="113"/>
      <c r="H512" s="114"/>
      <c r="I512" s="114"/>
      <c r="J512" s="114"/>
      <c r="K512" s="114"/>
      <c r="L512" s="114"/>
      <c r="M512" s="114"/>
      <c r="N512" s="114"/>
    </row>
    <row r="513" spans="2:14">
      <c r="B513" s="113"/>
      <c r="C513" s="113"/>
      <c r="D513" s="113"/>
      <c r="E513" s="113"/>
      <c r="F513" s="113"/>
      <c r="G513" s="113"/>
      <c r="H513" s="114"/>
      <c r="I513" s="114"/>
      <c r="J513" s="114"/>
      <c r="K513" s="114"/>
      <c r="L513" s="114"/>
      <c r="M513" s="114"/>
      <c r="N513" s="114"/>
    </row>
    <row r="514" spans="2:14">
      <c r="B514" s="113"/>
      <c r="C514" s="113"/>
      <c r="D514" s="113"/>
      <c r="E514" s="113"/>
      <c r="F514" s="113"/>
      <c r="G514" s="113"/>
      <c r="H514" s="114"/>
      <c r="I514" s="114"/>
      <c r="J514" s="114"/>
      <c r="K514" s="114"/>
      <c r="L514" s="114"/>
      <c r="M514" s="114"/>
      <c r="N514" s="114"/>
    </row>
    <row r="515" spans="2:14">
      <c r="B515" s="113"/>
      <c r="C515" s="113"/>
      <c r="D515" s="113"/>
      <c r="E515" s="113"/>
      <c r="F515" s="113"/>
      <c r="G515" s="113"/>
      <c r="H515" s="114"/>
      <c r="I515" s="114"/>
      <c r="J515" s="114"/>
      <c r="K515" s="114"/>
      <c r="L515" s="114"/>
      <c r="M515" s="114"/>
      <c r="N515" s="114"/>
    </row>
    <row r="516" spans="2:14">
      <c r="B516" s="113"/>
      <c r="C516" s="113"/>
      <c r="D516" s="113"/>
      <c r="E516" s="113"/>
      <c r="F516" s="113"/>
      <c r="G516" s="113"/>
      <c r="H516" s="114"/>
      <c r="I516" s="114"/>
      <c r="J516" s="114"/>
      <c r="K516" s="114"/>
      <c r="L516" s="114"/>
      <c r="M516" s="114"/>
      <c r="N516" s="114"/>
    </row>
    <row r="517" spans="2:14">
      <c r="B517" s="113"/>
      <c r="C517" s="113"/>
      <c r="D517" s="113"/>
      <c r="E517" s="113"/>
      <c r="F517" s="113"/>
      <c r="G517" s="113"/>
      <c r="H517" s="114"/>
      <c r="I517" s="114"/>
      <c r="J517" s="114"/>
      <c r="K517" s="114"/>
      <c r="L517" s="114"/>
      <c r="M517" s="114"/>
      <c r="N517" s="114"/>
    </row>
    <row r="518" spans="2:14">
      <c r="B518" s="113"/>
      <c r="C518" s="113"/>
      <c r="D518" s="113"/>
      <c r="E518" s="113"/>
      <c r="F518" s="113"/>
      <c r="G518" s="113"/>
      <c r="H518" s="114"/>
      <c r="I518" s="114"/>
      <c r="J518" s="114"/>
      <c r="K518" s="114"/>
      <c r="L518" s="114"/>
      <c r="M518" s="114"/>
      <c r="N518" s="114"/>
    </row>
    <row r="519" spans="2:14">
      <c r="B519" s="113"/>
      <c r="C519" s="113"/>
      <c r="D519" s="113"/>
      <c r="E519" s="113"/>
      <c r="F519" s="113"/>
      <c r="G519" s="113"/>
      <c r="H519" s="114"/>
      <c r="I519" s="114"/>
      <c r="J519" s="114"/>
      <c r="K519" s="114"/>
      <c r="L519" s="114"/>
      <c r="M519" s="114"/>
      <c r="N519" s="114"/>
    </row>
    <row r="520" spans="2:14">
      <c r="B520" s="113"/>
      <c r="C520" s="113"/>
      <c r="D520" s="113"/>
      <c r="E520" s="113"/>
      <c r="F520" s="113"/>
      <c r="G520" s="113"/>
      <c r="H520" s="114"/>
      <c r="I520" s="114"/>
      <c r="J520" s="114"/>
      <c r="K520" s="114"/>
      <c r="L520" s="114"/>
      <c r="M520" s="114"/>
      <c r="N520" s="114"/>
    </row>
    <row r="521" spans="2:14">
      <c r="B521" s="113"/>
      <c r="C521" s="113"/>
      <c r="D521" s="113"/>
      <c r="E521" s="113"/>
      <c r="F521" s="113"/>
      <c r="G521" s="113"/>
      <c r="H521" s="114"/>
      <c r="I521" s="114"/>
      <c r="J521" s="114"/>
      <c r="K521" s="114"/>
      <c r="L521" s="114"/>
      <c r="M521" s="114"/>
      <c r="N521" s="114"/>
    </row>
    <row r="522" spans="2:14">
      <c r="B522" s="113"/>
      <c r="C522" s="113"/>
      <c r="D522" s="113"/>
      <c r="E522" s="113"/>
      <c r="F522" s="113"/>
      <c r="G522" s="113"/>
      <c r="H522" s="114"/>
      <c r="I522" s="114"/>
      <c r="J522" s="114"/>
      <c r="K522" s="114"/>
      <c r="L522" s="114"/>
      <c r="M522" s="114"/>
      <c r="N522" s="114"/>
    </row>
    <row r="523" spans="2:14">
      <c r="B523" s="113"/>
      <c r="C523" s="113"/>
      <c r="D523" s="113"/>
      <c r="E523" s="113"/>
      <c r="F523" s="113"/>
      <c r="G523" s="113"/>
      <c r="H523" s="114"/>
      <c r="I523" s="114"/>
      <c r="J523" s="114"/>
      <c r="K523" s="114"/>
      <c r="L523" s="114"/>
      <c r="M523" s="114"/>
      <c r="N523" s="114"/>
    </row>
    <row r="524" spans="2:14">
      <c r="B524" s="113"/>
      <c r="C524" s="113"/>
      <c r="D524" s="113"/>
      <c r="E524" s="113"/>
      <c r="F524" s="113"/>
      <c r="G524" s="113"/>
      <c r="H524" s="114"/>
      <c r="I524" s="114"/>
      <c r="J524" s="114"/>
      <c r="K524" s="114"/>
      <c r="L524" s="114"/>
      <c r="M524" s="114"/>
      <c r="N524" s="114"/>
    </row>
    <row r="525" spans="2:14">
      <c r="B525" s="113"/>
      <c r="C525" s="113"/>
      <c r="D525" s="113"/>
      <c r="E525" s="113"/>
      <c r="F525" s="113"/>
      <c r="G525" s="113"/>
      <c r="H525" s="114"/>
      <c r="I525" s="114"/>
      <c r="J525" s="114"/>
      <c r="K525" s="114"/>
      <c r="L525" s="114"/>
      <c r="M525" s="114"/>
      <c r="N525" s="114"/>
    </row>
    <row r="526" spans="2:14">
      <c r="B526" s="113"/>
      <c r="C526" s="113"/>
      <c r="D526" s="113"/>
      <c r="E526" s="113"/>
      <c r="F526" s="113"/>
      <c r="G526" s="113"/>
      <c r="H526" s="114"/>
      <c r="I526" s="114"/>
      <c r="J526" s="114"/>
      <c r="K526" s="114"/>
      <c r="L526" s="114"/>
      <c r="M526" s="114"/>
      <c r="N526" s="114"/>
    </row>
    <row r="527" spans="2:14">
      <c r="B527" s="113"/>
      <c r="C527" s="113"/>
      <c r="D527" s="113"/>
      <c r="E527" s="113"/>
      <c r="F527" s="113"/>
      <c r="G527" s="113"/>
      <c r="H527" s="114"/>
      <c r="I527" s="114"/>
      <c r="J527" s="114"/>
      <c r="K527" s="114"/>
      <c r="L527" s="114"/>
      <c r="M527" s="114"/>
      <c r="N527" s="114"/>
    </row>
    <row r="528" spans="2:14">
      <c r="B528" s="113"/>
      <c r="C528" s="113"/>
      <c r="D528" s="113"/>
      <c r="E528" s="113"/>
      <c r="F528" s="113"/>
      <c r="G528" s="113"/>
      <c r="H528" s="114"/>
      <c r="I528" s="114"/>
      <c r="J528" s="114"/>
      <c r="K528" s="114"/>
      <c r="L528" s="114"/>
      <c r="M528" s="114"/>
      <c r="N528" s="114"/>
    </row>
    <row r="529" spans="2:14">
      <c r="B529" s="113"/>
      <c r="C529" s="113"/>
      <c r="D529" s="113"/>
      <c r="E529" s="113"/>
      <c r="F529" s="113"/>
      <c r="G529" s="113"/>
      <c r="H529" s="114"/>
      <c r="I529" s="114"/>
      <c r="J529" s="114"/>
      <c r="K529" s="114"/>
      <c r="L529" s="114"/>
      <c r="M529" s="114"/>
      <c r="N529" s="114"/>
    </row>
    <row r="530" spans="2:14">
      <c r="B530" s="113"/>
      <c r="C530" s="113"/>
      <c r="D530" s="113"/>
      <c r="E530" s="113"/>
      <c r="F530" s="113"/>
      <c r="G530" s="113"/>
      <c r="H530" s="114"/>
      <c r="I530" s="114"/>
      <c r="J530" s="114"/>
      <c r="K530" s="114"/>
      <c r="L530" s="114"/>
      <c r="M530" s="114"/>
      <c r="N530" s="114"/>
    </row>
    <row r="531" spans="2:14">
      <c r="B531" s="113"/>
      <c r="C531" s="113"/>
      <c r="D531" s="113"/>
      <c r="E531" s="113"/>
      <c r="F531" s="113"/>
      <c r="G531" s="113"/>
      <c r="H531" s="114"/>
      <c r="I531" s="114"/>
      <c r="J531" s="114"/>
      <c r="K531" s="114"/>
      <c r="L531" s="114"/>
      <c r="M531" s="114"/>
      <c r="N531" s="114"/>
    </row>
    <row r="532" spans="2:14">
      <c r="B532" s="113"/>
      <c r="C532" s="113"/>
      <c r="D532" s="113"/>
      <c r="E532" s="113"/>
      <c r="F532" s="113"/>
      <c r="G532" s="113"/>
      <c r="H532" s="114"/>
      <c r="I532" s="114"/>
      <c r="J532" s="114"/>
      <c r="K532" s="114"/>
      <c r="L532" s="114"/>
      <c r="M532" s="114"/>
      <c r="N532" s="114"/>
    </row>
    <row r="533" spans="2:14">
      <c r="B533" s="113"/>
      <c r="C533" s="113"/>
      <c r="D533" s="113"/>
      <c r="E533" s="113"/>
      <c r="F533" s="113"/>
      <c r="G533" s="113"/>
      <c r="H533" s="114"/>
      <c r="I533" s="114"/>
      <c r="J533" s="114"/>
      <c r="K533" s="114"/>
      <c r="L533" s="114"/>
      <c r="M533" s="114"/>
      <c r="N533" s="114"/>
    </row>
    <row r="534" spans="2:14">
      <c r="B534" s="113"/>
      <c r="C534" s="113"/>
      <c r="D534" s="113"/>
      <c r="E534" s="113"/>
      <c r="F534" s="113"/>
      <c r="G534" s="113"/>
      <c r="H534" s="114"/>
      <c r="I534" s="114"/>
      <c r="J534" s="114"/>
      <c r="K534" s="114"/>
      <c r="L534" s="114"/>
      <c r="M534" s="114"/>
      <c r="N534" s="114"/>
    </row>
    <row r="535" spans="2:14">
      <c r="B535" s="113"/>
      <c r="C535" s="113"/>
      <c r="D535" s="113"/>
      <c r="E535" s="113"/>
      <c r="F535" s="113"/>
      <c r="G535" s="113"/>
      <c r="H535" s="114"/>
      <c r="I535" s="114"/>
      <c r="J535" s="114"/>
      <c r="K535" s="114"/>
      <c r="L535" s="114"/>
      <c r="M535" s="114"/>
      <c r="N535" s="114"/>
    </row>
    <row r="536" spans="2:14">
      <c r="B536" s="113"/>
      <c r="C536" s="113"/>
      <c r="D536" s="113"/>
      <c r="E536" s="113"/>
      <c r="F536" s="113"/>
      <c r="G536" s="113"/>
      <c r="H536" s="114"/>
      <c r="I536" s="114"/>
      <c r="J536" s="114"/>
      <c r="K536" s="114"/>
      <c r="L536" s="114"/>
      <c r="M536" s="114"/>
      <c r="N536" s="114"/>
    </row>
    <row r="537" spans="2:14">
      <c r="B537" s="113"/>
      <c r="C537" s="113"/>
      <c r="D537" s="113"/>
      <c r="E537" s="113"/>
      <c r="F537" s="113"/>
      <c r="G537" s="113"/>
      <c r="H537" s="114"/>
      <c r="I537" s="114"/>
      <c r="J537" s="114"/>
      <c r="K537" s="114"/>
      <c r="L537" s="114"/>
      <c r="M537" s="114"/>
      <c r="N537" s="114"/>
    </row>
    <row r="538" spans="2:14">
      <c r="B538" s="113"/>
      <c r="C538" s="113"/>
      <c r="D538" s="113"/>
      <c r="E538" s="113"/>
      <c r="F538" s="113"/>
      <c r="G538" s="113"/>
      <c r="H538" s="114"/>
      <c r="I538" s="114"/>
      <c r="J538" s="114"/>
      <c r="K538" s="114"/>
      <c r="L538" s="114"/>
      <c r="M538" s="114"/>
      <c r="N538" s="114"/>
    </row>
    <row r="539" spans="2:14">
      <c r="B539" s="113"/>
      <c r="C539" s="113"/>
      <c r="D539" s="113"/>
      <c r="E539" s="113"/>
      <c r="F539" s="113"/>
      <c r="G539" s="113"/>
      <c r="H539" s="114"/>
      <c r="I539" s="114"/>
      <c r="J539" s="114"/>
      <c r="K539" s="114"/>
      <c r="L539" s="114"/>
      <c r="M539" s="114"/>
      <c r="N539" s="114"/>
    </row>
    <row r="540" spans="2:14">
      <c r="B540" s="113"/>
      <c r="C540" s="113"/>
      <c r="D540" s="113"/>
      <c r="E540" s="113"/>
      <c r="F540" s="113"/>
      <c r="G540" s="113"/>
      <c r="H540" s="114"/>
      <c r="I540" s="114"/>
      <c r="J540" s="114"/>
      <c r="K540" s="114"/>
      <c r="L540" s="114"/>
      <c r="M540" s="114"/>
      <c r="N540" s="114"/>
    </row>
    <row r="541" spans="2:14">
      <c r="B541" s="113"/>
      <c r="C541" s="113"/>
      <c r="D541" s="113"/>
      <c r="E541" s="113"/>
      <c r="F541" s="113"/>
      <c r="G541" s="113"/>
      <c r="H541" s="114"/>
      <c r="I541" s="114"/>
      <c r="J541" s="114"/>
      <c r="K541" s="114"/>
      <c r="L541" s="114"/>
      <c r="M541" s="114"/>
      <c r="N541" s="114"/>
    </row>
    <row r="542" spans="2:14">
      <c r="B542" s="113"/>
      <c r="C542" s="113"/>
      <c r="D542" s="113"/>
      <c r="E542" s="113"/>
      <c r="F542" s="113"/>
      <c r="G542" s="113"/>
      <c r="H542" s="114"/>
      <c r="I542" s="114"/>
      <c r="J542" s="114"/>
      <c r="K542" s="114"/>
      <c r="L542" s="114"/>
      <c r="M542" s="114"/>
      <c r="N542" s="114"/>
    </row>
    <row r="543" spans="2:14">
      <c r="B543" s="113"/>
      <c r="C543" s="113"/>
      <c r="D543" s="113"/>
      <c r="E543" s="113"/>
      <c r="F543" s="113"/>
      <c r="G543" s="113"/>
      <c r="H543" s="114"/>
      <c r="I543" s="114"/>
      <c r="J543" s="114"/>
      <c r="K543" s="114"/>
      <c r="L543" s="114"/>
      <c r="M543" s="114"/>
      <c r="N543" s="114"/>
    </row>
    <row r="544" spans="2:14">
      <c r="B544" s="113"/>
      <c r="C544" s="113"/>
      <c r="D544" s="113"/>
      <c r="E544" s="113"/>
      <c r="F544" s="113"/>
      <c r="G544" s="113"/>
      <c r="H544" s="114"/>
      <c r="I544" s="114"/>
      <c r="J544" s="114"/>
      <c r="K544" s="114"/>
      <c r="L544" s="114"/>
      <c r="M544" s="114"/>
      <c r="N544" s="114"/>
    </row>
    <row r="545" spans="2:14">
      <c r="B545" s="113"/>
      <c r="C545" s="113"/>
      <c r="D545" s="113"/>
      <c r="E545" s="113"/>
      <c r="F545" s="113"/>
      <c r="G545" s="113"/>
      <c r="H545" s="114"/>
      <c r="I545" s="114"/>
      <c r="J545" s="114"/>
      <c r="K545" s="114"/>
      <c r="L545" s="114"/>
      <c r="M545" s="114"/>
      <c r="N545" s="114"/>
    </row>
    <row r="546" spans="2:14">
      <c r="B546" s="113"/>
      <c r="C546" s="113"/>
      <c r="D546" s="113"/>
      <c r="E546" s="113"/>
      <c r="F546" s="113"/>
      <c r="G546" s="113"/>
      <c r="H546" s="114"/>
      <c r="I546" s="114"/>
      <c r="J546" s="114"/>
      <c r="K546" s="114"/>
      <c r="L546" s="114"/>
      <c r="M546" s="114"/>
      <c r="N546" s="114"/>
    </row>
    <row r="547" spans="2:14">
      <c r="B547" s="113"/>
      <c r="C547" s="113"/>
      <c r="D547" s="113"/>
      <c r="E547" s="113"/>
      <c r="F547" s="113"/>
      <c r="G547" s="113"/>
      <c r="H547" s="114"/>
      <c r="I547" s="114"/>
      <c r="J547" s="114"/>
      <c r="K547" s="114"/>
      <c r="L547" s="114"/>
      <c r="M547" s="114"/>
      <c r="N547" s="114"/>
    </row>
    <row r="548" spans="2:14">
      <c r="B548" s="113"/>
      <c r="C548" s="113"/>
      <c r="D548" s="113"/>
      <c r="E548" s="113"/>
      <c r="F548" s="113"/>
      <c r="G548" s="113"/>
      <c r="H548" s="114"/>
      <c r="I548" s="114"/>
      <c r="J548" s="114"/>
      <c r="K548" s="114"/>
      <c r="L548" s="114"/>
      <c r="M548" s="114"/>
      <c r="N548" s="114"/>
    </row>
    <row r="549" spans="2:14">
      <c r="B549" s="113"/>
      <c r="C549" s="113"/>
      <c r="D549" s="113"/>
      <c r="E549" s="113"/>
      <c r="F549" s="113"/>
      <c r="G549" s="113"/>
      <c r="H549" s="114"/>
      <c r="I549" s="114"/>
      <c r="J549" s="114"/>
      <c r="K549" s="114"/>
      <c r="L549" s="114"/>
      <c r="M549" s="114"/>
      <c r="N549" s="114"/>
    </row>
    <row r="550" spans="2:14">
      <c r="B550" s="113"/>
      <c r="C550" s="113"/>
      <c r="D550" s="113"/>
      <c r="E550" s="113"/>
      <c r="F550" s="113"/>
      <c r="G550" s="113"/>
      <c r="H550" s="114"/>
      <c r="I550" s="114"/>
      <c r="J550" s="114"/>
      <c r="K550" s="114"/>
      <c r="L550" s="114"/>
      <c r="M550" s="114"/>
      <c r="N550" s="114"/>
    </row>
    <row r="551" spans="2:14">
      <c r="B551" s="113"/>
      <c r="C551" s="113"/>
      <c r="D551" s="113"/>
      <c r="E551" s="113"/>
      <c r="F551" s="113"/>
      <c r="G551" s="113"/>
      <c r="H551" s="114"/>
      <c r="I551" s="114"/>
      <c r="J551" s="114"/>
      <c r="K551" s="114"/>
      <c r="L551" s="114"/>
      <c r="M551" s="114"/>
      <c r="N551" s="114"/>
    </row>
    <row r="552" spans="2:14">
      <c r="B552" s="113"/>
      <c r="C552" s="113"/>
      <c r="D552" s="113"/>
      <c r="E552" s="113"/>
      <c r="F552" s="113"/>
      <c r="G552" s="113"/>
      <c r="H552" s="114"/>
      <c r="I552" s="114"/>
      <c r="J552" s="114"/>
      <c r="K552" s="114"/>
      <c r="L552" s="114"/>
      <c r="M552" s="114"/>
      <c r="N552" s="114"/>
    </row>
    <row r="553" spans="2:14">
      <c r="B553" s="113"/>
      <c r="C553" s="113"/>
      <c r="D553" s="113"/>
      <c r="E553" s="113"/>
      <c r="F553" s="113"/>
      <c r="G553" s="113"/>
      <c r="H553" s="114"/>
      <c r="I553" s="114"/>
      <c r="J553" s="114"/>
      <c r="K553" s="114"/>
      <c r="L553" s="114"/>
      <c r="M553" s="114"/>
      <c r="N553" s="114"/>
    </row>
    <row r="554" spans="2:14">
      <c r="B554" s="113"/>
      <c r="C554" s="113"/>
      <c r="D554" s="113"/>
      <c r="E554" s="113"/>
      <c r="F554" s="113"/>
      <c r="G554" s="113"/>
      <c r="H554" s="114"/>
      <c r="I554" s="114"/>
      <c r="J554" s="114"/>
      <c r="K554" s="114"/>
      <c r="L554" s="114"/>
      <c r="M554" s="114"/>
      <c r="N554" s="114"/>
    </row>
    <row r="555" spans="2:14">
      <c r="B555" s="113"/>
      <c r="C555" s="113"/>
      <c r="D555" s="113"/>
      <c r="E555" s="113"/>
      <c r="F555" s="113"/>
      <c r="G555" s="113"/>
      <c r="H555" s="114"/>
      <c r="I555" s="114"/>
      <c r="J555" s="114"/>
      <c r="K555" s="114"/>
      <c r="L555" s="114"/>
      <c r="M555" s="114"/>
      <c r="N555" s="114"/>
    </row>
    <row r="556" spans="2:14">
      <c r="B556" s="113"/>
      <c r="C556" s="113"/>
      <c r="D556" s="113"/>
      <c r="E556" s="113"/>
      <c r="F556" s="113"/>
      <c r="G556" s="113"/>
      <c r="H556" s="114"/>
      <c r="I556" s="114"/>
      <c r="J556" s="114"/>
      <c r="K556" s="114"/>
      <c r="L556" s="114"/>
      <c r="M556" s="114"/>
      <c r="N556" s="114"/>
    </row>
    <row r="557" spans="2:14">
      <c r="B557" s="113"/>
      <c r="C557" s="113"/>
      <c r="D557" s="113"/>
      <c r="E557" s="113"/>
      <c r="F557" s="113"/>
      <c r="G557" s="113"/>
      <c r="H557" s="114"/>
      <c r="I557" s="114"/>
      <c r="J557" s="114"/>
      <c r="K557" s="114"/>
      <c r="L557" s="114"/>
      <c r="M557" s="114"/>
      <c r="N557" s="114"/>
    </row>
    <row r="558" spans="2:14">
      <c r="B558" s="113"/>
      <c r="C558" s="113"/>
      <c r="D558" s="113"/>
      <c r="E558" s="113"/>
      <c r="F558" s="113"/>
      <c r="G558" s="113"/>
      <c r="H558" s="114"/>
      <c r="I558" s="114"/>
      <c r="J558" s="114"/>
      <c r="K558" s="114"/>
      <c r="L558" s="114"/>
      <c r="M558" s="114"/>
      <c r="N558" s="114"/>
    </row>
    <row r="559" spans="2:14">
      <c r="B559" s="113"/>
      <c r="C559" s="113"/>
      <c r="D559" s="113"/>
      <c r="E559" s="113"/>
      <c r="F559" s="113"/>
      <c r="G559" s="113"/>
      <c r="H559" s="114"/>
      <c r="I559" s="114"/>
      <c r="J559" s="114"/>
      <c r="K559" s="114"/>
      <c r="L559" s="114"/>
      <c r="M559" s="114"/>
      <c r="N559" s="114"/>
    </row>
    <row r="560" spans="2:14">
      <c r="B560" s="113"/>
      <c r="C560" s="113"/>
      <c r="D560" s="113"/>
      <c r="E560" s="113"/>
      <c r="F560" s="113"/>
      <c r="G560" s="113"/>
      <c r="H560" s="114"/>
      <c r="I560" s="114"/>
      <c r="J560" s="114"/>
      <c r="K560" s="114"/>
      <c r="L560" s="114"/>
      <c r="M560" s="114"/>
      <c r="N560" s="114"/>
    </row>
    <row r="561" spans="2:14">
      <c r="B561" s="113"/>
      <c r="C561" s="113"/>
      <c r="D561" s="113"/>
      <c r="E561" s="113"/>
      <c r="F561" s="113"/>
      <c r="G561" s="113"/>
      <c r="H561" s="114"/>
      <c r="I561" s="114"/>
      <c r="J561" s="114"/>
      <c r="K561" s="114"/>
      <c r="L561" s="114"/>
      <c r="M561" s="114"/>
      <c r="N561" s="114"/>
    </row>
    <row r="562" spans="2:14">
      <c r="B562" s="113"/>
      <c r="C562" s="113"/>
      <c r="D562" s="113"/>
      <c r="E562" s="113"/>
      <c r="F562" s="113"/>
      <c r="G562" s="113"/>
      <c r="H562" s="114"/>
      <c r="I562" s="114"/>
      <c r="J562" s="114"/>
      <c r="K562" s="114"/>
      <c r="L562" s="114"/>
      <c r="M562" s="114"/>
      <c r="N562" s="114"/>
    </row>
    <row r="563" spans="2:14">
      <c r="B563" s="113"/>
      <c r="C563" s="113"/>
      <c r="D563" s="113"/>
      <c r="E563" s="113"/>
      <c r="F563" s="113"/>
      <c r="G563" s="113"/>
      <c r="H563" s="114"/>
      <c r="I563" s="114"/>
      <c r="J563" s="114"/>
      <c r="K563" s="114"/>
      <c r="L563" s="114"/>
      <c r="M563" s="114"/>
      <c r="N563" s="114"/>
    </row>
    <row r="564" spans="2:14">
      <c r="B564" s="113"/>
      <c r="C564" s="113"/>
      <c r="D564" s="113"/>
      <c r="E564" s="113"/>
      <c r="F564" s="113"/>
      <c r="G564" s="113"/>
      <c r="H564" s="114"/>
      <c r="I564" s="114"/>
      <c r="J564" s="114"/>
      <c r="K564" s="114"/>
      <c r="L564" s="114"/>
      <c r="M564" s="114"/>
      <c r="N564" s="114"/>
    </row>
    <row r="565" spans="2:14">
      <c r="B565" s="113"/>
      <c r="C565" s="113"/>
      <c r="D565" s="113"/>
      <c r="E565" s="113"/>
      <c r="F565" s="113"/>
      <c r="G565" s="113"/>
      <c r="H565" s="114"/>
      <c r="I565" s="114"/>
      <c r="J565" s="114"/>
      <c r="K565" s="114"/>
      <c r="L565" s="114"/>
      <c r="M565" s="114"/>
      <c r="N565" s="114"/>
    </row>
    <row r="566" spans="2:14">
      <c r="B566" s="113"/>
      <c r="C566" s="113"/>
      <c r="D566" s="113"/>
      <c r="E566" s="113"/>
      <c r="F566" s="113"/>
      <c r="G566" s="113"/>
      <c r="H566" s="114"/>
      <c r="I566" s="114"/>
      <c r="J566" s="114"/>
      <c r="K566" s="114"/>
      <c r="L566" s="114"/>
      <c r="M566" s="114"/>
      <c r="N566" s="114"/>
    </row>
    <row r="567" spans="2:14">
      <c r="B567" s="113"/>
      <c r="C567" s="113"/>
      <c r="D567" s="113"/>
      <c r="E567" s="113"/>
      <c r="F567" s="113"/>
      <c r="G567" s="113"/>
      <c r="H567" s="114"/>
      <c r="I567" s="114"/>
      <c r="J567" s="114"/>
      <c r="K567" s="114"/>
      <c r="L567" s="114"/>
      <c r="M567" s="114"/>
      <c r="N567" s="114"/>
    </row>
    <row r="568" spans="2:14">
      <c r="B568" s="113"/>
      <c r="C568" s="113"/>
      <c r="D568" s="113"/>
      <c r="E568" s="113"/>
      <c r="F568" s="113"/>
      <c r="G568" s="113"/>
      <c r="H568" s="114"/>
      <c r="I568" s="114"/>
      <c r="J568" s="114"/>
      <c r="K568" s="114"/>
      <c r="L568" s="114"/>
      <c r="M568" s="114"/>
      <c r="N568" s="114"/>
    </row>
    <row r="569" spans="2:14">
      <c r="B569" s="113"/>
      <c r="C569" s="113"/>
      <c r="D569" s="113"/>
      <c r="E569" s="113"/>
      <c r="F569" s="113"/>
      <c r="G569" s="113"/>
      <c r="H569" s="114"/>
      <c r="I569" s="114"/>
      <c r="J569" s="114"/>
      <c r="K569" s="114"/>
      <c r="L569" s="114"/>
      <c r="M569" s="114"/>
      <c r="N569" s="114"/>
    </row>
    <row r="570" spans="2:14">
      <c r="B570" s="113"/>
      <c r="C570" s="113"/>
      <c r="D570" s="113"/>
      <c r="E570" s="113"/>
      <c r="F570" s="113"/>
      <c r="G570" s="113"/>
      <c r="H570" s="114"/>
      <c r="I570" s="114"/>
      <c r="J570" s="114"/>
      <c r="K570" s="114"/>
      <c r="L570" s="114"/>
      <c r="M570" s="114"/>
      <c r="N570" s="114"/>
    </row>
    <row r="571" spans="2:14">
      <c r="B571" s="113"/>
      <c r="C571" s="113"/>
      <c r="D571" s="113"/>
      <c r="E571" s="113"/>
      <c r="F571" s="113"/>
      <c r="G571" s="113"/>
      <c r="H571" s="114"/>
      <c r="I571" s="114"/>
      <c r="J571" s="114"/>
      <c r="K571" s="114"/>
      <c r="L571" s="114"/>
      <c r="M571" s="114"/>
      <c r="N571" s="114"/>
    </row>
    <row r="572" spans="2:14">
      <c r="B572" s="113"/>
      <c r="C572" s="113"/>
      <c r="D572" s="113"/>
      <c r="E572" s="113"/>
      <c r="F572" s="113"/>
      <c r="G572" s="113"/>
      <c r="H572" s="114"/>
      <c r="I572" s="114"/>
      <c r="J572" s="114"/>
      <c r="K572" s="114"/>
      <c r="L572" s="114"/>
      <c r="M572" s="114"/>
      <c r="N572" s="114"/>
    </row>
    <row r="573" spans="2:14">
      <c r="B573" s="113"/>
      <c r="C573" s="113"/>
      <c r="D573" s="113"/>
      <c r="E573" s="113"/>
      <c r="F573" s="113"/>
      <c r="G573" s="113"/>
      <c r="H573" s="114"/>
      <c r="I573" s="114"/>
      <c r="J573" s="114"/>
      <c r="K573" s="114"/>
      <c r="L573" s="114"/>
      <c r="M573" s="114"/>
      <c r="N573" s="114"/>
    </row>
  </sheetData>
  <sheetProtection sheet="1" objects="1" scenarios="1"/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97 B99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64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.28515625" style="1" bestFit="1" customWidth="1"/>
    <col min="10" max="10" width="9" style="1" bestFit="1" customWidth="1"/>
    <col min="11" max="11" width="11.85546875" style="1" bestFit="1" customWidth="1"/>
    <col min="12" max="12" width="9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141</v>
      </c>
      <c r="C1" s="67" t="s" vm="1">
        <v>221</v>
      </c>
    </row>
    <row r="2" spans="2:15">
      <c r="B2" s="46" t="s">
        <v>140</v>
      </c>
      <c r="C2" s="67" t="s">
        <v>222</v>
      </c>
    </row>
    <row r="3" spans="2:15">
      <c r="B3" s="46" t="s">
        <v>142</v>
      </c>
      <c r="C3" s="67" t="s">
        <v>223</v>
      </c>
    </row>
    <row r="4" spans="2:15">
      <c r="B4" s="46" t="s">
        <v>143</v>
      </c>
      <c r="C4" s="67">
        <v>12152</v>
      </c>
    </row>
    <row r="6" spans="2:15" ht="26.25" customHeight="1">
      <c r="B6" s="127" t="s">
        <v>169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15" ht="26.25" customHeight="1">
      <c r="B7" s="127" t="s">
        <v>88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2:15" s="3" customFormat="1" ht="78.75">
      <c r="B8" s="21" t="s">
        <v>110</v>
      </c>
      <c r="C8" s="29" t="s">
        <v>44</v>
      </c>
      <c r="D8" s="29" t="s">
        <v>114</v>
      </c>
      <c r="E8" s="29" t="s">
        <v>112</v>
      </c>
      <c r="F8" s="29" t="s">
        <v>65</v>
      </c>
      <c r="G8" s="29" t="s">
        <v>14</v>
      </c>
      <c r="H8" s="29" t="s">
        <v>66</v>
      </c>
      <c r="I8" s="29" t="s">
        <v>98</v>
      </c>
      <c r="J8" s="29" t="s">
        <v>197</v>
      </c>
      <c r="K8" s="29" t="s">
        <v>196</v>
      </c>
      <c r="L8" s="29" t="s">
        <v>61</v>
      </c>
      <c r="M8" s="29" t="s">
        <v>58</v>
      </c>
      <c r="N8" s="29" t="s">
        <v>144</v>
      </c>
      <c r="O8" s="19" t="s">
        <v>146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204</v>
      </c>
      <c r="K9" s="31"/>
      <c r="L9" s="31" t="s">
        <v>200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75"/>
      <c r="K11" s="77"/>
      <c r="L11" s="75">
        <v>1167.7998438280001</v>
      </c>
      <c r="M11" s="69"/>
      <c r="N11" s="76">
        <f>IFERROR(L11/$L$11,0)</f>
        <v>1</v>
      </c>
      <c r="O11" s="76">
        <f>L11/'סכום נכסי הקרן'!$C$42</f>
        <v>2.2595909958865453E-2</v>
      </c>
    </row>
    <row r="12" spans="2:15" s="4" customFormat="1" ht="18" customHeight="1">
      <c r="B12" s="99" t="s">
        <v>190</v>
      </c>
      <c r="C12" s="70"/>
      <c r="D12" s="70"/>
      <c r="E12" s="70"/>
      <c r="F12" s="70"/>
      <c r="G12" s="70"/>
      <c r="H12" s="70"/>
      <c r="I12" s="70"/>
      <c r="J12" s="101"/>
      <c r="K12" s="79"/>
      <c r="L12" s="101">
        <v>1167.7998438280001</v>
      </c>
      <c r="M12" s="70"/>
      <c r="N12" s="78">
        <f t="shared" ref="N12:N39" si="0">IFERROR(L12/$L$11,0)</f>
        <v>1</v>
      </c>
      <c r="O12" s="78">
        <f>L12/'סכום נכסי הקרן'!$C$42</f>
        <v>2.2595909958865453E-2</v>
      </c>
    </row>
    <row r="13" spans="2:15">
      <c r="B13" s="85" t="s">
        <v>51</v>
      </c>
      <c r="C13" s="70"/>
      <c r="D13" s="70"/>
      <c r="E13" s="70"/>
      <c r="F13" s="70"/>
      <c r="G13" s="70"/>
      <c r="H13" s="70"/>
      <c r="I13" s="70"/>
      <c r="J13" s="101"/>
      <c r="K13" s="79"/>
      <c r="L13" s="101">
        <v>831.37339997300012</v>
      </c>
      <c r="M13" s="70"/>
      <c r="N13" s="78">
        <f t="shared" si="0"/>
        <v>0.7119142928190435</v>
      </c>
      <c r="O13" s="78">
        <f>L13/'סכום נכסי הקרן'!$C$42</f>
        <v>1.6086351258968481E-2</v>
      </c>
    </row>
    <row r="14" spans="2:15">
      <c r="B14" s="100" t="s">
        <v>1877</v>
      </c>
      <c r="C14" s="72" t="s">
        <v>1878</v>
      </c>
      <c r="D14" s="82" t="s">
        <v>28</v>
      </c>
      <c r="E14" s="72"/>
      <c r="F14" s="82" t="s">
        <v>1750</v>
      </c>
      <c r="G14" s="72" t="s">
        <v>1879</v>
      </c>
      <c r="H14" s="72" t="s">
        <v>884</v>
      </c>
      <c r="I14" s="82" t="s">
        <v>130</v>
      </c>
      <c r="J14" s="102">
        <v>12.127796999999997</v>
      </c>
      <c r="K14" s="81">
        <v>115411</v>
      </c>
      <c r="L14" s="102">
        <v>61.472597640000011</v>
      </c>
      <c r="M14" s="80">
        <v>2.0965965919112706E-5</v>
      </c>
      <c r="N14" s="80">
        <f t="shared" si="0"/>
        <v>5.2639669344787157E-2</v>
      </c>
      <c r="O14" s="80">
        <f>L14/'סכום נכסי הקרן'!$C$42</f>
        <v>1.1894412287792608E-3</v>
      </c>
    </row>
    <row r="15" spans="2:15">
      <c r="B15" s="100" t="s">
        <v>1880</v>
      </c>
      <c r="C15" s="72" t="s">
        <v>1881</v>
      </c>
      <c r="D15" s="82" t="s">
        <v>28</v>
      </c>
      <c r="E15" s="72"/>
      <c r="F15" s="82" t="s">
        <v>1750</v>
      </c>
      <c r="G15" s="72" t="s">
        <v>1042</v>
      </c>
      <c r="H15" s="72" t="s">
        <v>884</v>
      </c>
      <c r="I15" s="82" t="s">
        <v>127</v>
      </c>
      <c r="J15" s="102">
        <v>0.69510000000000005</v>
      </c>
      <c r="K15" s="81">
        <v>1076863</v>
      </c>
      <c r="L15" s="102">
        <v>24.065140072999998</v>
      </c>
      <c r="M15" s="80">
        <v>4.8863072406255585E-6</v>
      </c>
      <c r="N15" s="80">
        <f t="shared" si="0"/>
        <v>2.0607247209517902E-2</v>
      </c>
      <c r="O15" s="80">
        <f>L15/'סכום נכסי הקרן'!$C$42</f>
        <v>4.6563950244634788E-4</v>
      </c>
    </row>
    <row r="16" spans="2:15">
      <c r="B16" s="100" t="s">
        <v>1882</v>
      </c>
      <c r="C16" s="72" t="s">
        <v>1883</v>
      </c>
      <c r="D16" s="82" t="s">
        <v>28</v>
      </c>
      <c r="E16" s="72"/>
      <c r="F16" s="82" t="s">
        <v>1750</v>
      </c>
      <c r="G16" s="72" t="s">
        <v>1042</v>
      </c>
      <c r="H16" s="72" t="s">
        <v>884</v>
      </c>
      <c r="I16" s="82" t="s">
        <v>129</v>
      </c>
      <c r="J16" s="102">
        <v>8.7913820000000005</v>
      </c>
      <c r="K16" s="81">
        <v>96690</v>
      </c>
      <c r="L16" s="102">
        <v>33.526375944999998</v>
      </c>
      <c r="M16" s="80">
        <v>2.7952063981676456E-5</v>
      </c>
      <c r="N16" s="80">
        <f t="shared" si="0"/>
        <v>2.8709008758814276E-2</v>
      </c>
      <c r="O16" s="80">
        <f>L16/'סכום נכסי הקרן'!$C$42</f>
        <v>6.4870617692244705E-4</v>
      </c>
    </row>
    <row r="17" spans="2:15">
      <c r="B17" s="100" t="s">
        <v>1884</v>
      </c>
      <c r="C17" s="72" t="s">
        <v>1885</v>
      </c>
      <c r="D17" s="82" t="s">
        <v>28</v>
      </c>
      <c r="E17" s="72"/>
      <c r="F17" s="82" t="s">
        <v>1750</v>
      </c>
      <c r="G17" s="72" t="s">
        <v>1073</v>
      </c>
      <c r="H17" s="72" t="s">
        <v>884</v>
      </c>
      <c r="I17" s="82" t="s">
        <v>129</v>
      </c>
      <c r="J17" s="102">
        <v>7.636946</v>
      </c>
      <c r="K17" s="81">
        <v>200369</v>
      </c>
      <c r="L17" s="102">
        <v>60.352905647</v>
      </c>
      <c r="M17" s="80">
        <v>2.4183750119810026E-5</v>
      </c>
      <c r="N17" s="80">
        <f t="shared" si="0"/>
        <v>5.1680864632731617E-2</v>
      </c>
      <c r="O17" s="80">
        <f>L17/'סכום נכסי הקרן'!$C$42</f>
        <v>1.1677761638375177E-3</v>
      </c>
    </row>
    <row r="18" spans="2:15">
      <c r="B18" s="100" t="s">
        <v>1886</v>
      </c>
      <c r="C18" s="72" t="s">
        <v>1887</v>
      </c>
      <c r="D18" s="82" t="s">
        <v>28</v>
      </c>
      <c r="E18" s="72"/>
      <c r="F18" s="82" t="s">
        <v>1750</v>
      </c>
      <c r="G18" s="72" t="s">
        <v>1073</v>
      </c>
      <c r="H18" s="72" t="s">
        <v>884</v>
      </c>
      <c r="I18" s="82" t="s">
        <v>129</v>
      </c>
      <c r="J18" s="102">
        <v>1.3523609999999999</v>
      </c>
      <c r="K18" s="81">
        <v>200209</v>
      </c>
      <c r="L18" s="102">
        <v>10.678843995999999</v>
      </c>
      <c r="M18" s="80">
        <v>4.279073095141605E-6</v>
      </c>
      <c r="N18" s="80">
        <f t="shared" si="0"/>
        <v>9.1444129338082332E-3</v>
      </c>
      <c r="O18" s="80">
        <f>L18/'סכום נכסי הקרן'!$C$42</f>
        <v>2.0662633127901551E-4</v>
      </c>
    </row>
    <row r="19" spans="2:15">
      <c r="B19" s="100" t="s">
        <v>1888</v>
      </c>
      <c r="C19" s="72" t="s">
        <v>1889</v>
      </c>
      <c r="D19" s="82" t="s">
        <v>28</v>
      </c>
      <c r="E19" s="72"/>
      <c r="F19" s="82" t="s">
        <v>1750</v>
      </c>
      <c r="G19" s="72" t="s">
        <v>1073</v>
      </c>
      <c r="H19" s="72" t="s">
        <v>884</v>
      </c>
      <c r="I19" s="82" t="s">
        <v>129</v>
      </c>
      <c r="J19" s="102">
        <v>0.9992319999999999</v>
      </c>
      <c r="K19" s="81">
        <v>200209</v>
      </c>
      <c r="L19" s="102">
        <v>7.8903803040000007</v>
      </c>
      <c r="M19" s="80">
        <v>3.1617199466467087E-6</v>
      </c>
      <c r="N19" s="80">
        <f t="shared" si="0"/>
        <v>6.7566204480175784E-3</v>
      </c>
      <c r="O19" s="80">
        <f>L19/'סכום נכסי הקרן'!$C$42</f>
        <v>1.5267198726963437E-4</v>
      </c>
    </row>
    <row r="20" spans="2:15">
      <c r="B20" s="100" t="s">
        <v>1890</v>
      </c>
      <c r="C20" s="72" t="s">
        <v>1891</v>
      </c>
      <c r="D20" s="82" t="s">
        <v>28</v>
      </c>
      <c r="E20" s="72"/>
      <c r="F20" s="82" t="s">
        <v>1750</v>
      </c>
      <c r="G20" s="72" t="s">
        <v>893</v>
      </c>
      <c r="H20" s="72" t="s">
        <v>884</v>
      </c>
      <c r="I20" s="82" t="s">
        <v>127</v>
      </c>
      <c r="J20" s="102">
        <v>752.39927999999998</v>
      </c>
      <c r="K20" s="81">
        <v>1507</v>
      </c>
      <c r="L20" s="102">
        <v>36.453782736000001</v>
      </c>
      <c r="M20" s="80">
        <v>2.9386902488492519E-6</v>
      </c>
      <c r="N20" s="80">
        <f t="shared" si="0"/>
        <v>3.1215779766253428E-2</v>
      </c>
      <c r="O20" s="80">
        <f>L20/'סכום נכסי הקרן'!$C$42</f>
        <v>7.0534894889403654E-4</v>
      </c>
    </row>
    <row r="21" spans="2:15">
      <c r="B21" s="100" t="s">
        <v>1892</v>
      </c>
      <c r="C21" s="72" t="s">
        <v>1893</v>
      </c>
      <c r="D21" s="82" t="s">
        <v>28</v>
      </c>
      <c r="E21" s="72"/>
      <c r="F21" s="82" t="s">
        <v>1750</v>
      </c>
      <c r="G21" s="72" t="s">
        <v>893</v>
      </c>
      <c r="H21" s="72" t="s">
        <v>884</v>
      </c>
      <c r="I21" s="82" t="s">
        <v>127</v>
      </c>
      <c r="J21" s="102">
        <v>6.5643349999999998</v>
      </c>
      <c r="K21" s="81">
        <v>211902.8</v>
      </c>
      <c r="L21" s="102">
        <v>44.720683700999999</v>
      </c>
      <c r="M21" s="80">
        <v>2.3409967088785351E-5</v>
      </c>
      <c r="N21" s="80">
        <f t="shared" si="0"/>
        <v>3.8294819045708577E-2</v>
      </c>
      <c r="O21" s="80">
        <f>L21/'סכום נכסי הקרן'!$C$42</f>
        <v>8.6530628304787684E-4</v>
      </c>
    </row>
    <row r="22" spans="2:15">
      <c r="B22" s="100" t="s">
        <v>1894</v>
      </c>
      <c r="C22" s="72" t="s">
        <v>1895</v>
      </c>
      <c r="D22" s="82" t="s">
        <v>28</v>
      </c>
      <c r="E22" s="72"/>
      <c r="F22" s="82" t="s">
        <v>1750</v>
      </c>
      <c r="G22" s="72" t="s">
        <v>1896</v>
      </c>
      <c r="H22" s="72" t="s">
        <v>884</v>
      </c>
      <c r="I22" s="82" t="s">
        <v>127</v>
      </c>
      <c r="J22" s="102">
        <v>23.714385000000004</v>
      </c>
      <c r="K22" s="81">
        <v>140510</v>
      </c>
      <c r="L22" s="102">
        <v>107.127274896</v>
      </c>
      <c r="M22" s="80">
        <v>5.7838243965966123E-6</v>
      </c>
      <c r="N22" s="80">
        <f t="shared" si="0"/>
        <v>9.1734277463885572E-2</v>
      </c>
      <c r="O22" s="80">
        <f>L22/'סכום נכסי הקרן'!$C$42</f>
        <v>2.0728194737155386E-3</v>
      </c>
    </row>
    <row r="23" spans="2:15">
      <c r="B23" s="100" t="s">
        <v>1897</v>
      </c>
      <c r="C23" s="72" t="s">
        <v>1898</v>
      </c>
      <c r="D23" s="82" t="s">
        <v>28</v>
      </c>
      <c r="E23" s="72"/>
      <c r="F23" s="82" t="s">
        <v>1750</v>
      </c>
      <c r="G23" s="72" t="s">
        <v>1896</v>
      </c>
      <c r="H23" s="72" t="s">
        <v>884</v>
      </c>
      <c r="I23" s="82" t="s">
        <v>127</v>
      </c>
      <c r="J23" s="102">
        <v>100.45088</v>
      </c>
      <c r="K23" s="81">
        <v>13384.02</v>
      </c>
      <c r="L23" s="102">
        <v>43.223636356</v>
      </c>
      <c r="M23" s="80">
        <v>1.3951878015620381E-5</v>
      </c>
      <c r="N23" s="80">
        <f t="shared" si="0"/>
        <v>3.7012880747024843E-2</v>
      </c>
      <c r="O23" s="80">
        <f>L23/'סכום נכסי הקרן'!$C$42</f>
        <v>8.3633972067799793E-4</v>
      </c>
    </row>
    <row r="24" spans="2:15">
      <c r="B24" s="100" t="s">
        <v>1899</v>
      </c>
      <c r="C24" s="72" t="s">
        <v>1900</v>
      </c>
      <c r="D24" s="82" t="s">
        <v>28</v>
      </c>
      <c r="E24" s="72"/>
      <c r="F24" s="82" t="s">
        <v>1750</v>
      </c>
      <c r="G24" s="72" t="s">
        <v>1896</v>
      </c>
      <c r="H24" s="72" t="s">
        <v>884</v>
      </c>
      <c r="I24" s="82" t="s">
        <v>127</v>
      </c>
      <c r="J24" s="102">
        <v>0.77521600000000002</v>
      </c>
      <c r="K24" s="81">
        <v>1202429</v>
      </c>
      <c r="L24" s="102">
        <v>29.968386843000001</v>
      </c>
      <c r="M24" s="80">
        <v>7.7484594790382212E-6</v>
      </c>
      <c r="N24" s="80">
        <f t="shared" si="0"/>
        <v>2.5662263102180984E-2</v>
      </c>
      <c r="O24" s="80">
        <f>L24/'סכום נכסי הקרן'!$C$42</f>
        <v>5.7986218639759668E-4</v>
      </c>
    </row>
    <row r="25" spans="2:15">
      <c r="B25" s="100" t="s">
        <v>1901</v>
      </c>
      <c r="C25" s="72" t="s">
        <v>1902</v>
      </c>
      <c r="D25" s="82" t="s">
        <v>28</v>
      </c>
      <c r="E25" s="72"/>
      <c r="F25" s="82" t="s">
        <v>1750</v>
      </c>
      <c r="G25" s="72" t="s">
        <v>1896</v>
      </c>
      <c r="H25" s="72" t="s">
        <v>884</v>
      </c>
      <c r="I25" s="82" t="s">
        <v>127</v>
      </c>
      <c r="J25" s="102">
        <v>15.116012000000001</v>
      </c>
      <c r="K25" s="81">
        <v>105133.6</v>
      </c>
      <c r="L25" s="102">
        <v>51.092802368000001</v>
      </c>
      <c r="M25" s="80">
        <v>1.8201986477468465E-5</v>
      </c>
      <c r="N25" s="80">
        <f t="shared" si="0"/>
        <v>4.375133516075827E-2</v>
      </c>
      <c r="O25" s="80">
        <f>L25/'סכום נכסי הקרן'!$C$42</f>
        <v>9.8860122987263804E-4</v>
      </c>
    </row>
    <row r="26" spans="2:15">
      <c r="B26" s="100" t="s">
        <v>1903</v>
      </c>
      <c r="C26" s="72" t="s">
        <v>1904</v>
      </c>
      <c r="D26" s="82" t="s">
        <v>28</v>
      </c>
      <c r="E26" s="72"/>
      <c r="F26" s="82" t="s">
        <v>1750</v>
      </c>
      <c r="G26" s="72" t="s">
        <v>1896</v>
      </c>
      <c r="H26" s="72" t="s">
        <v>884</v>
      </c>
      <c r="I26" s="82" t="s">
        <v>127</v>
      </c>
      <c r="J26" s="102">
        <v>42.350014000000002</v>
      </c>
      <c r="K26" s="81">
        <v>34126.980000000003</v>
      </c>
      <c r="L26" s="102">
        <v>46.465690514000002</v>
      </c>
      <c r="M26" s="80">
        <v>4.5663009511471885E-6</v>
      </c>
      <c r="N26" s="80">
        <f t="shared" si="0"/>
        <v>3.978908779580529E-2</v>
      </c>
      <c r="O26" s="80">
        <f>L26/'סכום נכסי הקרן'!$C$42</f>
        <v>8.9907064517940857E-4</v>
      </c>
    </row>
    <row r="27" spans="2:15">
      <c r="B27" s="100" t="s">
        <v>1905</v>
      </c>
      <c r="C27" s="72" t="s">
        <v>1906</v>
      </c>
      <c r="D27" s="82" t="s">
        <v>28</v>
      </c>
      <c r="E27" s="72"/>
      <c r="F27" s="82" t="s">
        <v>1750</v>
      </c>
      <c r="G27" s="72" t="s">
        <v>1896</v>
      </c>
      <c r="H27" s="72" t="s">
        <v>884</v>
      </c>
      <c r="I27" s="82" t="s">
        <v>129</v>
      </c>
      <c r="J27" s="102">
        <v>79.490449999999996</v>
      </c>
      <c r="K27" s="81">
        <v>9546</v>
      </c>
      <c r="L27" s="102">
        <v>29.928455469999999</v>
      </c>
      <c r="M27" s="80">
        <v>2.3189541762071029E-6</v>
      </c>
      <c r="N27" s="80">
        <f t="shared" si="0"/>
        <v>2.5628069423177646E-2</v>
      </c>
      <c r="O27" s="80">
        <f>L27/'סכום נכסי הקרן'!$C$42</f>
        <v>5.7908954910567496E-4</v>
      </c>
    </row>
    <row r="28" spans="2:15">
      <c r="B28" s="100" t="s">
        <v>1907</v>
      </c>
      <c r="C28" s="72" t="s">
        <v>1908</v>
      </c>
      <c r="D28" s="82" t="s">
        <v>28</v>
      </c>
      <c r="E28" s="72"/>
      <c r="F28" s="82" t="s">
        <v>1750</v>
      </c>
      <c r="G28" s="72" t="s">
        <v>1909</v>
      </c>
      <c r="H28" s="72" t="s">
        <v>884</v>
      </c>
      <c r="I28" s="82" t="s">
        <v>129</v>
      </c>
      <c r="J28" s="102">
        <v>51.294722999999998</v>
      </c>
      <c r="K28" s="81">
        <v>15654</v>
      </c>
      <c r="L28" s="102">
        <v>31.669845216000002</v>
      </c>
      <c r="M28" s="80">
        <v>2.0731149838997713E-6</v>
      </c>
      <c r="N28" s="80">
        <f t="shared" si="0"/>
        <v>2.7119240838556328E-2</v>
      </c>
      <c r="O28" s="80">
        <f>L28/'סכום נכסי הקרן'!$C$42</f>
        <v>6.1278392414080565E-4</v>
      </c>
    </row>
    <row r="29" spans="2:15">
      <c r="B29" s="100" t="s">
        <v>1910</v>
      </c>
      <c r="C29" s="72" t="s">
        <v>1911</v>
      </c>
      <c r="D29" s="82" t="s">
        <v>28</v>
      </c>
      <c r="E29" s="72"/>
      <c r="F29" s="82" t="s">
        <v>1750</v>
      </c>
      <c r="G29" s="72" t="s">
        <v>640</v>
      </c>
      <c r="H29" s="72"/>
      <c r="I29" s="82" t="s">
        <v>130</v>
      </c>
      <c r="J29" s="102">
        <v>174.880675</v>
      </c>
      <c r="K29" s="81">
        <v>14307.57</v>
      </c>
      <c r="L29" s="102">
        <v>109.890498354</v>
      </c>
      <c r="M29" s="80">
        <v>8.7030173811275104E-5</v>
      </c>
      <c r="N29" s="80">
        <f t="shared" si="0"/>
        <v>9.4100456456462131E-2</v>
      </c>
      <c r="O29" s="80">
        <f>L29/'סכום נכסי הקרן'!$C$42</f>
        <v>2.1262854411783576E-3</v>
      </c>
    </row>
    <row r="30" spans="2:15">
      <c r="B30" s="100" t="s">
        <v>1912</v>
      </c>
      <c r="C30" s="72" t="s">
        <v>1913</v>
      </c>
      <c r="D30" s="82" t="s">
        <v>28</v>
      </c>
      <c r="E30" s="72"/>
      <c r="F30" s="82" t="s">
        <v>1750</v>
      </c>
      <c r="G30" s="72" t="s">
        <v>640</v>
      </c>
      <c r="H30" s="72"/>
      <c r="I30" s="82" t="s">
        <v>127</v>
      </c>
      <c r="J30" s="102">
        <v>217.34920299999999</v>
      </c>
      <c r="K30" s="81">
        <v>14718</v>
      </c>
      <c r="L30" s="102">
        <v>102.84609991399999</v>
      </c>
      <c r="M30" s="80">
        <v>9.5763050968024697E-6</v>
      </c>
      <c r="N30" s="80">
        <f t="shared" si="0"/>
        <v>8.8068259691553546E-2</v>
      </c>
      <c r="O30" s="80">
        <f>L30/'סכום נכסי הקרן'!$C$42</f>
        <v>1.9899824662243239E-3</v>
      </c>
    </row>
    <row r="31" spans="2:15">
      <c r="B31" s="71"/>
      <c r="C31" s="72"/>
      <c r="D31" s="72"/>
      <c r="E31" s="72"/>
      <c r="F31" s="72"/>
      <c r="G31" s="72"/>
      <c r="H31" s="72"/>
      <c r="I31" s="72"/>
      <c r="J31" s="102"/>
      <c r="K31" s="81"/>
      <c r="L31" s="72"/>
      <c r="M31" s="72"/>
      <c r="N31" s="80"/>
      <c r="O31" s="72"/>
    </row>
    <row r="32" spans="2:15">
      <c r="B32" s="85" t="s">
        <v>30</v>
      </c>
      <c r="C32" s="70"/>
      <c r="D32" s="70"/>
      <c r="E32" s="70"/>
      <c r="F32" s="70"/>
      <c r="G32" s="70"/>
      <c r="H32" s="70"/>
      <c r="I32" s="70"/>
      <c r="J32" s="101"/>
      <c r="K32" s="79"/>
      <c r="L32" s="101">
        <v>336.42644385499995</v>
      </c>
      <c r="M32" s="70"/>
      <c r="N32" s="78">
        <f t="shared" si="0"/>
        <v>0.2880857071809565</v>
      </c>
      <c r="O32" s="78">
        <f>L32/'סכום נכסי הקרן'!$C$42</f>
        <v>6.5095586998969715E-3</v>
      </c>
    </row>
    <row r="33" spans="2:15">
      <c r="B33" s="100" t="s">
        <v>1914</v>
      </c>
      <c r="C33" s="72" t="s">
        <v>1915</v>
      </c>
      <c r="D33" s="82" t="s">
        <v>28</v>
      </c>
      <c r="E33" s="72"/>
      <c r="F33" s="82" t="s">
        <v>1726</v>
      </c>
      <c r="G33" s="72" t="s">
        <v>640</v>
      </c>
      <c r="H33" s="72"/>
      <c r="I33" s="82" t="s">
        <v>127</v>
      </c>
      <c r="J33" s="102">
        <v>4.8208190000000002</v>
      </c>
      <c r="K33" s="81">
        <v>84033</v>
      </c>
      <c r="L33" s="102">
        <v>13.024217089</v>
      </c>
      <c r="M33" s="80">
        <v>1.8645539010027044E-6</v>
      </c>
      <c r="N33" s="80">
        <f t="shared" si="0"/>
        <v>1.1152782009549812E-2</v>
      </c>
      <c r="O33" s="80">
        <f>L33/'סכום נכסי הקרן'!$C$42</f>
        <v>2.5200725807864206E-4</v>
      </c>
    </row>
    <row r="34" spans="2:15">
      <c r="B34" s="100" t="s">
        <v>1916</v>
      </c>
      <c r="C34" s="72" t="s">
        <v>1917</v>
      </c>
      <c r="D34" s="82" t="s">
        <v>119</v>
      </c>
      <c r="E34" s="72"/>
      <c r="F34" s="82" t="s">
        <v>1726</v>
      </c>
      <c r="G34" s="72" t="s">
        <v>640</v>
      </c>
      <c r="H34" s="72"/>
      <c r="I34" s="82" t="s">
        <v>129</v>
      </c>
      <c r="J34" s="102">
        <v>92.502408999999986</v>
      </c>
      <c r="K34" s="81">
        <v>3398</v>
      </c>
      <c r="L34" s="102">
        <v>12.397220509</v>
      </c>
      <c r="M34" s="80">
        <v>7.4550943535601221E-7</v>
      </c>
      <c r="N34" s="80">
        <f t="shared" si="0"/>
        <v>1.0615877861708235E-2</v>
      </c>
      <c r="O34" s="80">
        <f>L34/'סכום נכסי הקרן'!$C$42</f>
        <v>2.3987542029747238E-4</v>
      </c>
    </row>
    <row r="35" spans="2:15">
      <c r="B35" s="100" t="s">
        <v>1918</v>
      </c>
      <c r="C35" s="72" t="s">
        <v>1919</v>
      </c>
      <c r="D35" s="82" t="s">
        <v>119</v>
      </c>
      <c r="E35" s="72"/>
      <c r="F35" s="82" t="s">
        <v>1726</v>
      </c>
      <c r="G35" s="72" t="s">
        <v>640</v>
      </c>
      <c r="H35" s="72"/>
      <c r="I35" s="82" t="s">
        <v>136</v>
      </c>
      <c r="J35" s="102">
        <v>409.49873999999994</v>
      </c>
      <c r="K35" s="81">
        <f>197100/100</f>
        <v>1971</v>
      </c>
      <c r="L35" s="102">
        <v>25.174942817999998</v>
      </c>
      <c r="M35" s="80">
        <v>1.5655508041164826E-6</v>
      </c>
      <c r="N35" s="80">
        <f t="shared" si="0"/>
        <v>2.155758364847658E-2</v>
      </c>
      <c r="O35" s="80">
        <f>L35/'סכום נכסי הקרן'!$C$42</f>
        <v>4.8711321905168701E-4</v>
      </c>
    </row>
    <row r="36" spans="2:15">
      <c r="B36" s="100" t="s">
        <v>1920</v>
      </c>
      <c r="C36" s="72" t="s">
        <v>1921</v>
      </c>
      <c r="D36" s="82" t="s">
        <v>119</v>
      </c>
      <c r="E36" s="72"/>
      <c r="F36" s="82" t="s">
        <v>1726</v>
      </c>
      <c r="G36" s="72" t="s">
        <v>640</v>
      </c>
      <c r="H36" s="72"/>
      <c r="I36" s="82" t="s">
        <v>127</v>
      </c>
      <c r="J36" s="102">
        <v>1796.7803879999999</v>
      </c>
      <c r="K36" s="81">
        <v>1835.2</v>
      </c>
      <c r="L36" s="102">
        <v>106.01306159299999</v>
      </c>
      <c r="M36" s="80">
        <v>2.3624350250772498E-6</v>
      </c>
      <c r="N36" s="80">
        <f t="shared" si="0"/>
        <v>9.0780164215036638E-2</v>
      </c>
      <c r="O36" s="80">
        <f>L36/'סכום נכסי הקרן'!$C$42</f>
        <v>2.0512604166539874E-3</v>
      </c>
    </row>
    <row r="37" spans="2:15">
      <c r="B37" s="100" t="s">
        <v>1922</v>
      </c>
      <c r="C37" s="72" t="s">
        <v>1923</v>
      </c>
      <c r="D37" s="82" t="s">
        <v>28</v>
      </c>
      <c r="E37" s="72"/>
      <c r="F37" s="82" t="s">
        <v>1726</v>
      </c>
      <c r="G37" s="72" t="s">
        <v>640</v>
      </c>
      <c r="H37" s="72"/>
      <c r="I37" s="82" t="s">
        <v>127</v>
      </c>
      <c r="J37" s="102">
        <v>53.083170000000003</v>
      </c>
      <c r="K37" s="81">
        <v>7854</v>
      </c>
      <c r="L37" s="102">
        <v>13.403824232000002</v>
      </c>
      <c r="M37" s="80">
        <v>2.0001629105108632E-6</v>
      </c>
      <c r="N37" s="80">
        <f t="shared" si="0"/>
        <v>1.1477843829866267E-2</v>
      </c>
      <c r="O37" s="80">
        <f>L37/'סכום נכסי הקרן'!$C$42</f>
        <v>2.593523257015776E-4</v>
      </c>
    </row>
    <row r="38" spans="2:15">
      <c r="B38" s="100" t="s">
        <v>1924</v>
      </c>
      <c r="C38" s="72" t="s">
        <v>1925</v>
      </c>
      <c r="D38" s="82" t="s">
        <v>28</v>
      </c>
      <c r="E38" s="72"/>
      <c r="F38" s="82" t="s">
        <v>1726</v>
      </c>
      <c r="G38" s="72" t="s">
        <v>640</v>
      </c>
      <c r="H38" s="72"/>
      <c r="I38" s="82" t="s">
        <v>136</v>
      </c>
      <c r="J38" s="102">
        <v>46.645125999999998</v>
      </c>
      <c r="K38" s="81">
        <f>1442385/100</f>
        <v>14423.85</v>
      </c>
      <c r="L38" s="102">
        <v>20.985376671999997</v>
      </c>
      <c r="M38" s="80">
        <v>1.2938848954486483E-5</v>
      </c>
      <c r="N38" s="80">
        <f t="shared" si="0"/>
        <v>1.7970011541713168E-2</v>
      </c>
      <c r="O38" s="80">
        <f>L38/'סכום נכסי הקרן'!$C$42</f>
        <v>4.060487627563237E-4</v>
      </c>
    </row>
    <row r="39" spans="2:15">
      <c r="B39" s="100" t="s">
        <v>1926</v>
      </c>
      <c r="C39" s="72" t="s">
        <v>1927</v>
      </c>
      <c r="D39" s="82" t="s">
        <v>119</v>
      </c>
      <c r="E39" s="72"/>
      <c r="F39" s="82" t="s">
        <v>1726</v>
      </c>
      <c r="G39" s="72" t="s">
        <v>640</v>
      </c>
      <c r="H39" s="72"/>
      <c r="I39" s="82" t="s">
        <v>127</v>
      </c>
      <c r="J39" s="102">
        <v>300.61687999999998</v>
      </c>
      <c r="K39" s="81">
        <v>15047.11</v>
      </c>
      <c r="L39" s="102">
        <v>145.427800942</v>
      </c>
      <c r="M39" s="80">
        <v>3.4093413786988849E-6</v>
      </c>
      <c r="N39" s="80">
        <f t="shared" si="0"/>
        <v>0.12453144407460581</v>
      </c>
      <c r="O39" s="80">
        <f>L39/'סכום נכסי הקרן'!$C$42</f>
        <v>2.8139012973572818E-3</v>
      </c>
    </row>
    <row r="40" spans="2:15"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</row>
    <row r="41" spans="2:15"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2:15"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2:15">
      <c r="B43" s="115" t="s">
        <v>212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</row>
    <row r="44" spans="2:15">
      <c r="B44" s="115" t="s">
        <v>107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</row>
    <row r="45" spans="2:15">
      <c r="B45" s="115" t="s">
        <v>195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</row>
    <row r="46" spans="2:15">
      <c r="B46" s="115" t="s">
        <v>203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2:15">
      <c r="B47" s="113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</row>
    <row r="48" spans="2:15">
      <c r="B48" s="113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</row>
    <row r="49" spans="2:15"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</row>
    <row r="50" spans="2:15">
      <c r="B50" s="113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</row>
    <row r="51" spans="2:15">
      <c r="B51" s="113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2:15">
      <c r="B52" s="113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</row>
    <row r="53" spans="2:15">
      <c r="B53" s="113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</row>
    <row r="54" spans="2:15">
      <c r="B54" s="113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</row>
    <row r="55" spans="2:15">
      <c r="B55" s="11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</row>
    <row r="56" spans="2:15">
      <c r="B56" s="113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</row>
    <row r="57" spans="2:15">
      <c r="B57" s="113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</row>
    <row r="58" spans="2:15">
      <c r="B58" s="113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</row>
    <row r="59" spans="2:15">
      <c r="B59" s="113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</row>
    <row r="60" spans="2:15">
      <c r="B60" s="11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2:15">
      <c r="B61" s="11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2:15">
      <c r="B62" s="11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2:15">
      <c r="B63" s="113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2:15">
      <c r="B64" s="113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2:15">
      <c r="B65" s="113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2:15">
      <c r="B66" s="113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2:15">
      <c r="B67" s="113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2:15"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2:15">
      <c r="B69" s="113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</row>
    <row r="70" spans="2:15">
      <c r="B70" s="113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</row>
    <row r="71" spans="2:15">
      <c r="B71" s="113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</row>
    <row r="72" spans="2:15">
      <c r="B72" s="113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</row>
    <row r="73" spans="2:15">
      <c r="B73" s="113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</row>
    <row r="74" spans="2:15">
      <c r="B74" s="113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</row>
    <row r="75" spans="2:15">
      <c r="B75" s="113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</row>
    <row r="76" spans="2:15">
      <c r="B76" s="113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</row>
    <row r="77" spans="2:15">
      <c r="B77" s="113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</row>
    <row r="78" spans="2:15">
      <c r="B78" s="113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</row>
    <row r="79" spans="2:15">
      <c r="B79" s="113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</row>
    <row r="80" spans="2:15">
      <c r="B80" s="113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</row>
    <row r="81" spans="2:15">
      <c r="B81" s="113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</row>
    <row r="82" spans="2:15">
      <c r="B82" s="113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</row>
    <row r="83" spans="2:15">
      <c r="B83" s="113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</row>
    <row r="84" spans="2:15">
      <c r="B84" s="113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</row>
    <row r="85" spans="2:15"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</row>
    <row r="86" spans="2:15">
      <c r="B86" s="113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</row>
    <row r="87" spans="2:15">
      <c r="B87" s="113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</row>
    <row r="88" spans="2:15">
      <c r="B88" s="113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</row>
    <row r="89" spans="2:15">
      <c r="B89" s="113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</row>
    <row r="90" spans="2:15">
      <c r="B90" s="113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</row>
    <row r="91" spans="2:15">
      <c r="B91" s="113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</row>
    <row r="92" spans="2:15">
      <c r="B92" s="113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</row>
    <row r="93" spans="2:15">
      <c r="B93" s="113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</row>
    <row r="94" spans="2:15">
      <c r="B94" s="113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</row>
    <row r="95" spans="2:15">
      <c r="B95" s="113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</row>
    <row r="96" spans="2:15">
      <c r="B96" s="113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</row>
    <row r="97" spans="2:15">
      <c r="B97" s="113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</row>
    <row r="98" spans="2:15">
      <c r="B98" s="113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</row>
    <row r="99" spans="2:15">
      <c r="B99" s="113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</row>
    <row r="100" spans="2:15">
      <c r="B100" s="113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</row>
    <row r="101" spans="2:15">
      <c r="B101" s="113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</row>
    <row r="102" spans="2:15">
      <c r="B102" s="113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</row>
    <row r="103" spans="2:15">
      <c r="B103" s="113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</row>
    <row r="104" spans="2:15">
      <c r="B104" s="113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</row>
    <row r="105" spans="2:15">
      <c r="B105" s="113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</row>
    <row r="106" spans="2:15">
      <c r="B106" s="113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</row>
    <row r="107" spans="2:15">
      <c r="B107" s="113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</row>
    <row r="108" spans="2:15">
      <c r="B108" s="113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</row>
    <row r="109" spans="2:15">
      <c r="B109" s="113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</row>
    <row r="110" spans="2:15">
      <c r="B110" s="113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</row>
    <row r="111" spans="2:15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</row>
    <row r="112" spans="2:15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</row>
    <row r="113" spans="2:15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</row>
    <row r="114" spans="2:15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</row>
    <row r="115" spans="2:15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  <row r="116" spans="2:15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</row>
    <row r="117" spans="2:15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</row>
    <row r="118" spans="2:15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</row>
    <row r="119" spans="2:15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</row>
    <row r="120" spans="2:15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</row>
    <row r="121" spans="2:15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2:15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</row>
    <row r="123" spans="2:15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</row>
    <row r="124" spans="2:15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</row>
    <row r="125" spans="2:15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</row>
    <row r="126" spans="2:15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</row>
    <row r="127" spans="2:15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</row>
    <row r="128" spans="2:15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</row>
    <row r="129" spans="2:15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</row>
    <row r="130" spans="2:15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</row>
    <row r="131" spans="2:15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</row>
    <row r="132" spans="2:15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</row>
    <row r="133" spans="2:15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</row>
    <row r="134" spans="2:15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</row>
    <row r="135" spans="2:15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</row>
    <row r="136" spans="2:15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</row>
    <row r="137" spans="2:15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</row>
    <row r="138" spans="2:15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</row>
    <row r="139" spans="2:15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</row>
    <row r="140" spans="2:15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</row>
    <row r="141" spans="2:15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</row>
    <row r="142" spans="2:15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</row>
    <row r="143" spans="2:15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</row>
    <row r="144" spans="2:15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</row>
    <row r="145" spans="2:15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</row>
    <row r="146" spans="2:15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</row>
    <row r="147" spans="2:15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</row>
    <row r="148" spans="2:15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</row>
    <row r="149" spans="2:15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</row>
    <row r="150" spans="2:15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</row>
    <row r="151" spans="2:15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</row>
    <row r="152" spans="2:15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</row>
    <row r="153" spans="2:15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</row>
    <row r="154" spans="2:15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</row>
    <row r="155" spans="2:15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</row>
    <row r="156" spans="2:15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</row>
    <row r="157" spans="2:15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</row>
    <row r="158" spans="2:15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</row>
    <row r="159" spans="2:15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</row>
    <row r="160" spans="2:15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</row>
    <row r="161" spans="2:15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</row>
    <row r="162" spans="2:15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</row>
    <row r="163" spans="2:15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</row>
    <row r="164" spans="2:15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</row>
    <row r="165" spans="2:15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</row>
    <row r="166" spans="2:15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</row>
    <row r="167" spans="2:15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</row>
    <row r="168" spans="2:15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</row>
    <row r="169" spans="2:15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2:15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</row>
    <row r="171" spans="2:15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</row>
    <row r="172" spans="2:15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</row>
    <row r="173" spans="2:15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</row>
    <row r="174" spans="2:15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</row>
    <row r="175" spans="2:15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</row>
    <row r="176" spans="2:15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</row>
    <row r="177" spans="2:15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</row>
    <row r="178" spans="2:15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</row>
    <row r="179" spans="2:15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</row>
    <row r="180" spans="2:15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</row>
    <row r="181" spans="2:15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</row>
    <row r="182" spans="2:15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</row>
    <row r="183" spans="2:15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</row>
    <row r="184" spans="2:15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</row>
    <row r="185" spans="2:15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</row>
    <row r="186" spans="2:15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</row>
    <row r="187" spans="2:15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</row>
    <row r="188" spans="2:15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</row>
    <row r="189" spans="2:15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</row>
    <row r="190" spans="2:15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</row>
    <row r="191" spans="2:15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</row>
    <row r="192" spans="2:15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2:15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</row>
    <row r="194" spans="2:15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</row>
    <row r="195" spans="2:15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</row>
    <row r="196" spans="2:15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</row>
    <row r="197" spans="2:15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</row>
    <row r="198" spans="2:15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</row>
    <row r="199" spans="2:15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</row>
    <row r="200" spans="2:15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2:15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</row>
    <row r="202" spans="2:15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</row>
    <row r="203" spans="2:15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</row>
    <row r="204" spans="2:15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</row>
    <row r="205" spans="2:15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</row>
    <row r="206" spans="2:15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</row>
    <row r="207" spans="2:15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</row>
    <row r="208" spans="2:15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</row>
    <row r="209" spans="2:15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</row>
    <row r="210" spans="2:15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</row>
    <row r="211" spans="2:15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</row>
    <row r="212" spans="2:15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</row>
    <row r="213" spans="2:15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</row>
    <row r="214" spans="2:15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</row>
    <row r="215" spans="2:15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</row>
    <row r="216" spans="2:15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</row>
    <row r="217" spans="2:15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</row>
    <row r="218" spans="2:15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</row>
    <row r="219" spans="2:15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</row>
    <row r="220" spans="2:15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</row>
    <row r="221" spans="2:15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</row>
    <row r="222" spans="2:15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2:15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</row>
    <row r="224" spans="2:15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</row>
    <row r="225" spans="2:15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</row>
    <row r="226" spans="2:15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</row>
    <row r="227" spans="2:15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</row>
    <row r="228" spans="2:15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</row>
    <row r="229" spans="2:15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</row>
    <row r="230" spans="2:15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</row>
    <row r="231" spans="2:15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</row>
    <row r="232" spans="2:15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</row>
    <row r="233" spans="2:15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</row>
    <row r="234" spans="2:15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</row>
    <row r="235" spans="2:15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</row>
    <row r="236" spans="2:15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</row>
    <row r="237" spans="2:15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</row>
    <row r="238" spans="2:15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</row>
    <row r="239" spans="2:15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</row>
    <row r="240" spans="2:15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</row>
    <row r="241" spans="2:15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</row>
    <row r="242" spans="2:15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</row>
    <row r="243" spans="2:15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</row>
    <row r="244" spans="2:15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</row>
    <row r="245" spans="2:15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</row>
    <row r="246" spans="2:15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</row>
    <row r="247" spans="2:15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2:15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</row>
    <row r="249" spans="2:15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</row>
    <row r="250" spans="2:15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</row>
    <row r="251" spans="2:15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</row>
    <row r="252" spans="2:15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2:15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</row>
    <row r="254" spans="2:15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</row>
    <row r="255" spans="2:15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</row>
    <row r="256" spans="2:15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</row>
    <row r="257" spans="2:15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</row>
    <row r="258" spans="2:15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</row>
    <row r="259" spans="2:15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</row>
    <row r="260" spans="2:15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</row>
    <row r="261" spans="2:15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</row>
    <row r="262" spans="2:15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</row>
    <row r="263" spans="2:15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</row>
    <row r="264" spans="2:15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</row>
    <row r="265" spans="2:15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</row>
    <row r="266" spans="2:15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</row>
    <row r="267" spans="2:15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</row>
    <row r="268" spans="2:15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</row>
    <row r="269" spans="2:15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</row>
    <row r="270" spans="2:15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</row>
    <row r="271" spans="2:15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</row>
    <row r="272" spans="2:15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</row>
    <row r="273" spans="2:15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</row>
    <row r="274" spans="2:15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</row>
    <row r="275" spans="2:15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</row>
    <row r="276" spans="2:15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</row>
    <row r="277" spans="2:15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</row>
    <row r="278" spans="2:15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</row>
    <row r="279" spans="2:15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</row>
    <row r="280" spans="2:15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</row>
    <row r="281" spans="2:15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</row>
    <row r="282" spans="2:15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</row>
    <row r="283" spans="2:15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</row>
    <row r="284" spans="2:15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</row>
    <row r="285" spans="2:15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</row>
    <row r="286" spans="2:15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</row>
    <row r="287" spans="2:15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</row>
    <row r="288" spans="2:15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</row>
    <row r="289" spans="2:15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</row>
    <row r="290" spans="2:15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</row>
    <row r="291" spans="2:15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</row>
    <row r="292" spans="2:15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</row>
    <row r="293" spans="2:15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</row>
    <row r="294" spans="2:15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</row>
    <row r="295" spans="2:15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</row>
    <row r="296" spans="2:15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</row>
    <row r="297" spans="2:15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</row>
    <row r="298" spans="2:15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</row>
    <row r="299" spans="2:15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</row>
    <row r="300" spans="2:15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</row>
    <row r="301" spans="2:15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</row>
    <row r="302" spans="2:15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</row>
    <row r="303" spans="2:15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</row>
    <row r="304" spans="2:15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</row>
    <row r="305" spans="2:15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</row>
    <row r="306" spans="2:15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</row>
    <row r="307" spans="2:15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</row>
    <row r="308" spans="2:15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</row>
    <row r="309" spans="2:15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</row>
    <row r="310" spans="2:15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</row>
    <row r="311" spans="2:15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</row>
    <row r="312" spans="2:15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</row>
    <row r="313" spans="2:15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</row>
    <row r="314" spans="2:15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</row>
    <row r="315" spans="2:15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</row>
    <row r="316" spans="2:15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</row>
    <row r="317" spans="2:15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</row>
    <row r="318" spans="2:15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</row>
    <row r="319" spans="2:15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</row>
    <row r="320" spans="2:15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</row>
    <row r="321" spans="2:15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</row>
    <row r="322" spans="2:15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</row>
    <row r="323" spans="2:15">
      <c r="B323" s="121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</row>
    <row r="324" spans="2:15">
      <c r="B324" s="121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</row>
    <row r="325" spans="2:15">
      <c r="B325" s="122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</row>
    <row r="326" spans="2:15">
      <c r="B326" s="113"/>
      <c r="C326" s="113"/>
      <c r="D326" s="113"/>
      <c r="E326" s="113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</row>
    <row r="327" spans="2:15">
      <c r="B327" s="113"/>
      <c r="C327" s="113"/>
      <c r="D327" s="113"/>
      <c r="E327" s="113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</row>
    <row r="328" spans="2:15">
      <c r="B328" s="113"/>
      <c r="C328" s="113"/>
      <c r="D328" s="113"/>
      <c r="E328" s="113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</row>
    <row r="329" spans="2:15">
      <c r="B329" s="113"/>
      <c r="C329" s="113"/>
      <c r="D329" s="113"/>
      <c r="E329" s="113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</row>
    <row r="330" spans="2:15">
      <c r="B330" s="113"/>
      <c r="C330" s="113"/>
      <c r="D330" s="113"/>
      <c r="E330" s="113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</row>
    <row r="331" spans="2:15">
      <c r="B331" s="113"/>
      <c r="C331" s="113"/>
      <c r="D331" s="113"/>
      <c r="E331" s="113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</row>
    <row r="332" spans="2:15">
      <c r="B332" s="113"/>
      <c r="C332" s="113"/>
      <c r="D332" s="113"/>
      <c r="E332" s="113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</row>
    <row r="333" spans="2:15">
      <c r="B333" s="113"/>
      <c r="C333" s="113"/>
      <c r="D333" s="113"/>
      <c r="E333" s="113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</row>
    <row r="334" spans="2:15">
      <c r="B334" s="113"/>
      <c r="C334" s="113"/>
      <c r="D334" s="113"/>
      <c r="E334" s="113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</row>
    <row r="335" spans="2:15">
      <c r="B335" s="113"/>
      <c r="C335" s="113"/>
      <c r="D335" s="113"/>
      <c r="E335" s="113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</row>
    <row r="336" spans="2:15">
      <c r="B336" s="113"/>
      <c r="C336" s="113"/>
      <c r="D336" s="113"/>
      <c r="E336" s="113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</row>
    <row r="337" spans="2:15">
      <c r="B337" s="113"/>
      <c r="C337" s="113"/>
      <c r="D337" s="113"/>
      <c r="E337" s="113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</row>
    <row r="338" spans="2:15">
      <c r="B338" s="113"/>
      <c r="C338" s="113"/>
      <c r="D338" s="113"/>
      <c r="E338" s="113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</row>
    <row r="339" spans="2:15">
      <c r="B339" s="113"/>
      <c r="C339" s="113"/>
      <c r="D339" s="113"/>
      <c r="E339" s="113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</row>
    <row r="340" spans="2:15">
      <c r="B340" s="113"/>
      <c r="C340" s="113"/>
      <c r="D340" s="113"/>
      <c r="E340" s="113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</row>
    <row r="341" spans="2:15">
      <c r="B341" s="113"/>
      <c r="C341" s="113"/>
      <c r="D341" s="113"/>
      <c r="E341" s="113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</row>
    <row r="342" spans="2:15">
      <c r="B342" s="113"/>
      <c r="C342" s="113"/>
      <c r="D342" s="113"/>
      <c r="E342" s="113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</row>
    <row r="343" spans="2:15">
      <c r="B343" s="113"/>
      <c r="C343" s="113"/>
      <c r="D343" s="113"/>
      <c r="E343" s="113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</row>
    <row r="344" spans="2:15">
      <c r="B344" s="113"/>
      <c r="C344" s="113"/>
      <c r="D344" s="113"/>
      <c r="E344" s="113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</row>
    <row r="345" spans="2:15">
      <c r="B345" s="113"/>
      <c r="C345" s="113"/>
      <c r="D345" s="113"/>
      <c r="E345" s="113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</row>
    <row r="346" spans="2:15">
      <c r="B346" s="113"/>
      <c r="C346" s="113"/>
      <c r="D346" s="113"/>
      <c r="E346" s="113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</row>
    <row r="347" spans="2:15">
      <c r="B347" s="113"/>
      <c r="C347" s="113"/>
      <c r="D347" s="113"/>
      <c r="E347" s="113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</row>
    <row r="348" spans="2:15">
      <c r="B348" s="113"/>
      <c r="C348" s="113"/>
      <c r="D348" s="113"/>
      <c r="E348" s="113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</row>
    <row r="349" spans="2:15">
      <c r="B349" s="113"/>
      <c r="C349" s="113"/>
      <c r="D349" s="113"/>
      <c r="E349" s="113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</row>
    <row r="350" spans="2:15">
      <c r="B350" s="113"/>
      <c r="C350" s="113"/>
      <c r="D350" s="113"/>
      <c r="E350" s="113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</row>
    <row r="351" spans="2:15">
      <c r="B351" s="113"/>
      <c r="C351" s="113"/>
      <c r="D351" s="113"/>
      <c r="E351" s="113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</row>
    <row r="352" spans="2:15">
      <c r="B352" s="113"/>
      <c r="C352" s="113"/>
      <c r="D352" s="113"/>
      <c r="E352" s="113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</row>
    <row r="353" spans="2:15">
      <c r="B353" s="113"/>
      <c r="C353" s="113"/>
      <c r="D353" s="113"/>
      <c r="E353" s="113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</row>
    <row r="354" spans="2:15">
      <c r="B354" s="113"/>
      <c r="C354" s="113"/>
      <c r="D354" s="113"/>
      <c r="E354" s="113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</row>
    <row r="355" spans="2:15">
      <c r="B355" s="113"/>
      <c r="C355" s="113"/>
      <c r="D355" s="113"/>
      <c r="E355" s="113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</row>
    <row r="356" spans="2:15">
      <c r="B356" s="113"/>
      <c r="C356" s="113"/>
      <c r="D356" s="113"/>
      <c r="E356" s="113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</row>
    <row r="357" spans="2:15">
      <c r="B357" s="113"/>
      <c r="C357" s="113"/>
      <c r="D357" s="113"/>
      <c r="E357" s="113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</row>
    <row r="358" spans="2:15">
      <c r="B358" s="113"/>
      <c r="C358" s="113"/>
      <c r="D358" s="113"/>
      <c r="E358" s="113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</row>
    <row r="359" spans="2:15">
      <c r="B359" s="113"/>
      <c r="C359" s="113"/>
      <c r="D359" s="113"/>
      <c r="E359" s="113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</row>
    <row r="360" spans="2:15">
      <c r="B360" s="113"/>
      <c r="C360" s="113"/>
      <c r="D360" s="113"/>
      <c r="E360" s="113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</row>
    <row r="361" spans="2:15">
      <c r="B361" s="113"/>
      <c r="C361" s="113"/>
      <c r="D361" s="113"/>
      <c r="E361" s="113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</row>
    <row r="362" spans="2:15">
      <c r="B362" s="113"/>
      <c r="C362" s="113"/>
      <c r="D362" s="113"/>
      <c r="E362" s="113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</row>
    <row r="363" spans="2:15">
      <c r="B363" s="113"/>
      <c r="C363" s="113"/>
      <c r="D363" s="113"/>
      <c r="E363" s="113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</row>
    <row r="364" spans="2:15">
      <c r="B364" s="113"/>
      <c r="C364" s="113"/>
      <c r="D364" s="113"/>
      <c r="E364" s="113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</row>
    <row r="365" spans="2:15">
      <c r="B365" s="113"/>
      <c r="C365" s="113"/>
      <c r="D365" s="113"/>
      <c r="E365" s="113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</row>
    <row r="366" spans="2:15">
      <c r="B366" s="113"/>
      <c r="C366" s="113"/>
      <c r="D366" s="113"/>
      <c r="E366" s="113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</row>
    <row r="367" spans="2:15">
      <c r="B367" s="113"/>
      <c r="C367" s="113"/>
      <c r="D367" s="113"/>
      <c r="E367" s="113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</row>
    <row r="368" spans="2:15">
      <c r="B368" s="113"/>
      <c r="C368" s="113"/>
      <c r="D368" s="113"/>
      <c r="E368" s="113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</row>
    <row r="369" spans="2:15">
      <c r="B369" s="113"/>
      <c r="C369" s="113"/>
      <c r="D369" s="113"/>
      <c r="E369" s="113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</row>
    <row r="370" spans="2:15">
      <c r="B370" s="113"/>
      <c r="C370" s="113"/>
      <c r="D370" s="113"/>
      <c r="E370" s="113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</row>
    <row r="371" spans="2:15">
      <c r="B371" s="113"/>
      <c r="C371" s="113"/>
      <c r="D371" s="113"/>
      <c r="E371" s="113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</row>
    <row r="372" spans="2:15">
      <c r="B372" s="113"/>
      <c r="C372" s="113"/>
      <c r="D372" s="113"/>
      <c r="E372" s="113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</row>
    <row r="373" spans="2:15">
      <c r="B373" s="113"/>
      <c r="C373" s="113"/>
      <c r="D373" s="113"/>
      <c r="E373" s="113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</row>
    <row r="374" spans="2:15">
      <c r="B374" s="113"/>
      <c r="C374" s="113"/>
      <c r="D374" s="113"/>
      <c r="E374" s="113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</row>
    <row r="375" spans="2:15">
      <c r="B375" s="113"/>
      <c r="C375" s="113"/>
      <c r="D375" s="113"/>
      <c r="E375" s="113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</row>
    <row r="376" spans="2:15">
      <c r="B376" s="113"/>
      <c r="C376" s="113"/>
      <c r="D376" s="113"/>
      <c r="E376" s="113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</row>
    <row r="377" spans="2:15">
      <c r="B377" s="113"/>
      <c r="C377" s="113"/>
      <c r="D377" s="113"/>
      <c r="E377" s="113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</row>
    <row r="378" spans="2:15">
      <c r="B378" s="113"/>
      <c r="C378" s="113"/>
      <c r="D378" s="113"/>
      <c r="E378" s="113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</row>
    <row r="379" spans="2:15">
      <c r="B379" s="113"/>
      <c r="C379" s="113"/>
      <c r="D379" s="113"/>
      <c r="E379" s="113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</row>
    <row r="380" spans="2:15">
      <c r="B380" s="113"/>
      <c r="C380" s="113"/>
      <c r="D380" s="113"/>
      <c r="E380" s="113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</row>
    <row r="381" spans="2:15">
      <c r="B381" s="113"/>
      <c r="C381" s="113"/>
      <c r="D381" s="113"/>
      <c r="E381" s="113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</row>
    <row r="382" spans="2:15">
      <c r="B382" s="113"/>
      <c r="C382" s="113"/>
      <c r="D382" s="113"/>
      <c r="E382" s="113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</row>
    <row r="383" spans="2:15">
      <c r="B383" s="113"/>
      <c r="C383" s="113"/>
      <c r="D383" s="113"/>
      <c r="E383" s="113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</row>
    <row r="384" spans="2:15">
      <c r="B384" s="113"/>
      <c r="C384" s="113"/>
      <c r="D384" s="113"/>
      <c r="E384" s="113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</row>
    <row r="385" spans="2:15">
      <c r="B385" s="113"/>
      <c r="C385" s="113"/>
      <c r="D385" s="113"/>
      <c r="E385" s="113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</row>
    <row r="386" spans="2:15">
      <c r="B386" s="113"/>
      <c r="C386" s="113"/>
      <c r="D386" s="113"/>
      <c r="E386" s="113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</row>
    <row r="387" spans="2:15">
      <c r="B387" s="113"/>
      <c r="C387" s="113"/>
      <c r="D387" s="113"/>
      <c r="E387" s="113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</row>
    <row r="388" spans="2:15">
      <c r="B388" s="113"/>
      <c r="C388" s="113"/>
      <c r="D388" s="113"/>
      <c r="E388" s="113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</row>
    <row r="389" spans="2:15">
      <c r="B389" s="113"/>
      <c r="C389" s="113"/>
      <c r="D389" s="113"/>
      <c r="E389" s="113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</row>
    <row r="390" spans="2:15">
      <c r="B390" s="113"/>
      <c r="C390" s="113"/>
      <c r="D390" s="113"/>
      <c r="E390" s="113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</row>
    <row r="391" spans="2:15">
      <c r="B391" s="113"/>
      <c r="C391" s="113"/>
      <c r="D391" s="113"/>
      <c r="E391" s="113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</row>
    <row r="392" spans="2:15">
      <c r="B392" s="113"/>
      <c r="C392" s="113"/>
      <c r="D392" s="113"/>
      <c r="E392" s="113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</row>
    <row r="393" spans="2:15">
      <c r="B393" s="113"/>
      <c r="C393" s="113"/>
      <c r="D393" s="113"/>
      <c r="E393" s="113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</row>
    <row r="394" spans="2:15">
      <c r="B394" s="113"/>
      <c r="C394" s="113"/>
      <c r="D394" s="113"/>
      <c r="E394" s="113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</row>
    <row r="395" spans="2:15">
      <c r="B395" s="113"/>
      <c r="C395" s="113"/>
      <c r="D395" s="113"/>
      <c r="E395" s="113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</row>
    <row r="396" spans="2:15">
      <c r="B396" s="113"/>
      <c r="C396" s="113"/>
      <c r="D396" s="113"/>
      <c r="E396" s="113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</row>
    <row r="397" spans="2:15">
      <c r="B397" s="113"/>
      <c r="C397" s="113"/>
      <c r="D397" s="113"/>
      <c r="E397" s="113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</row>
    <row r="398" spans="2:15">
      <c r="B398" s="113"/>
      <c r="C398" s="113"/>
      <c r="D398" s="113"/>
      <c r="E398" s="113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</row>
    <row r="399" spans="2:15">
      <c r="B399" s="113"/>
      <c r="C399" s="113"/>
      <c r="D399" s="113"/>
      <c r="E399" s="113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</row>
    <row r="400" spans="2:15">
      <c r="B400" s="113"/>
      <c r="C400" s="113"/>
      <c r="D400" s="113"/>
      <c r="E400" s="113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</row>
    <row r="401" spans="2:15">
      <c r="B401" s="113"/>
      <c r="C401" s="113"/>
      <c r="D401" s="113"/>
      <c r="E401" s="113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</row>
    <row r="402" spans="2:15">
      <c r="B402" s="113"/>
      <c r="C402" s="113"/>
      <c r="D402" s="113"/>
      <c r="E402" s="113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</row>
    <row r="403" spans="2:15">
      <c r="B403" s="113"/>
      <c r="C403" s="113"/>
      <c r="D403" s="113"/>
      <c r="E403" s="113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</row>
    <row r="404" spans="2:15">
      <c r="B404" s="113"/>
      <c r="C404" s="113"/>
      <c r="D404" s="113"/>
      <c r="E404" s="113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</row>
    <row r="405" spans="2:15">
      <c r="B405" s="113"/>
      <c r="C405" s="113"/>
      <c r="D405" s="113"/>
      <c r="E405" s="113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</row>
    <row r="406" spans="2:15">
      <c r="B406" s="113"/>
      <c r="C406" s="113"/>
      <c r="D406" s="113"/>
      <c r="E406" s="113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</row>
    <row r="407" spans="2:15">
      <c r="B407" s="113"/>
      <c r="C407" s="113"/>
      <c r="D407" s="113"/>
      <c r="E407" s="113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</row>
    <row r="408" spans="2:15">
      <c r="B408" s="113"/>
      <c r="C408" s="113"/>
      <c r="D408" s="113"/>
      <c r="E408" s="113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</row>
    <row r="409" spans="2:15">
      <c r="B409" s="113"/>
      <c r="C409" s="113"/>
      <c r="D409" s="113"/>
      <c r="E409" s="113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</row>
    <row r="410" spans="2:15">
      <c r="B410" s="113"/>
      <c r="C410" s="113"/>
      <c r="D410" s="113"/>
      <c r="E410" s="113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</row>
    <row r="411" spans="2:15">
      <c r="B411" s="113"/>
      <c r="C411" s="113"/>
      <c r="D411" s="113"/>
      <c r="E411" s="113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</row>
    <row r="412" spans="2:15">
      <c r="B412" s="113"/>
      <c r="C412" s="113"/>
      <c r="D412" s="113"/>
      <c r="E412" s="113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</row>
    <row r="413" spans="2:15">
      <c r="B413" s="113"/>
      <c r="C413" s="113"/>
      <c r="D413" s="113"/>
      <c r="E413" s="113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</row>
    <row r="414" spans="2:15">
      <c r="B414" s="113"/>
      <c r="C414" s="113"/>
      <c r="D414" s="113"/>
      <c r="E414" s="113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</row>
    <row r="415" spans="2:15">
      <c r="B415" s="113"/>
      <c r="C415" s="113"/>
      <c r="D415" s="113"/>
      <c r="E415" s="113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</row>
    <row r="416" spans="2:15">
      <c r="B416" s="113"/>
      <c r="C416" s="113"/>
      <c r="D416" s="113"/>
      <c r="E416" s="113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</row>
    <row r="417" spans="2:15">
      <c r="B417" s="113"/>
      <c r="C417" s="113"/>
      <c r="D417" s="113"/>
      <c r="E417" s="113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</row>
    <row r="418" spans="2:15">
      <c r="B418" s="113"/>
      <c r="C418" s="113"/>
      <c r="D418" s="113"/>
      <c r="E418" s="113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</row>
    <row r="419" spans="2:15">
      <c r="B419" s="113"/>
      <c r="C419" s="113"/>
      <c r="D419" s="113"/>
      <c r="E419" s="113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</row>
    <row r="420" spans="2:15">
      <c r="B420" s="113"/>
      <c r="C420" s="113"/>
      <c r="D420" s="113"/>
      <c r="E420" s="113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</row>
    <row r="421" spans="2:15">
      <c r="B421" s="113"/>
      <c r="C421" s="113"/>
      <c r="D421" s="113"/>
      <c r="E421" s="113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</row>
    <row r="422" spans="2:15">
      <c r="B422" s="113"/>
      <c r="C422" s="113"/>
      <c r="D422" s="113"/>
      <c r="E422" s="113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</row>
    <row r="423" spans="2:15">
      <c r="B423" s="113"/>
      <c r="C423" s="113"/>
      <c r="D423" s="113"/>
      <c r="E423" s="113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</row>
    <row r="424" spans="2:15">
      <c r="B424" s="113"/>
      <c r="C424" s="113"/>
      <c r="D424" s="113"/>
      <c r="E424" s="113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</row>
    <row r="425" spans="2:15">
      <c r="B425" s="113"/>
      <c r="C425" s="113"/>
      <c r="D425" s="113"/>
      <c r="E425" s="113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</row>
    <row r="426" spans="2:15">
      <c r="B426" s="113"/>
      <c r="C426" s="113"/>
      <c r="D426" s="113"/>
      <c r="E426" s="113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</row>
    <row r="427" spans="2:15">
      <c r="B427" s="113"/>
      <c r="C427" s="113"/>
      <c r="D427" s="113"/>
      <c r="E427" s="113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</row>
    <row r="428" spans="2:15">
      <c r="B428" s="113"/>
      <c r="C428" s="113"/>
      <c r="D428" s="113"/>
      <c r="E428" s="113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</row>
    <row r="429" spans="2:15">
      <c r="B429" s="113"/>
      <c r="C429" s="113"/>
      <c r="D429" s="113"/>
      <c r="E429" s="113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</row>
    <row r="430" spans="2:15">
      <c r="B430" s="113"/>
      <c r="C430" s="113"/>
      <c r="D430" s="113"/>
      <c r="E430" s="113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</row>
    <row r="431" spans="2:15">
      <c r="B431" s="113"/>
      <c r="C431" s="113"/>
      <c r="D431" s="113"/>
      <c r="E431" s="113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</row>
    <row r="432" spans="2:15">
      <c r="B432" s="113"/>
      <c r="C432" s="113"/>
      <c r="D432" s="113"/>
      <c r="E432" s="113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</row>
    <row r="433" spans="2:15">
      <c r="B433" s="113"/>
      <c r="C433" s="113"/>
      <c r="D433" s="113"/>
      <c r="E433" s="113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</row>
    <row r="434" spans="2:15">
      <c r="B434" s="113"/>
      <c r="C434" s="113"/>
      <c r="D434" s="113"/>
      <c r="E434" s="113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</row>
    <row r="435" spans="2:15">
      <c r="B435" s="113"/>
      <c r="C435" s="113"/>
      <c r="D435" s="113"/>
      <c r="E435" s="113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</row>
    <row r="436" spans="2:15">
      <c r="B436" s="113"/>
      <c r="C436" s="113"/>
      <c r="D436" s="113"/>
      <c r="E436" s="113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</row>
    <row r="437" spans="2:15">
      <c r="B437" s="113"/>
      <c r="C437" s="113"/>
      <c r="D437" s="113"/>
      <c r="E437" s="113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</row>
    <row r="438" spans="2:15">
      <c r="B438" s="113"/>
      <c r="C438" s="113"/>
      <c r="D438" s="113"/>
      <c r="E438" s="113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</row>
    <row r="439" spans="2:15">
      <c r="B439" s="113"/>
      <c r="C439" s="113"/>
      <c r="D439" s="113"/>
      <c r="E439" s="113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</row>
    <row r="440" spans="2:15">
      <c r="B440" s="113"/>
      <c r="C440" s="113"/>
      <c r="D440" s="113"/>
      <c r="E440" s="113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</row>
    <row r="441" spans="2:15">
      <c r="B441" s="113"/>
      <c r="C441" s="113"/>
      <c r="D441" s="113"/>
      <c r="E441" s="113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</row>
    <row r="442" spans="2:15">
      <c r="B442" s="113"/>
      <c r="C442" s="113"/>
      <c r="D442" s="113"/>
      <c r="E442" s="113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</row>
    <row r="443" spans="2:15">
      <c r="B443" s="113"/>
      <c r="C443" s="113"/>
      <c r="D443" s="113"/>
      <c r="E443" s="113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</row>
    <row r="444" spans="2:15">
      <c r="B444" s="113"/>
      <c r="C444" s="113"/>
      <c r="D444" s="113"/>
      <c r="E444" s="113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</row>
    <row r="445" spans="2:15">
      <c r="B445" s="113"/>
      <c r="C445" s="113"/>
      <c r="D445" s="113"/>
      <c r="E445" s="113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</row>
    <row r="446" spans="2:15">
      <c r="B446" s="113"/>
      <c r="C446" s="113"/>
      <c r="D446" s="113"/>
      <c r="E446" s="113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</row>
    <row r="447" spans="2:15">
      <c r="B447" s="113"/>
      <c r="C447" s="113"/>
      <c r="D447" s="113"/>
      <c r="E447" s="113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</row>
    <row r="448" spans="2:15">
      <c r="B448" s="113"/>
      <c r="C448" s="113"/>
      <c r="D448" s="113"/>
      <c r="E448" s="113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</row>
    <row r="449" spans="2:15">
      <c r="B449" s="113"/>
      <c r="C449" s="113"/>
      <c r="D449" s="113"/>
      <c r="E449" s="113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</row>
    <row r="450" spans="2:15">
      <c r="B450" s="113"/>
      <c r="C450" s="113"/>
      <c r="D450" s="113"/>
      <c r="E450" s="113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</row>
    <row r="451" spans="2:15">
      <c r="B451" s="113"/>
      <c r="C451" s="113"/>
      <c r="D451" s="113"/>
      <c r="E451" s="113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</row>
    <row r="452" spans="2:15">
      <c r="B452" s="113"/>
      <c r="C452" s="113"/>
      <c r="D452" s="113"/>
      <c r="E452" s="113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</row>
    <row r="453" spans="2:15">
      <c r="B453" s="113"/>
      <c r="C453" s="113"/>
      <c r="D453" s="113"/>
      <c r="E453" s="113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</row>
    <row r="454" spans="2:15">
      <c r="B454" s="113"/>
      <c r="C454" s="113"/>
      <c r="D454" s="113"/>
      <c r="E454" s="113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</row>
    <row r="455" spans="2:15">
      <c r="B455" s="113"/>
      <c r="C455" s="113"/>
      <c r="D455" s="113"/>
      <c r="E455" s="113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</row>
    <row r="456" spans="2:15">
      <c r="B456" s="113"/>
      <c r="C456" s="113"/>
      <c r="D456" s="113"/>
      <c r="E456" s="113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</row>
    <row r="457" spans="2:15">
      <c r="B457" s="113"/>
      <c r="C457" s="113"/>
      <c r="D457" s="113"/>
      <c r="E457" s="113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</row>
    <row r="458" spans="2:15">
      <c r="B458" s="113"/>
      <c r="C458" s="113"/>
      <c r="D458" s="113"/>
      <c r="E458" s="113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</row>
    <row r="459" spans="2:15">
      <c r="B459" s="113"/>
      <c r="C459" s="113"/>
      <c r="D459" s="113"/>
      <c r="E459" s="113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</row>
    <row r="460" spans="2:15">
      <c r="B460" s="113"/>
      <c r="C460" s="113"/>
      <c r="D460" s="113"/>
      <c r="E460" s="113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</row>
    <row r="461" spans="2:15">
      <c r="B461" s="113"/>
      <c r="C461" s="113"/>
      <c r="D461" s="113"/>
      <c r="E461" s="113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</row>
    <row r="462" spans="2:15">
      <c r="B462" s="113"/>
      <c r="C462" s="113"/>
      <c r="D462" s="113"/>
      <c r="E462" s="113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</row>
    <row r="463" spans="2:15">
      <c r="B463" s="113"/>
      <c r="C463" s="113"/>
      <c r="D463" s="113"/>
      <c r="E463" s="113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</row>
    <row r="464" spans="2:15">
      <c r="B464" s="113"/>
      <c r="C464" s="113"/>
      <c r="D464" s="113"/>
      <c r="E464" s="113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</row>
    <row r="465" spans="2:15">
      <c r="B465" s="113"/>
      <c r="C465" s="113"/>
      <c r="D465" s="113"/>
      <c r="E465" s="113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</row>
    <row r="466" spans="2:15">
      <c r="B466" s="113"/>
      <c r="C466" s="113"/>
      <c r="D466" s="113"/>
      <c r="E466" s="113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</row>
    <row r="467" spans="2:15">
      <c r="B467" s="113"/>
      <c r="C467" s="113"/>
      <c r="D467" s="113"/>
      <c r="E467" s="113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</row>
    <row r="468" spans="2:15">
      <c r="B468" s="113"/>
      <c r="C468" s="113"/>
      <c r="D468" s="113"/>
      <c r="E468" s="113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</row>
    <row r="469" spans="2:15">
      <c r="B469" s="113"/>
      <c r="C469" s="113"/>
      <c r="D469" s="113"/>
      <c r="E469" s="113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</row>
    <row r="470" spans="2:15">
      <c r="B470" s="113"/>
      <c r="C470" s="113"/>
      <c r="D470" s="113"/>
      <c r="E470" s="113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</row>
    <row r="471" spans="2:15">
      <c r="B471" s="113"/>
      <c r="C471" s="113"/>
      <c r="D471" s="113"/>
      <c r="E471" s="113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</row>
    <row r="472" spans="2:15">
      <c r="B472" s="113"/>
      <c r="C472" s="113"/>
      <c r="D472" s="113"/>
      <c r="E472" s="113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</row>
    <row r="473" spans="2:15">
      <c r="B473" s="113"/>
      <c r="C473" s="113"/>
      <c r="D473" s="113"/>
      <c r="E473" s="113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</row>
    <row r="474" spans="2:15">
      <c r="B474" s="113"/>
      <c r="C474" s="113"/>
      <c r="D474" s="113"/>
      <c r="E474" s="113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</row>
    <row r="475" spans="2:15">
      <c r="B475" s="113"/>
      <c r="C475" s="113"/>
      <c r="D475" s="113"/>
      <c r="E475" s="113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</row>
    <row r="476" spans="2:15">
      <c r="B476" s="113"/>
      <c r="C476" s="113"/>
      <c r="D476" s="113"/>
      <c r="E476" s="113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</row>
    <row r="477" spans="2:15">
      <c r="B477" s="113"/>
      <c r="C477" s="113"/>
      <c r="D477" s="113"/>
      <c r="E477" s="113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</row>
    <row r="478" spans="2:15">
      <c r="B478" s="113"/>
      <c r="C478" s="113"/>
      <c r="D478" s="113"/>
      <c r="E478" s="113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</row>
    <row r="479" spans="2:15">
      <c r="B479" s="113"/>
      <c r="C479" s="113"/>
      <c r="D479" s="113"/>
      <c r="E479" s="113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</row>
    <row r="480" spans="2:15">
      <c r="B480" s="113"/>
      <c r="C480" s="113"/>
      <c r="D480" s="113"/>
      <c r="E480" s="113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</row>
    <row r="481" spans="2:15">
      <c r="B481" s="113"/>
      <c r="C481" s="113"/>
      <c r="D481" s="113"/>
      <c r="E481" s="113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</row>
    <row r="482" spans="2:15">
      <c r="B482" s="113"/>
      <c r="C482" s="113"/>
      <c r="D482" s="113"/>
      <c r="E482" s="113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</row>
    <row r="483" spans="2:15">
      <c r="B483" s="113"/>
      <c r="C483" s="113"/>
      <c r="D483" s="113"/>
      <c r="E483" s="113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</row>
    <row r="484" spans="2:15">
      <c r="B484" s="113"/>
      <c r="C484" s="113"/>
      <c r="D484" s="113"/>
      <c r="E484" s="113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</row>
    <row r="485" spans="2:15">
      <c r="B485" s="113"/>
      <c r="C485" s="113"/>
      <c r="D485" s="113"/>
      <c r="E485" s="113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</row>
    <row r="486" spans="2:15">
      <c r="B486" s="113"/>
      <c r="C486" s="113"/>
      <c r="D486" s="113"/>
      <c r="E486" s="113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</row>
    <row r="487" spans="2:15">
      <c r="B487" s="113"/>
      <c r="C487" s="113"/>
      <c r="D487" s="113"/>
      <c r="E487" s="113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</row>
    <row r="488" spans="2:15">
      <c r="B488" s="113"/>
      <c r="C488" s="113"/>
      <c r="D488" s="113"/>
      <c r="E488" s="113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</row>
    <row r="489" spans="2:15">
      <c r="B489" s="113"/>
      <c r="C489" s="113"/>
      <c r="D489" s="113"/>
      <c r="E489" s="113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</row>
    <row r="490" spans="2:15">
      <c r="B490" s="113"/>
      <c r="C490" s="113"/>
      <c r="D490" s="113"/>
      <c r="E490" s="113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</row>
    <row r="491" spans="2:15">
      <c r="B491" s="113"/>
      <c r="C491" s="113"/>
      <c r="D491" s="113"/>
      <c r="E491" s="113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</row>
    <row r="492" spans="2:15">
      <c r="B492" s="113"/>
      <c r="C492" s="113"/>
      <c r="D492" s="113"/>
      <c r="E492" s="113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</row>
    <row r="493" spans="2:15">
      <c r="B493" s="113"/>
      <c r="C493" s="113"/>
      <c r="D493" s="113"/>
      <c r="E493" s="113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</row>
    <row r="494" spans="2:15">
      <c r="B494" s="113"/>
      <c r="C494" s="113"/>
      <c r="D494" s="113"/>
      <c r="E494" s="113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</row>
    <row r="495" spans="2:15">
      <c r="B495" s="113"/>
      <c r="C495" s="113"/>
      <c r="D495" s="113"/>
      <c r="E495" s="113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</row>
    <row r="496" spans="2:15">
      <c r="B496" s="113"/>
      <c r="C496" s="113"/>
      <c r="D496" s="113"/>
      <c r="E496" s="113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</row>
    <row r="497" spans="2:15">
      <c r="B497" s="113"/>
      <c r="C497" s="113"/>
      <c r="D497" s="113"/>
      <c r="E497" s="113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</row>
    <row r="498" spans="2:15">
      <c r="B498" s="113"/>
      <c r="C498" s="113"/>
      <c r="D498" s="113"/>
      <c r="E498" s="113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</row>
    <row r="499" spans="2:15">
      <c r="B499" s="113"/>
      <c r="C499" s="113"/>
      <c r="D499" s="113"/>
      <c r="E499" s="113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</row>
    <row r="500" spans="2:15">
      <c r="B500" s="113"/>
      <c r="C500" s="113"/>
      <c r="D500" s="113"/>
      <c r="E500" s="113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</row>
    <row r="501" spans="2:15">
      <c r="B501" s="113"/>
      <c r="C501" s="113"/>
      <c r="D501" s="113"/>
      <c r="E501" s="113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</row>
    <row r="502" spans="2:15">
      <c r="B502" s="113"/>
      <c r="C502" s="113"/>
      <c r="D502" s="113"/>
      <c r="E502" s="113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</row>
    <row r="503" spans="2:15">
      <c r="B503" s="113"/>
      <c r="C503" s="113"/>
      <c r="D503" s="113"/>
      <c r="E503" s="113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</row>
    <row r="504" spans="2:15">
      <c r="B504" s="113"/>
      <c r="C504" s="113"/>
      <c r="D504" s="113"/>
      <c r="E504" s="113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</row>
    <row r="505" spans="2:15">
      <c r="B505" s="113"/>
      <c r="C505" s="113"/>
      <c r="D505" s="113"/>
      <c r="E505" s="113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</row>
    <row r="506" spans="2:15">
      <c r="B506" s="113"/>
      <c r="C506" s="113"/>
      <c r="D506" s="113"/>
      <c r="E506" s="113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</row>
    <row r="507" spans="2:15">
      <c r="B507" s="113"/>
      <c r="C507" s="113"/>
      <c r="D507" s="113"/>
      <c r="E507" s="113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</row>
    <row r="508" spans="2:15">
      <c r="B508" s="113"/>
      <c r="C508" s="113"/>
      <c r="D508" s="113"/>
      <c r="E508" s="113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</row>
    <row r="509" spans="2:15">
      <c r="B509" s="113"/>
      <c r="C509" s="113"/>
      <c r="D509" s="113"/>
      <c r="E509" s="113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</row>
    <row r="510" spans="2:15">
      <c r="B510" s="113"/>
      <c r="C510" s="113"/>
      <c r="D510" s="113"/>
      <c r="E510" s="113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</row>
    <row r="511" spans="2:15">
      <c r="B511" s="113"/>
      <c r="C511" s="113"/>
      <c r="D511" s="113"/>
      <c r="E511" s="113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</row>
    <row r="512" spans="2:15">
      <c r="B512" s="113"/>
      <c r="C512" s="113"/>
      <c r="D512" s="113"/>
      <c r="E512" s="113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</row>
    <row r="513" spans="2:15">
      <c r="B513" s="113"/>
      <c r="C513" s="113"/>
      <c r="D513" s="113"/>
      <c r="E513" s="113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</row>
    <row r="514" spans="2:15">
      <c r="B514" s="113"/>
      <c r="C514" s="113"/>
      <c r="D514" s="113"/>
      <c r="E514" s="113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</row>
    <row r="515" spans="2:15">
      <c r="B515" s="113"/>
      <c r="C515" s="113"/>
      <c r="D515" s="113"/>
      <c r="E515" s="113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</row>
    <row r="516" spans="2:15">
      <c r="B516" s="113"/>
      <c r="C516" s="113"/>
      <c r="D516" s="113"/>
      <c r="E516" s="113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</row>
    <row r="517" spans="2:15">
      <c r="B517" s="113"/>
      <c r="C517" s="113"/>
      <c r="D517" s="113"/>
      <c r="E517" s="113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</row>
    <row r="518" spans="2:15">
      <c r="B518" s="113"/>
      <c r="C518" s="113"/>
      <c r="D518" s="113"/>
      <c r="E518" s="113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</row>
    <row r="519" spans="2:15">
      <c r="B519" s="113"/>
      <c r="C519" s="113"/>
      <c r="D519" s="113"/>
      <c r="E519" s="113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</row>
    <row r="520" spans="2:15">
      <c r="B520" s="113"/>
      <c r="C520" s="113"/>
      <c r="D520" s="113"/>
      <c r="E520" s="113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</row>
    <row r="521" spans="2:15">
      <c r="B521" s="113"/>
      <c r="C521" s="113"/>
      <c r="D521" s="113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</row>
    <row r="522" spans="2:15">
      <c r="B522" s="113"/>
      <c r="C522" s="113"/>
      <c r="D522" s="113"/>
      <c r="E522" s="113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</row>
    <row r="523" spans="2:15">
      <c r="B523" s="113"/>
      <c r="C523" s="113"/>
      <c r="D523" s="113"/>
      <c r="E523" s="113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</row>
    <row r="524" spans="2:15">
      <c r="B524" s="113"/>
      <c r="C524" s="113"/>
      <c r="D524" s="113"/>
      <c r="E524" s="113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</row>
    <row r="525" spans="2:15">
      <c r="B525" s="113"/>
      <c r="C525" s="113"/>
      <c r="D525" s="113"/>
      <c r="E525" s="113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</row>
  </sheetData>
  <sheetProtection sheet="1" objects="1" scenarios="1"/>
  <mergeCells count="2">
    <mergeCell ref="B6:O6"/>
    <mergeCell ref="B7:O7"/>
  </mergeCells>
  <phoneticPr fontId="4" type="noConversion"/>
  <dataValidations count="1">
    <dataValidation allowBlank="1" showInputMessage="1" showErrorMessage="1" sqref="B1:B37 B44:B1048576 B39:B42 C5:C1048576 A1:A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64.7109375" style="2" bestFit="1" customWidth="1"/>
    <col min="4" max="4" width="6.42578125" style="2" bestFit="1" customWidth="1"/>
    <col min="5" max="5" width="18.85546875" style="2" bestFit="1" customWidth="1"/>
    <col min="6" max="6" width="9" style="1" bestFit="1" customWidth="1"/>
    <col min="7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141</v>
      </c>
      <c r="C1" s="67" t="s" vm="1">
        <v>221</v>
      </c>
    </row>
    <row r="2" spans="2:12">
      <c r="B2" s="46" t="s">
        <v>140</v>
      </c>
      <c r="C2" s="67" t="s">
        <v>222</v>
      </c>
    </row>
    <row r="3" spans="2:12">
      <c r="B3" s="46" t="s">
        <v>142</v>
      </c>
      <c r="C3" s="67" t="s">
        <v>223</v>
      </c>
    </row>
    <row r="4" spans="2:12">
      <c r="B4" s="46" t="s">
        <v>143</v>
      </c>
      <c r="C4" s="67">
        <v>12152</v>
      </c>
    </row>
    <row r="6" spans="2:12" ht="26.25" customHeight="1">
      <c r="B6" s="127" t="s">
        <v>169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6.25" customHeight="1">
      <c r="B7" s="127" t="s">
        <v>89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3" customFormat="1" ht="78.75">
      <c r="B8" s="21" t="s">
        <v>111</v>
      </c>
      <c r="C8" s="29" t="s">
        <v>44</v>
      </c>
      <c r="D8" s="29" t="s">
        <v>114</v>
      </c>
      <c r="E8" s="29" t="s">
        <v>65</v>
      </c>
      <c r="F8" s="29" t="s">
        <v>98</v>
      </c>
      <c r="G8" s="29" t="s">
        <v>197</v>
      </c>
      <c r="H8" s="29" t="s">
        <v>196</v>
      </c>
      <c r="I8" s="29" t="s">
        <v>61</v>
      </c>
      <c r="J8" s="29" t="s">
        <v>58</v>
      </c>
      <c r="K8" s="29" t="s">
        <v>144</v>
      </c>
      <c r="L8" s="65" t="s">
        <v>146</v>
      </c>
    </row>
    <row r="9" spans="2:12" s="3" customFormat="1" ht="25.5">
      <c r="B9" s="14"/>
      <c r="C9" s="15"/>
      <c r="D9" s="15"/>
      <c r="E9" s="15"/>
      <c r="F9" s="15"/>
      <c r="G9" s="15" t="s">
        <v>204</v>
      </c>
      <c r="H9" s="15"/>
      <c r="I9" s="15" t="s">
        <v>200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4" t="s">
        <v>47</v>
      </c>
      <c r="C11" s="72"/>
      <c r="D11" s="72"/>
      <c r="E11" s="72"/>
      <c r="F11" s="72"/>
      <c r="G11" s="102"/>
      <c r="H11" s="81"/>
      <c r="I11" s="102">
        <v>0.8933272000000001</v>
      </c>
      <c r="J11" s="72"/>
      <c r="K11" s="80">
        <f>IFERROR(I11/$I$11,0)</f>
        <v>1</v>
      </c>
      <c r="L11" s="80">
        <f>I11/'סכום נכסי הקרן'!$C$42</f>
        <v>1.7285103334864318E-5</v>
      </c>
    </row>
    <row r="12" spans="2:12" s="4" customFormat="1" ht="18" customHeight="1">
      <c r="B12" s="88" t="s">
        <v>26</v>
      </c>
      <c r="C12" s="72"/>
      <c r="D12" s="72"/>
      <c r="E12" s="72"/>
      <c r="F12" s="72"/>
      <c r="G12" s="102"/>
      <c r="H12" s="81"/>
      <c r="I12" s="102">
        <v>0.8933272000000001</v>
      </c>
      <c r="J12" s="72"/>
      <c r="K12" s="80">
        <f t="shared" ref="K12:K16" si="0">IFERROR(I12/$I$11,0)</f>
        <v>1</v>
      </c>
      <c r="L12" s="80">
        <f>I12/'סכום נכסי הקרן'!$C$42</f>
        <v>1.7285103334864318E-5</v>
      </c>
    </row>
    <row r="13" spans="2:12">
      <c r="B13" s="85" t="s">
        <v>1928</v>
      </c>
      <c r="C13" s="70"/>
      <c r="D13" s="70"/>
      <c r="E13" s="70"/>
      <c r="F13" s="70"/>
      <c r="G13" s="101"/>
      <c r="H13" s="79"/>
      <c r="I13" s="101">
        <v>0.8933272000000001</v>
      </c>
      <c r="J13" s="70"/>
      <c r="K13" s="78">
        <f t="shared" si="0"/>
        <v>1</v>
      </c>
      <c r="L13" s="78">
        <f>I13/'סכום נכסי הקרן'!$C$42</f>
        <v>1.7285103334864318E-5</v>
      </c>
    </row>
    <row r="14" spans="2:12">
      <c r="B14" s="100" t="s">
        <v>1929</v>
      </c>
      <c r="C14" s="72" t="s">
        <v>1930</v>
      </c>
      <c r="D14" s="82" t="s">
        <v>115</v>
      </c>
      <c r="E14" s="82" t="s">
        <v>1173</v>
      </c>
      <c r="F14" s="82" t="s">
        <v>128</v>
      </c>
      <c r="G14" s="102">
        <v>74.687239000000005</v>
      </c>
      <c r="H14" s="81">
        <v>273</v>
      </c>
      <c r="I14" s="102">
        <v>0.20389616299999999</v>
      </c>
      <c r="J14" s="80">
        <v>9.9983385464322802E-6</v>
      </c>
      <c r="K14" s="80">
        <f t="shared" si="0"/>
        <v>0.22824354055266644</v>
      </c>
      <c r="L14" s="80">
        <f>I14/'סכום נכסי הקרן'!$C$42</f>
        <v>3.9452131839681333E-6</v>
      </c>
    </row>
    <row r="15" spans="2:12">
      <c r="B15" s="100" t="s">
        <v>1931</v>
      </c>
      <c r="C15" s="72" t="s">
        <v>1932</v>
      </c>
      <c r="D15" s="82" t="s">
        <v>115</v>
      </c>
      <c r="E15" s="123" t="s">
        <v>478</v>
      </c>
      <c r="F15" s="82" t="s">
        <v>128</v>
      </c>
      <c r="G15" s="102">
        <v>383.20800000000003</v>
      </c>
      <c r="H15" s="81">
        <v>166.1</v>
      </c>
      <c r="I15" s="102">
        <v>0.63650848800000004</v>
      </c>
      <c r="J15" s="80">
        <v>2.2150751445086707E-5</v>
      </c>
      <c r="K15" s="80">
        <f t="shared" si="0"/>
        <v>0.7125143933824023</v>
      </c>
      <c r="L15" s="80">
        <f>I15/'סכום נכסי הקרן'!$C$42</f>
        <v>1.2315884917192987E-5</v>
      </c>
    </row>
    <row r="16" spans="2:12">
      <c r="B16" s="100" t="s">
        <v>1933</v>
      </c>
      <c r="C16" s="72" t="s">
        <v>1934</v>
      </c>
      <c r="D16" s="82" t="s">
        <v>115</v>
      </c>
      <c r="E16" s="82" t="s">
        <v>122</v>
      </c>
      <c r="F16" s="82" t="s">
        <v>128</v>
      </c>
      <c r="G16" s="102">
        <v>350.48045400000001</v>
      </c>
      <c r="H16" s="81">
        <v>15.1</v>
      </c>
      <c r="I16" s="102">
        <v>5.2922548999999999E-2</v>
      </c>
      <c r="J16" s="80">
        <v>3.2100818531344026E-6</v>
      </c>
      <c r="K16" s="80">
        <f t="shared" si="0"/>
        <v>5.9242066064931181E-2</v>
      </c>
      <c r="L16" s="80">
        <f>I16/'סכום נכסי הקרן'!$C$42</f>
        <v>1.0240052337031941E-6</v>
      </c>
    </row>
    <row r="17" spans="2:12">
      <c r="B17" s="71"/>
      <c r="C17" s="72"/>
      <c r="D17" s="72"/>
      <c r="E17" s="72"/>
      <c r="F17" s="72"/>
      <c r="G17" s="102"/>
      <c r="H17" s="81"/>
      <c r="I17" s="72"/>
      <c r="J17" s="72"/>
      <c r="K17" s="80"/>
      <c r="L17" s="72"/>
    </row>
    <row r="18" spans="2:12"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spans="2:12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2:12">
      <c r="B20" s="115" t="s">
        <v>212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2:12">
      <c r="B21" s="115" t="s">
        <v>107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2:12">
      <c r="B22" s="115" t="s">
        <v>195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pans="2:12">
      <c r="B23" s="115" t="s">
        <v>203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4" spans="2:12"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</row>
    <row r="25" spans="2:12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2:12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</row>
    <row r="27" spans="2:12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8" spans="2:12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</row>
    <row r="29" spans="2:12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</row>
    <row r="30" spans="2:12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2:12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2" spans="2:12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</row>
    <row r="33" spans="2:12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2:12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2:12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2:12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2:12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2:12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spans="2:12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</row>
    <row r="40" spans="2:12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</row>
    <row r="41" spans="2:12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</row>
    <row r="42" spans="2:12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2:12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</row>
    <row r="44" spans="2:12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</row>
    <row r="45" spans="2:12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6" spans="2:12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</row>
    <row r="47" spans="2:12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</row>
    <row r="48" spans="2:12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</row>
    <row r="49" spans="2:12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0" spans="2:12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</row>
    <row r="51" spans="2:12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</row>
    <row r="52" spans="2:12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</row>
    <row r="53" spans="2:12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</row>
    <row r="54" spans="2:12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</row>
    <row r="55" spans="2:12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</row>
    <row r="56" spans="2:12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</row>
    <row r="57" spans="2:12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</row>
    <row r="58" spans="2:12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</row>
    <row r="59" spans="2:12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2:12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</row>
    <row r="61" spans="2:12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2:12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</row>
    <row r="63" spans="2:12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</row>
    <row r="64" spans="2:12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</row>
    <row r="65" spans="2:12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</row>
    <row r="66" spans="2:12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</row>
    <row r="67" spans="2:12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</row>
    <row r="68" spans="2:12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</row>
    <row r="69" spans="2:12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</row>
    <row r="70" spans="2:12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</row>
    <row r="71" spans="2:12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</row>
    <row r="72" spans="2:12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</row>
    <row r="73" spans="2:12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</row>
    <row r="74" spans="2:12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</row>
    <row r="75" spans="2:12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</row>
    <row r="76" spans="2:12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</row>
    <row r="77" spans="2:12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</row>
    <row r="78" spans="2:12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</row>
    <row r="79" spans="2:12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</row>
    <row r="80" spans="2:12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</row>
    <row r="81" spans="2:12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</row>
    <row r="82" spans="2:12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</row>
    <row r="83" spans="2:12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</row>
    <row r="84" spans="2:12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</row>
    <row r="85" spans="2:12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</row>
    <row r="86" spans="2:12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</row>
    <row r="87" spans="2:12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</row>
    <row r="88" spans="2:12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</row>
    <row r="89" spans="2:12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</row>
    <row r="90" spans="2:12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</row>
    <row r="91" spans="2:12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</row>
    <row r="92" spans="2:12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</row>
    <row r="93" spans="2:12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</row>
    <row r="94" spans="2:12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</row>
    <row r="95" spans="2:12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</row>
    <row r="96" spans="2:12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</row>
    <row r="97" spans="2:12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</row>
    <row r="98" spans="2:12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</row>
    <row r="99" spans="2:12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</row>
    <row r="100" spans="2:12"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</row>
    <row r="101" spans="2:12"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</row>
    <row r="102" spans="2:12"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</row>
    <row r="103" spans="2:12"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2:12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</row>
    <row r="105" spans="2:12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</row>
    <row r="106" spans="2:12"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</row>
    <row r="107" spans="2:12"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</row>
    <row r="108" spans="2:12"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</row>
    <row r="109" spans="2:12"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</row>
    <row r="110" spans="2:12"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</row>
    <row r="111" spans="2:12"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</row>
    <row r="112" spans="2:12"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</row>
    <row r="113" spans="2:12"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</row>
    <row r="114" spans="2:12"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</row>
    <row r="115" spans="2:12"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</row>
    <row r="116" spans="2:12"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</row>
    <row r="117" spans="2:12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3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3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3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3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3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3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3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3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3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3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3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3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3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3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3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3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3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3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3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3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3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3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A1:A1048576 B1:B19 C5:C1048576 B21:B1048576 D1:D1048576 E1:E14 E16:E1048576 F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www.w3.org/XML/1998/namespace"/>
    <ds:schemaRef ds:uri="http://purl.org/dc/dcmitype/"/>
    <ds:schemaRef ds:uri="http://purl.org/dc/elements/1.1/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a46656d4-8850-49b3-aebd-68bd05f7f43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2021-04-04T11:28:50Z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